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94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externalReferences>
    <externalReference r:id="rId7"/>
  </externalReferences>
  <definedNames>
    <definedName name="BEx768KPSQ72NFZI1DSHLMYOAJB4" hidden="1">'Sheet1'!$E$6:$M$22</definedName>
    <definedName name="BExF0FDTSLD2H2BL1BV89V91RA11" hidden="1">'Sheet1'!$E$1:$E$1</definedName>
    <definedName name="SAPBEXhrIndnt" hidden="1">1</definedName>
    <definedName name="SAPBEXq0001" localSheetId="0">'Sheet1'!$E$6:$M$22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<sst xmlns="http://schemas.openxmlformats.org/spreadsheetml/2006/main" count="2004" uniqueCount="242">
  <si>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</si>
  <si>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</si>
  <si>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</si>
  <si>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</si>
  <si>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</si>
  <si>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</si>
  <si>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</si>
  <si>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</si>
  <si>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</si>
  <si>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</si>
  <si>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</si>
  <si>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</si>
  <si>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</si>
  <si>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</si>
  <si>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</si>
  <si>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</si>
  <si>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</si>
  <si>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</si>
  <si>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</si>
  <si>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</si>
  <si>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</si>
  <si>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</si>
  <si>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</si>
  <si>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</si>
  <si>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</si>
  <si>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</si>
  <si>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</si>
  <si>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</si>
  <si>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</si>
  <si>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</si>
  <si>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</si>
  <si>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</si>
  <si>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</si>
  <si>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</si>
  <si>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</si>
  <si>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</si>
  <si>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</si>
  <si>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</si>
  <si>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</si>
  <si>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</si>
  <si>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</si>
  <si>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</si>
  <si>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</si>
  <si>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</si>
  <si>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</si>
  <si>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</si>
  <si>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</si>
  <si>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</si>
  <si>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</si>
  <si>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</si>
  <si>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</si>
  <si>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</si>
  <si>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</si>
  <si>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</si>
  <si>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</si>
  <si>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</si>
  <si>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</si>
  <si>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</si>
  <si>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</si>
  <si>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</si>
  <si>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</si>
  <si>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</si>
  <si>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</si>
  <si>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</si>
  <si>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</si>
  <si>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</si>
  <si>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</si>
  <si>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</si>
  <si>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</si>
  <si>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</si>
  <si>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</si>
  <si>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</si>
  <si>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</si>
  <si>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</si>
  <si>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</si>
  <si>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</si>
  <si>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</si>
  <si>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</si>
  <si>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</si>
  <si>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</si>
  <si>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</si>
  <si>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</si>
  <si>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</si>
  <si>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</si>
  <si>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</si>
  <si>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</si>
  <si>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</si>
  <si>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</si>
  <si>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</si>
  <si>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</si>
  <si>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</si>
  <si>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</si>
  <si>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</si>
  <si>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</si>
  <si>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</si>
  <si>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</si>
  <si>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</si>
  <si>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</si>
  <si>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</si>
  <si>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</si>
  <si>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</si>
  <si>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</si>
  <si>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</si>
  <si>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</si>
  <si>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</si>
  <si>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</si>
  <si>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</si>
  <si>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</si>
  <si>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</si>
  <si>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</si>
  <si>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</si>
  <si>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</si>
  <si>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</si>
  <si>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</si>
  <si>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</si>
  <si>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</si>
  <si>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</si>
  <si>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</si>
  <si>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</si>
  <si>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</si>
  <si>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</si>
  <si>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</si>
  <si>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</si>
  <si>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</si>
  <si>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</si>
  <si>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</si>
  <si>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</si>
  <si>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</si>
  <si>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</si>
  <si>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</si>
  <si>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</si>
  <si>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</si>
  <si>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</si>
  <si>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</si>
  <si>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</si>
  <si>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</si>
  <si>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</si>
  <si>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</si>
  <si>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</si>
  <si>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</si>
  <si>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</si>
  <si>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</si>
  <si>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</si>
  <si>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</si>
  <si>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</si>
  <si>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</si>
  <si>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</si>
  <si>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</si>
  <si>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</si>
  <si>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</si>
  <si>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</si>
  <si>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</si>
  <si>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</si>
  <si>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</si>
  <si>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</si>
  <si>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</si>
  <si>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</si>
  <si>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</si>
  <si>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</si>
  <si>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</si>
  <si>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</si>
  <si>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</si>
  <si>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</si>
  <si>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</si>
  <si>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</si>
  <si>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</si>
  <si>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</si>
  <si>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</si>
  <si>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</si>
  <si>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</si>
  <si>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</si>
  <si>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</si>
  <si>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</si>
  <si>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</si>
  <si>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</si>
  <si>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</si>
  <si>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</si>
  <si>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</si>
  <si>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</si>
  <si>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</si>
  <si>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</si>
  <si>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</si>
  <si>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</si>
  <si>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</si>
  <si>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</si>
  <si>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</si>
  <si>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</si>
  <si>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</si>
  <si>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</si>
  <si>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</si>
  <si>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</si>
  <si>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</si>
  <si>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</si>
  <si>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</si>
  <si>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</si>
  <si>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</si>
  <si>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</si>
  <si>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</si>
  <si>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</si>
  <si>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</si>
  <si>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</si>
  <si>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</si>
  <si>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</si>
  <si>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</si>
  <si>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</si>
  <si>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</si>
  <si>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</si>
  <si>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</si>
  <si>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41</t>
  </si>
  <si>
    <t>43</t>
  </si>
  <si>
    <t>31</t>
  </si>
  <si>
    <t>42</t>
  </si>
  <si>
    <t>Skupina stavke (E2)</t>
  </si>
  <si>
    <t>Rezultat</t>
  </si>
  <si>
    <t>Izvor</t>
  </si>
  <si>
    <t>Rashodi poslovanja</t>
  </si>
  <si>
    <t>Rashodi za zaposlene</t>
  </si>
  <si>
    <t>32</t>
  </si>
  <si>
    <t>Materijalni rashodi</t>
  </si>
  <si>
    <t>34</t>
  </si>
  <si>
    <t>Financijski rashodi</t>
  </si>
  <si>
    <t>Rashodi za nabavu nefinancijske imovine</t>
  </si>
  <si>
    <t>Rashodi za nabavu neproizvedene dugotrajne imovine</t>
  </si>
  <si>
    <t>Rashodi za nabavu proizvedene dugotrajne imovine</t>
  </si>
  <si>
    <t>Izvor (razina 2)</t>
  </si>
  <si>
    <t>EUR</t>
  </si>
  <si>
    <t>Opći prihodi i primici</t>
  </si>
  <si>
    <t>Sredstva učešća za pomoći</t>
  </si>
  <si>
    <t>Vlastiti prihodi</t>
  </si>
  <si>
    <t>Ostali prihodi za posebne namjene</t>
  </si>
  <si>
    <t>52</t>
  </si>
  <si>
    <t>Ostale pomoći</t>
  </si>
  <si>
    <t>56</t>
  </si>
  <si>
    <t>Fondovi EU</t>
  </si>
  <si>
    <t>Naziv rashoda</t>
  </si>
  <si>
    <t>UKUPNI RASHODI</t>
  </si>
  <si>
    <t>A2. RASHODI POSLOVANJA I RASHODI ZA NABAVU NEFINANCIJSKE IMOVINE</t>
  </si>
  <si>
    <t>Plan za 2023.</t>
  </si>
  <si>
    <t>Projekcija za 2024.</t>
  </si>
  <si>
    <t>Projekcija za 2025.</t>
  </si>
  <si>
    <t>Ravnateljica</t>
  </si>
  <si>
    <t>dr.sc. Iva Horvat, dipl.iur.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</si>
</sst>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1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20" fillId="52" borderId="0" xfId="52" applyFont="1" applyFill="1" applyAlignment="1">
      <alignment horizontal="center" vertical="center"/>
      <protection/>
    </xf>
    <xf numFmtId="0" fontId="0" fillId="52" borderId="0" xfId="0" applyFill="1" applyAlignment="1">
      <alignment horizontal="center" vertical="center"/>
    </xf>
    <xf numFmtId="0" fontId="13" fillId="52" borderId="0" xfId="0" applyFont="1" applyFill="1" applyAlignment="1">
      <alignment/>
    </xf>
    <xf numFmtId="0" fontId="13" fillId="52" borderId="0" xfId="0" applyFont="1" applyFill="1" applyAlignment="1" applyProtection="1" quotePrefix="1">
      <alignment/>
      <protection locked="0"/>
    </xf>
    <xf numFmtId="3" fontId="13" fillId="52" borderId="0" xfId="0" applyNumberFormat="1" applyFont="1" applyFill="1" applyAlignment="1" applyProtection="1" quotePrefix="1">
      <alignment/>
      <protection locked="0"/>
    </xf>
    <xf numFmtId="3" fontId="12" fillId="52" borderId="13" xfId="0" applyNumberFormat="1" applyFont="1" applyFill="1" applyBorder="1" applyAlignment="1">
      <alignment horizontal="center" vertical="center" wrapText="1"/>
    </xf>
    <xf numFmtId="3" fontId="12" fillId="52" borderId="13" xfId="61" applyNumberFormat="1" applyFont="1" applyFill="1" applyBorder="1" applyAlignment="1">
      <alignment horizontal="center" vertical="center" wrapText="1"/>
    </xf>
    <xf numFmtId="3" fontId="12" fillId="52" borderId="13" xfId="93" applyNumberFormat="1" applyFont="1" applyFill="1" applyBorder="1" applyAlignment="1" quotePrefix="1">
      <alignment horizontal="center" vertical="center" wrapText="1"/>
    </xf>
    <xf numFmtId="0" fontId="13" fillId="52" borderId="0" xfId="0" applyFont="1" applyFill="1" applyAlignment="1">
      <alignment horizontal="center" vertical="center"/>
    </xf>
    <xf numFmtId="3" fontId="15" fillId="52" borderId="14" xfId="0" applyNumberFormat="1" applyFont="1" applyFill="1" applyBorder="1" applyAlignment="1">
      <alignment horizontal="center" vertical="center" wrapText="1"/>
    </xf>
    <xf numFmtId="0" fontId="16" fillId="52" borderId="14" xfId="0" applyFont="1" applyFill="1" applyBorder="1" applyAlignment="1">
      <alignment horizontal="center" vertical="center"/>
    </xf>
    <xf numFmtId="3" fontId="15" fillId="52" borderId="14" xfId="0" applyNumberFormat="1" applyFont="1" applyFill="1" applyBorder="1" applyAlignment="1">
      <alignment horizontal="center" vertical="center"/>
    </xf>
    <xf numFmtId="0" fontId="16" fillId="52" borderId="0" xfId="0" applyFont="1" applyFill="1" applyAlignment="1">
      <alignment horizontal="center" vertical="center"/>
    </xf>
    <xf numFmtId="3" fontId="15" fillId="52" borderId="0" xfId="0" applyNumberFormat="1" applyFont="1" applyFill="1" applyBorder="1" applyAlignment="1">
      <alignment horizontal="center" vertical="center" wrapText="1"/>
    </xf>
    <xf numFmtId="0" fontId="12" fillId="52" borderId="0" xfId="0" applyFont="1" applyFill="1" applyBorder="1" applyAlignment="1">
      <alignment vertical="top" wrapText="1"/>
    </xf>
    <xf numFmtId="0" fontId="16" fillId="52" borderId="0" xfId="0" applyFont="1" applyFill="1" applyBorder="1" applyAlignment="1">
      <alignment horizontal="center" vertical="center"/>
    </xf>
    <xf numFmtId="3" fontId="5" fillId="52" borderId="0" xfId="57" applyNumberFormat="1" applyFont="1" applyFill="1" applyBorder="1">
      <alignment vertical="center"/>
    </xf>
    <xf numFmtId="0" fontId="12" fillId="52" borderId="0" xfId="0" applyFont="1" applyFill="1" applyBorder="1" applyAlignment="1" quotePrefix="1">
      <alignment vertical="top" wrapText="1"/>
    </xf>
    <xf numFmtId="0" fontId="9" fillId="52" borderId="9" xfId="61" applyFill="1" quotePrefix="1">
      <alignment horizontal="left" vertical="center" indent="1"/>
    </xf>
    <xf numFmtId="0" fontId="13" fillId="52" borderId="9" xfId="93" applyFill="1" quotePrefix="1">
      <alignment horizontal="left" vertical="center" indent="1"/>
    </xf>
    <xf numFmtId="0" fontId="0" fillId="52" borderId="0" xfId="0" applyFill="1" applyBorder="1" applyAlignment="1">
      <alignment/>
    </xf>
    <xf numFmtId="0" fontId="13" fillId="52" borderId="0" xfId="0" applyFont="1" applyFill="1" applyBorder="1" applyAlignment="1">
      <alignment/>
    </xf>
    <xf numFmtId="0" fontId="11" fillId="52" borderId="9" xfId="74" applyFill="1" quotePrefix="1">
      <alignment horizontal="center" vertical="center"/>
    </xf>
    <xf numFmtId="0" fontId="13" fillId="52" borderId="0" xfId="0" applyFont="1" applyFill="1" applyBorder="1" applyAlignment="1">
      <alignment vertical="top" wrapText="1"/>
    </xf>
    <xf numFmtId="0" fontId="3" fillId="52" borderId="0" xfId="59" applyNumberFormat="1" applyFill="1" applyBorder="1" quotePrefix="1">
      <alignment horizontal="left" vertical="center" indent="1"/>
    </xf>
    <xf numFmtId="3" fontId="3" fillId="52" borderId="0" xfId="57" applyNumberFormat="1" applyFill="1" applyBorder="1">
      <alignment vertical="center"/>
    </xf>
    <xf numFmtId="0" fontId="12" fillId="52" borderId="0" xfId="93" applyFont="1" applyFill="1" applyBorder="1" quotePrefix="1">
      <alignment horizontal="left" vertical="center" indent="1"/>
    </xf>
    <xf numFmtId="0" fontId="5" fillId="52" borderId="0" xfId="59" applyNumberFormat="1" applyFont="1" applyFill="1" applyBorder="1" quotePrefix="1">
      <alignment horizontal="left" vertical="center" indent="1"/>
    </xf>
    <xf numFmtId="3" fontId="5" fillId="52" borderId="0" xfId="57" applyNumberFormat="1" applyFont="1" applyFill="1" applyBorder="1">
      <alignment vertical="center"/>
    </xf>
    <xf numFmtId="0" fontId="9" fillId="52" borderId="0" xfId="0" applyFont="1" applyFill="1" applyBorder="1" applyAlignment="1">
      <alignment/>
    </xf>
    <xf numFmtId="0" fontId="12" fillId="52" borderId="0" xfId="0" applyFont="1" applyFill="1" applyBorder="1" applyAlignment="1">
      <alignment/>
    </xf>
    <xf numFmtId="0" fontId="17" fillId="52" borderId="0" xfId="0" applyFont="1" applyFill="1" applyBorder="1" applyAlignment="1" quotePrefix="1">
      <alignment vertical="top" wrapText="1"/>
    </xf>
    <xf numFmtId="0" fontId="17" fillId="52" borderId="0" xfId="0" applyFont="1" applyFill="1" applyBorder="1" applyAlignment="1">
      <alignment vertical="top" wrapText="1"/>
    </xf>
    <xf numFmtId="0" fontId="17" fillId="52" borderId="0" xfId="93" applyFont="1" applyFill="1" applyBorder="1" quotePrefix="1">
      <alignment horizontal="left" vertical="center" indent="1"/>
    </xf>
    <xf numFmtId="3" fontId="18" fillId="52" borderId="0" xfId="91" applyNumberFormat="1" applyFont="1" applyFill="1" applyBorder="1">
      <alignment horizontal="right" vertical="center"/>
    </xf>
    <xf numFmtId="0" fontId="19" fillId="52" borderId="0" xfId="0" applyFont="1" applyFill="1" applyBorder="1" applyAlignment="1">
      <alignment/>
    </xf>
    <xf numFmtId="0" fontId="17" fillId="52" borderId="0" xfId="0" applyFont="1" applyFill="1" applyBorder="1" applyAlignment="1">
      <alignment/>
    </xf>
    <xf numFmtId="0" fontId="12" fillId="52" borderId="0" xfId="0" applyFont="1" applyFill="1" applyAlignment="1">
      <alignment/>
    </xf>
    <xf numFmtId="0" fontId="12" fillId="52" borderId="0" xfId="0" applyFont="1" applyFill="1" applyBorder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3" fontId="38" fillId="52" borderId="0" xfId="0" applyNumberFormat="1" applyFont="1" applyFill="1" applyAlignment="1">
      <alignment horizontal="center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 2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200025</xdr:colOff>
      <xdr:row>5</xdr:row>
      <xdr:rowOff>0</xdr:rowOff>
    </xdr:from>
    <xdr:to>
      <xdr:col>13</xdr:col>
      <xdr:colOff>190500</xdr:colOff>
      <xdr:row>31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200025</xdr:colOff>
      <xdr:row>0</xdr:row>
      <xdr:rowOff>0</xdr:rowOff>
    </xdr:from>
    <xdr:to>
      <xdr:col>10</xdr:col>
      <xdr:colOff>200025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51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36"/>
  <sheetViews>
    <sheetView tabSelected="1" zoomScalePageLayoutView="0" workbookViewId="0" topLeftCell="A1">
      <selection activeCell="A1" sqref="A1:M36"/>
    </sheetView>
  </sheetViews>
  <sheetFormatPr defaultColWidth="9.140625" defaultRowHeight="12.75"/>
  <cols>
    <col min="1" max="1" width="6.57421875" style="10" bestFit="1" customWidth="1"/>
    <col min="2" max="2" width="12.00390625" style="10" bestFit="1" customWidth="1"/>
    <col min="3" max="3" width="5.7109375" style="10" customWidth="1"/>
    <col min="4" max="4" width="72.00390625" style="10" customWidth="1"/>
    <col min="5" max="5" width="17.00390625" style="10" hidden="1" customWidth="1"/>
    <col min="6" max="6" width="20.140625" style="47" hidden="1" customWidth="1"/>
    <col min="7" max="7" width="20.140625" style="10" hidden="1" customWidth="1"/>
    <col min="8" max="8" width="20.7109375" style="10" hidden="1" customWidth="1"/>
    <col min="9" max="9" width="10.7109375" style="10" hidden="1" customWidth="1"/>
    <col min="10" max="10" width="19.00390625" style="10" hidden="1" customWidth="1"/>
    <col min="11" max="11" width="17.28125" style="48" customWidth="1"/>
    <col min="12" max="12" width="15.8515625" style="48" customWidth="1"/>
    <col min="13" max="13" width="16.421875" style="48" bestFit="1" customWidth="1"/>
    <col min="14" max="15" width="15.421875" style="10" bestFit="1" customWidth="1"/>
    <col min="16" max="16" width="11.7109375" style="10" bestFit="1" customWidth="1"/>
    <col min="17" max="17" width="15.421875" style="10" bestFit="1" customWidth="1"/>
    <col min="18" max="18" width="9.421875" style="10" bestFit="1" customWidth="1"/>
    <col min="19" max="19" width="15.421875" style="10" bestFit="1" customWidth="1"/>
    <col min="20" max="20" width="9.421875" style="10" bestFit="1" customWidth="1"/>
    <col min="21" max="16384" width="9.140625" style="10" customWidth="1"/>
  </cols>
  <sheetData>
    <row r="1" spans="1:13" ht="20.25" customHeight="1">
      <c r="A1" s="8" t="s">
        <v>236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6:13" ht="12.75">
      <c r="F2" s="10"/>
      <c r="G2" s="11"/>
      <c r="H2" s="11"/>
      <c r="I2" s="11"/>
      <c r="J2" s="11"/>
      <c r="K2" s="12"/>
      <c r="L2" s="12"/>
      <c r="M2" s="12"/>
    </row>
    <row r="3" spans="1:13" s="16" customFormat="1" ht="25.5">
      <c r="A3" s="13" t="s">
        <v>204</v>
      </c>
      <c r="B3" s="13" t="s">
        <v>203</v>
      </c>
      <c r="C3" s="13" t="s">
        <v>214</v>
      </c>
      <c r="D3" s="13" t="s">
        <v>234</v>
      </c>
      <c r="E3" s="14"/>
      <c r="F3" s="14" t="s">
        <v>205</v>
      </c>
      <c r="G3" s="14"/>
      <c r="H3" s="14"/>
      <c r="I3" s="14"/>
      <c r="J3" s="14"/>
      <c r="K3" s="14" t="str">
        <f>K6</f>
        <v>Plan za 2023.</v>
      </c>
      <c r="L3" s="15" t="str">
        <f>L6</f>
        <v>Projekcija za 2024.</v>
      </c>
      <c r="M3" s="15" t="str">
        <f>M6</f>
        <v>Projekcija za 2025.</v>
      </c>
    </row>
    <row r="4" spans="1:13" s="20" customFormat="1" ht="11.25">
      <c r="A4" s="17">
        <v>1</v>
      </c>
      <c r="B4" s="17">
        <v>2</v>
      </c>
      <c r="C4" s="17">
        <v>3</v>
      </c>
      <c r="D4" s="17">
        <v>4</v>
      </c>
      <c r="E4" s="18"/>
      <c r="F4" s="18"/>
      <c r="G4" s="18"/>
      <c r="H4" s="18"/>
      <c r="I4" s="18"/>
      <c r="J4" s="18"/>
      <c r="K4" s="19">
        <v>5</v>
      </c>
      <c r="L4" s="19">
        <v>6</v>
      </c>
      <c r="M4" s="19">
        <v>7</v>
      </c>
    </row>
    <row r="5" spans="1:13" s="20" customFormat="1" ht="12.75">
      <c r="A5" s="21"/>
      <c r="B5" s="21"/>
      <c r="C5" s="21"/>
      <c r="D5" s="22" t="s">
        <v>235</v>
      </c>
      <c r="E5" s="23"/>
      <c r="F5" s="23"/>
      <c r="G5" s="23"/>
      <c r="H5" s="23"/>
      <c r="I5" s="23"/>
      <c r="J5" s="23"/>
      <c r="K5" s="24">
        <f>IF(ISBLANK(K8),"",K8)</f>
        <v>19116297</v>
      </c>
      <c r="L5" s="24">
        <f>IF(ISBLANK(L8),"",L8)</f>
        <v>16618951</v>
      </c>
      <c r="M5" s="24">
        <f>IF(ISBLANK(M8),"",M8)</f>
        <v>7392127</v>
      </c>
    </row>
    <row r="6" spans="1:17" ht="12.75" hidden="1">
      <c r="A6" s="25">
        <f>IF(ISNUMBER(VALUE(E6)),E6,"")</f>
      </c>
      <c r="B6" s="22">
        <f>IF(ISNUMBER(VALUE(G6)),G6,"")</f>
      </c>
      <c r="C6" s="22">
        <f>IF(ISNUMBER(VALUE(I6)),I6,"")</f>
      </c>
      <c r="D6" s="22" t="str">
        <f>CONCATENATE(F6,"    ",H6,"    ",J6)</f>
        <v>        </v>
      </c>
      <c r="E6" s="26" t="s">
        <v>191</v>
      </c>
      <c r="F6" s="26" t="s">
        <v>191</v>
      </c>
      <c r="G6" s="26" t="s">
        <v>191</v>
      </c>
      <c r="H6" s="26" t="s">
        <v>191</v>
      </c>
      <c r="I6" s="26" t="s">
        <v>191</v>
      </c>
      <c r="J6" s="26" t="s">
        <v>191</v>
      </c>
      <c r="K6" s="27" t="s">
        <v>237</v>
      </c>
      <c r="L6" s="27" t="s">
        <v>238</v>
      </c>
      <c r="M6" s="27" t="s">
        <v>239</v>
      </c>
      <c r="N6" s="28"/>
      <c r="O6" s="28"/>
      <c r="P6" s="29"/>
      <c r="Q6" s="29"/>
    </row>
    <row r="7" spans="1:17" ht="12.75" hidden="1">
      <c r="A7" s="29"/>
      <c r="B7" s="29"/>
      <c r="C7" s="29"/>
      <c r="D7" s="29"/>
      <c r="E7" s="26" t="s">
        <v>207</v>
      </c>
      <c r="F7" s="26" t="s">
        <v>191</v>
      </c>
      <c r="G7" s="26" t="s">
        <v>212</v>
      </c>
      <c r="H7" s="26" t="s">
        <v>191</v>
      </c>
      <c r="I7" s="26" t="s">
        <v>224</v>
      </c>
      <c r="J7" s="26" t="s">
        <v>191</v>
      </c>
      <c r="K7" s="30" t="s">
        <v>225</v>
      </c>
      <c r="L7" s="30" t="s">
        <v>225</v>
      </c>
      <c r="M7" s="30" t="s">
        <v>225</v>
      </c>
      <c r="N7" s="28"/>
      <c r="O7" s="28"/>
      <c r="P7" s="29"/>
      <c r="Q7" s="29"/>
    </row>
    <row r="8" spans="1:19" ht="12.75" hidden="1">
      <c r="A8" s="31"/>
      <c r="B8" s="31"/>
      <c r="C8" s="31"/>
      <c r="D8" s="31"/>
      <c r="E8" s="32" t="s">
        <v>1</v>
      </c>
      <c r="F8" s="32" t="s">
        <v>191</v>
      </c>
      <c r="G8" s="32" t="s">
        <v>191</v>
      </c>
      <c r="H8" s="32" t="s">
        <v>191</v>
      </c>
      <c r="I8" s="32" t="s">
        <v>191</v>
      </c>
      <c r="J8" s="32" t="s">
        <v>191</v>
      </c>
      <c r="K8" s="33">
        <v>19116297</v>
      </c>
      <c r="L8" s="33">
        <v>16618951</v>
      </c>
      <c r="M8" s="33">
        <v>7392127</v>
      </c>
      <c r="N8" s="28"/>
      <c r="O8" s="28"/>
      <c r="P8" s="29"/>
      <c r="Q8" s="29"/>
      <c r="R8" s="29"/>
      <c r="S8" s="29"/>
    </row>
    <row r="9" spans="1:19" ht="12.75">
      <c r="A9" s="25" t="str">
        <f aca="true" t="shared" si="0" ref="A9:A32">IF(ISNUMBER(VALUE(E9)),E9,"")</f>
        <v>3</v>
      </c>
      <c r="B9" s="22">
        <f aca="true" t="shared" si="1" ref="B9:B32">IF(ISNUMBER(VALUE(G9)),G9,"")</f>
      </c>
      <c r="C9" s="22">
        <f aca="true" t="shared" si="2" ref="C9:C32">IF(ISNUMBER(VALUE(I9)),I9,"")</f>
      </c>
      <c r="D9" s="22" t="str">
        <f aca="true" t="shared" si="3" ref="D9:D32">CONCATENATE(F9,"    ",H9,"    ",J9)</f>
        <v>Rashodi poslovanja        </v>
      </c>
      <c r="E9" s="34" t="s">
        <v>67</v>
      </c>
      <c r="F9" s="34" t="s">
        <v>215</v>
      </c>
      <c r="G9" s="35" t="s">
        <v>213</v>
      </c>
      <c r="H9" s="35" t="s">
        <v>191</v>
      </c>
      <c r="I9" s="35" t="s">
        <v>191</v>
      </c>
      <c r="J9" s="35" t="s">
        <v>191</v>
      </c>
      <c r="K9" s="36">
        <v>937220</v>
      </c>
      <c r="L9" s="36">
        <v>1196561</v>
      </c>
      <c r="M9" s="36">
        <v>1120312</v>
      </c>
      <c r="N9" s="37"/>
      <c r="O9" s="37"/>
      <c r="P9" s="38"/>
      <c r="Q9" s="38"/>
      <c r="R9" s="38"/>
      <c r="S9" s="38"/>
    </row>
    <row r="10" spans="1:19" ht="12.75">
      <c r="A10" s="25">
        <f t="shared" si="0"/>
      </c>
      <c r="B10" s="22" t="str">
        <f t="shared" si="1"/>
        <v>31</v>
      </c>
      <c r="C10" s="22">
        <f t="shared" si="2"/>
      </c>
      <c r="D10" s="22" t="str">
        <f t="shared" si="3"/>
        <v>    Rashodi za zaposlene    </v>
      </c>
      <c r="E10" s="34" t="s">
        <v>191</v>
      </c>
      <c r="F10" s="34" t="s">
        <v>191</v>
      </c>
      <c r="G10" s="34" t="s">
        <v>210</v>
      </c>
      <c r="H10" s="34" t="s">
        <v>216</v>
      </c>
      <c r="I10" s="35" t="s">
        <v>213</v>
      </c>
      <c r="J10" s="35" t="s">
        <v>191</v>
      </c>
      <c r="K10" s="36">
        <v>235849</v>
      </c>
      <c r="L10" s="36">
        <v>233859</v>
      </c>
      <c r="M10" s="36">
        <v>243149</v>
      </c>
      <c r="N10" s="37"/>
      <c r="O10" s="37"/>
      <c r="P10" s="38"/>
      <c r="Q10" s="38"/>
      <c r="R10" s="38"/>
      <c r="S10" s="38"/>
    </row>
    <row r="11" spans="1:19" ht="12.75">
      <c r="A11" s="39">
        <f t="shared" si="0"/>
      </c>
      <c r="B11" s="40">
        <f t="shared" si="1"/>
      </c>
      <c r="C11" s="40" t="str">
        <f t="shared" si="2"/>
        <v>11</v>
      </c>
      <c r="D11" s="40" t="str">
        <f t="shared" si="3"/>
        <v>        Opći prihodi i primici</v>
      </c>
      <c r="E11" s="41" t="s">
        <v>191</v>
      </c>
      <c r="F11" s="41" t="s">
        <v>191</v>
      </c>
      <c r="G11" s="41" t="s">
        <v>191</v>
      </c>
      <c r="H11" s="41" t="s">
        <v>191</v>
      </c>
      <c r="I11" s="41" t="s">
        <v>155</v>
      </c>
      <c r="J11" s="41" t="s">
        <v>226</v>
      </c>
      <c r="K11" s="42">
        <v>158471</v>
      </c>
      <c r="L11" s="42">
        <v>173469</v>
      </c>
      <c r="M11" s="42">
        <v>173469</v>
      </c>
      <c r="N11" s="43"/>
      <c r="O11" s="43"/>
      <c r="P11" s="44"/>
      <c r="Q11" s="44"/>
      <c r="R11" s="44"/>
      <c r="S11" s="44"/>
    </row>
    <row r="12" spans="1:19" s="45" customFormat="1" ht="12.75">
      <c r="A12" s="39">
        <f t="shared" si="0"/>
      </c>
      <c r="B12" s="40">
        <f t="shared" si="1"/>
      </c>
      <c r="C12" s="40" t="str">
        <f t="shared" si="2"/>
        <v>12</v>
      </c>
      <c r="D12" s="40" t="str">
        <f t="shared" si="3"/>
        <v>        Sredstva učešća za pomoći</v>
      </c>
      <c r="E12" s="41" t="s">
        <v>191</v>
      </c>
      <c r="F12" s="41" t="s">
        <v>191</v>
      </c>
      <c r="G12" s="41" t="s">
        <v>191</v>
      </c>
      <c r="H12" s="41" t="s">
        <v>191</v>
      </c>
      <c r="I12" s="41" t="s">
        <v>151</v>
      </c>
      <c r="J12" s="41" t="s">
        <v>227</v>
      </c>
      <c r="K12" s="42">
        <v>3982</v>
      </c>
      <c r="L12" s="42">
        <v>3982</v>
      </c>
      <c r="M12" s="42"/>
      <c r="N12" s="43"/>
      <c r="O12" s="43"/>
      <c r="P12" s="44"/>
      <c r="Q12" s="44"/>
      <c r="R12" s="44"/>
      <c r="S12" s="44"/>
    </row>
    <row r="13" spans="1:19" ht="12.75">
      <c r="A13" s="39">
        <f t="shared" si="0"/>
      </c>
      <c r="B13" s="40">
        <f t="shared" si="1"/>
      </c>
      <c r="C13" s="40" t="str">
        <f t="shared" si="2"/>
        <v>43</v>
      </c>
      <c r="D13" s="40" t="str">
        <f t="shared" si="3"/>
        <v>        Ostali prihodi za posebne namjene</v>
      </c>
      <c r="E13" s="41" t="s">
        <v>191</v>
      </c>
      <c r="F13" s="41" t="s">
        <v>191</v>
      </c>
      <c r="G13" s="41" t="s">
        <v>191</v>
      </c>
      <c r="H13" s="41" t="s">
        <v>191</v>
      </c>
      <c r="I13" s="41" t="s">
        <v>209</v>
      </c>
      <c r="J13" s="41" t="s">
        <v>229</v>
      </c>
      <c r="K13" s="42">
        <v>50833</v>
      </c>
      <c r="L13" s="42">
        <v>33845</v>
      </c>
      <c r="M13" s="42">
        <v>69680</v>
      </c>
      <c r="N13" s="43"/>
      <c r="O13" s="43"/>
      <c r="P13" s="44"/>
      <c r="Q13" s="44"/>
      <c r="R13" s="44"/>
      <c r="S13" s="44"/>
    </row>
    <row r="14" spans="1:19" ht="12.75">
      <c r="A14" s="39">
        <f t="shared" si="0"/>
      </c>
      <c r="B14" s="40">
        <f t="shared" si="1"/>
      </c>
      <c r="C14" s="40" t="str">
        <f t="shared" si="2"/>
        <v>56</v>
      </c>
      <c r="D14" s="40" t="str">
        <f t="shared" si="3"/>
        <v>        Fondovi EU</v>
      </c>
      <c r="E14" s="41" t="s">
        <v>191</v>
      </c>
      <c r="F14" s="41" t="s">
        <v>191</v>
      </c>
      <c r="G14" s="41" t="s">
        <v>191</v>
      </c>
      <c r="H14" s="41" t="s">
        <v>191</v>
      </c>
      <c r="I14" s="41" t="s">
        <v>232</v>
      </c>
      <c r="J14" s="41" t="s">
        <v>233</v>
      </c>
      <c r="K14" s="42">
        <v>22563</v>
      </c>
      <c r="L14" s="42">
        <v>22563</v>
      </c>
      <c r="M14" s="42"/>
      <c r="N14" s="43"/>
      <c r="O14" s="43"/>
      <c r="P14" s="44"/>
      <c r="Q14" s="44"/>
      <c r="R14" s="44"/>
      <c r="S14" s="44"/>
    </row>
    <row r="15" spans="1:19" ht="12.75">
      <c r="A15" s="25">
        <f t="shared" si="0"/>
      </c>
      <c r="B15" s="22" t="str">
        <f t="shared" si="1"/>
        <v>32</v>
      </c>
      <c r="C15" s="22">
        <f t="shared" si="2"/>
      </c>
      <c r="D15" s="22" t="str">
        <f t="shared" si="3"/>
        <v>    Materijalni rashodi    </v>
      </c>
      <c r="E15" s="34" t="s">
        <v>191</v>
      </c>
      <c r="F15" s="34" t="s">
        <v>191</v>
      </c>
      <c r="G15" s="34" t="s">
        <v>217</v>
      </c>
      <c r="H15" s="34" t="s">
        <v>218</v>
      </c>
      <c r="I15" s="35" t="s">
        <v>213</v>
      </c>
      <c r="J15" s="35" t="s">
        <v>191</v>
      </c>
      <c r="K15" s="36">
        <v>698451</v>
      </c>
      <c r="L15" s="36">
        <v>959782</v>
      </c>
      <c r="M15" s="36">
        <v>874243</v>
      </c>
      <c r="N15" s="37"/>
      <c r="O15" s="37"/>
      <c r="P15" s="38"/>
      <c r="Q15" s="38"/>
      <c r="R15" s="38"/>
      <c r="S15" s="38"/>
    </row>
    <row r="16" spans="1:19" ht="12.75">
      <c r="A16" s="39">
        <f t="shared" si="0"/>
      </c>
      <c r="B16" s="40">
        <f t="shared" si="1"/>
      </c>
      <c r="C16" s="40" t="str">
        <f t="shared" si="2"/>
        <v>11</v>
      </c>
      <c r="D16" s="40" t="str">
        <f t="shared" si="3"/>
        <v>        Opći prihodi i primici</v>
      </c>
      <c r="E16" s="41" t="s">
        <v>191</v>
      </c>
      <c r="F16" s="41" t="s">
        <v>191</v>
      </c>
      <c r="G16" s="41" t="s">
        <v>191</v>
      </c>
      <c r="H16" s="41" t="s">
        <v>191</v>
      </c>
      <c r="I16" s="41" t="s">
        <v>155</v>
      </c>
      <c r="J16" s="41" t="s">
        <v>226</v>
      </c>
      <c r="K16" s="42">
        <v>493595</v>
      </c>
      <c r="L16" s="42">
        <v>754927</v>
      </c>
      <c r="M16" s="42">
        <v>758776</v>
      </c>
      <c r="N16" s="43"/>
      <c r="O16" s="43"/>
      <c r="P16" s="44"/>
      <c r="Q16" s="44"/>
      <c r="R16" s="44"/>
      <c r="S16" s="44"/>
    </row>
    <row r="17" spans="1:19" ht="12.75">
      <c r="A17" s="39">
        <f t="shared" si="0"/>
      </c>
      <c r="B17" s="40">
        <f t="shared" si="1"/>
      </c>
      <c r="C17" s="40" t="str">
        <f t="shared" si="2"/>
        <v>12</v>
      </c>
      <c r="D17" s="40" t="str">
        <f t="shared" si="3"/>
        <v>        Sredstva učešća za pomoći</v>
      </c>
      <c r="E17" s="41" t="s">
        <v>191</v>
      </c>
      <c r="F17" s="41" t="s">
        <v>191</v>
      </c>
      <c r="G17" s="41" t="s">
        <v>191</v>
      </c>
      <c r="H17" s="41" t="s">
        <v>191</v>
      </c>
      <c r="I17" s="41" t="s">
        <v>151</v>
      </c>
      <c r="J17" s="41" t="s">
        <v>227</v>
      </c>
      <c r="K17" s="42">
        <v>16789</v>
      </c>
      <c r="L17" s="42">
        <v>16789</v>
      </c>
      <c r="M17" s="42">
        <v>22563</v>
      </c>
      <c r="N17" s="43"/>
      <c r="O17" s="43"/>
      <c r="P17" s="44"/>
      <c r="Q17" s="44"/>
      <c r="R17" s="44"/>
      <c r="S17" s="44"/>
    </row>
    <row r="18" spans="1:19" ht="12.75">
      <c r="A18" s="39">
        <f t="shared" si="0"/>
      </c>
      <c r="B18" s="40">
        <f t="shared" si="1"/>
      </c>
      <c r="C18" s="40" t="str">
        <f t="shared" si="2"/>
        <v>31</v>
      </c>
      <c r="D18" s="40" t="str">
        <f t="shared" si="3"/>
        <v>        Vlastiti prihodi</v>
      </c>
      <c r="E18" s="41" t="s">
        <v>191</v>
      </c>
      <c r="F18" s="41" t="s">
        <v>191</v>
      </c>
      <c r="G18" s="41" t="s">
        <v>191</v>
      </c>
      <c r="H18" s="41" t="s">
        <v>191</v>
      </c>
      <c r="I18" s="41" t="s">
        <v>210</v>
      </c>
      <c r="J18" s="41" t="s">
        <v>228</v>
      </c>
      <c r="K18" s="42">
        <v>5309</v>
      </c>
      <c r="L18" s="42">
        <v>7963</v>
      </c>
      <c r="M18" s="42">
        <v>7963</v>
      </c>
      <c r="N18" s="43"/>
      <c r="O18" s="43"/>
      <c r="P18" s="44"/>
      <c r="Q18" s="44"/>
      <c r="R18" s="44"/>
      <c r="S18" s="44"/>
    </row>
    <row r="19" spans="1:19" ht="12.75">
      <c r="A19" s="39">
        <f t="shared" si="0"/>
      </c>
      <c r="B19" s="40">
        <f t="shared" si="1"/>
      </c>
      <c r="C19" s="40" t="str">
        <f t="shared" si="2"/>
        <v>43</v>
      </c>
      <c r="D19" s="40" t="str">
        <f t="shared" si="3"/>
        <v>        Ostali prihodi za posebne namjene</v>
      </c>
      <c r="E19" s="41" t="s">
        <v>191</v>
      </c>
      <c r="F19" s="41" t="s">
        <v>191</v>
      </c>
      <c r="G19" s="41" t="s">
        <v>191</v>
      </c>
      <c r="H19" s="41" t="s">
        <v>191</v>
      </c>
      <c r="I19" s="41" t="s">
        <v>209</v>
      </c>
      <c r="J19" s="41" t="s">
        <v>229</v>
      </c>
      <c r="K19" s="42">
        <v>84278</v>
      </c>
      <c r="L19" s="42">
        <v>81623</v>
      </c>
      <c r="M19" s="42">
        <v>81623</v>
      </c>
      <c r="N19" s="43"/>
      <c r="O19" s="43"/>
      <c r="P19" s="44"/>
      <c r="Q19" s="44"/>
      <c r="R19" s="44"/>
      <c r="S19" s="44"/>
    </row>
    <row r="20" spans="1:19" ht="12.75">
      <c r="A20" s="39">
        <f t="shared" si="0"/>
      </c>
      <c r="B20" s="40">
        <f t="shared" si="1"/>
      </c>
      <c r="C20" s="40" t="str">
        <f t="shared" si="2"/>
        <v>52</v>
      </c>
      <c r="D20" s="40" t="str">
        <f t="shared" si="3"/>
        <v>        Ostale pomoći</v>
      </c>
      <c r="E20" s="41" t="s">
        <v>191</v>
      </c>
      <c r="F20" s="41" t="s">
        <v>191</v>
      </c>
      <c r="G20" s="41" t="s">
        <v>191</v>
      </c>
      <c r="H20" s="41" t="s">
        <v>191</v>
      </c>
      <c r="I20" s="41" t="s">
        <v>230</v>
      </c>
      <c r="J20" s="41" t="s">
        <v>231</v>
      </c>
      <c r="K20" s="42">
        <v>3318</v>
      </c>
      <c r="L20" s="42">
        <v>3318</v>
      </c>
      <c r="M20" s="42">
        <v>3318</v>
      </c>
      <c r="N20" s="43"/>
      <c r="O20" s="43"/>
      <c r="P20" s="44"/>
      <c r="Q20" s="44"/>
      <c r="R20" s="44"/>
      <c r="S20" s="44"/>
    </row>
    <row r="21" spans="1:19" ht="12.75">
      <c r="A21" s="39">
        <f t="shared" si="0"/>
      </c>
      <c r="B21" s="40">
        <f t="shared" si="1"/>
      </c>
      <c r="C21" s="40" t="str">
        <f t="shared" si="2"/>
        <v>56</v>
      </c>
      <c r="D21" s="40" t="str">
        <f t="shared" si="3"/>
        <v>        Fondovi EU</v>
      </c>
      <c r="E21" s="41" t="s">
        <v>191</v>
      </c>
      <c r="F21" s="41" t="s">
        <v>191</v>
      </c>
      <c r="G21" s="41" t="s">
        <v>191</v>
      </c>
      <c r="H21" s="41" t="s">
        <v>191</v>
      </c>
      <c r="I21" s="41" t="s">
        <v>232</v>
      </c>
      <c r="J21" s="41" t="s">
        <v>233</v>
      </c>
      <c r="K21" s="42">
        <v>95162</v>
      </c>
      <c r="L21" s="42">
        <v>95162</v>
      </c>
      <c r="M21" s="42"/>
      <c r="N21" s="43"/>
      <c r="O21" s="43"/>
      <c r="P21" s="44"/>
      <c r="Q21" s="44"/>
      <c r="R21" s="44"/>
      <c r="S21" s="44"/>
    </row>
    <row r="22" spans="1:19" ht="12.75">
      <c r="A22" s="25">
        <f t="shared" si="0"/>
      </c>
      <c r="B22" s="22" t="str">
        <f t="shared" si="1"/>
        <v>34</v>
      </c>
      <c r="C22" s="22">
        <f t="shared" si="2"/>
      </c>
      <c r="D22" s="22" t="str">
        <f t="shared" si="3"/>
        <v>    Financijski rashodi    </v>
      </c>
      <c r="E22" s="34" t="s">
        <v>191</v>
      </c>
      <c r="F22" s="34" t="s">
        <v>191</v>
      </c>
      <c r="G22" s="34" t="s">
        <v>219</v>
      </c>
      <c r="H22" s="34" t="s">
        <v>220</v>
      </c>
      <c r="I22" s="35" t="s">
        <v>213</v>
      </c>
      <c r="J22" s="35" t="s">
        <v>191</v>
      </c>
      <c r="K22" s="36">
        <v>2920</v>
      </c>
      <c r="L22" s="36">
        <v>2920</v>
      </c>
      <c r="M22" s="36">
        <v>2920</v>
      </c>
      <c r="N22" s="37"/>
      <c r="O22" s="37"/>
      <c r="P22" s="38"/>
      <c r="Q22" s="38"/>
      <c r="R22" s="38"/>
      <c r="S22" s="38"/>
    </row>
    <row r="23" spans="1:19" ht="12.75">
      <c r="A23" s="39">
        <f t="shared" si="0"/>
      </c>
      <c r="B23" s="40">
        <f t="shared" si="1"/>
      </c>
      <c r="C23" s="40" t="str">
        <f t="shared" si="2"/>
        <v>43</v>
      </c>
      <c r="D23" s="40" t="str">
        <f t="shared" si="3"/>
        <v>        Ostali prihodi za posebne namjene</v>
      </c>
      <c r="E23" s="41" t="s">
        <v>191</v>
      </c>
      <c r="F23" s="41" t="s">
        <v>191</v>
      </c>
      <c r="G23" s="41" t="s">
        <v>191</v>
      </c>
      <c r="H23" s="41" t="s">
        <v>191</v>
      </c>
      <c r="I23" s="41" t="s">
        <v>209</v>
      </c>
      <c r="J23" s="41" t="s">
        <v>229</v>
      </c>
      <c r="K23" s="42">
        <v>2920</v>
      </c>
      <c r="L23" s="42">
        <v>2920</v>
      </c>
      <c r="M23" s="42">
        <v>2920</v>
      </c>
      <c r="N23" s="44"/>
      <c r="O23" s="44"/>
      <c r="P23" s="44"/>
      <c r="Q23" s="44"/>
      <c r="R23" s="44"/>
      <c r="S23" s="44"/>
    </row>
    <row r="24" spans="1:19" ht="12.75">
      <c r="A24" s="25" t="str">
        <f t="shared" si="0"/>
        <v>4</v>
      </c>
      <c r="B24" s="22">
        <f t="shared" si="1"/>
      </c>
      <c r="C24" s="22">
        <f t="shared" si="2"/>
      </c>
      <c r="D24" s="22" t="str">
        <f t="shared" si="3"/>
        <v>Rashodi za nabavu nefinancijske imovine        </v>
      </c>
      <c r="E24" s="34" t="s">
        <v>72</v>
      </c>
      <c r="F24" s="34" t="s">
        <v>221</v>
      </c>
      <c r="G24" s="35" t="s">
        <v>213</v>
      </c>
      <c r="H24" s="35" t="s">
        <v>191</v>
      </c>
      <c r="I24" s="35" t="s">
        <v>191</v>
      </c>
      <c r="J24" s="35" t="s">
        <v>191</v>
      </c>
      <c r="K24" s="36">
        <v>18179077</v>
      </c>
      <c r="L24" s="36">
        <v>15422390</v>
      </c>
      <c r="M24" s="36">
        <v>6271815</v>
      </c>
      <c r="N24" s="46"/>
      <c r="O24" s="46"/>
      <c r="P24" s="46"/>
      <c r="Q24" s="46"/>
      <c r="R24" s="46"/>
      <c r="S24" s="46"/>
    </row>
    <row r="25" spans="1:19" ht="12.75">
      <c r="A25" s="25">
        <f t="shared" si="0"/>
      </c>
      <c r="B25" s="22" t="str">
        <f t="shared" si="1"/>
        <v>41</v>
      </c>
      <c r="C25" s="22">
        <f t="shared" si="2"/>
      </c>
      <c r="D25" s="22" t="str">
        <f t="shared" si="3"/>
        <v>    Rashodi za nabavu neproizvedene dugotrajne imovine    </v>
      </c>
      <c r="E25" s="34" t="s">
        <v>191</v>
      </c>
      <c r="F25" s="34" t="s">
        <v>191</v>
      </c>
      <c r="G25" s="34" t="s">
        <v>208</v>
      </c>
      <c r="H25" s="34" t="s">
        <v>222</v>
      </c>
      <c r="I25" s="35" t="s">
        <v>213</v>
      </c>
      <c r="J25" s="35" t="s">
        <v>191</v>
      </c>
      <c r="K25" s="36">
        <v>26544</v>
      </c>
      <c r="L25" s="36">
        <v>26544</v>
      </c>
      <c r="M25" s="36">
        <v>26544</v>
      </c>
      <c r="N25" s="46"/>
      <c r="O25" s="46"/>
      <c r="P25" s="46"/>
      <c r="Q25" s="46"/>
      <c r="R25" s="46"/>
      <c r="S25" s="46"/>
    </row>
    <row r="26" spans="1:19" ht="12.75">
      <c r="A26" s="39">
        <f t="shared" si="0"/>
      </c>
      <c r="B26" s="40">
        <f t="shared" si="1"/>
      </c>
      <c r="C26" s="40" t="str">
        <f t="shared" si="2"/>
        <v>11</v>
      </c>
      <c r="D26" s="40" t="str">
        <f t="shared" si="3"/>
        <v>        Opći prihodi i primici</v>
      </c>
      <c r="E26" s="41" t="s">
        <v>191</v>
      </c>
      <c r="F26" s="41" t="s">
        <v>191</v>
      </c>
      <c r="G26" s="41" t="s">
        <v>191</v>
      </c>
      <c r="H26" s="41" t="s">
        <v>191</v>
      </c>
      <c r="I26" s="41" t="s">
        <v>155</v>
      </c>
      <c r="J26" s="41" t="s">
        <v>226</v>
      </c>
      <c r="K26" s="42">
        <v>13272</v>
      </c>
      <c r="L26" s="42">
        <v>13272</v>
      </c>
      <c r="M26" s="42">
        <v>13272</v>
      </c>
      <c r="N26" s="44"/>
      <c r="O26" s="44"/>
      <c r="P26" s="44"/>
      <c r="Q26" s="44"/>
      <c r="R26" s="44"/>
      <c r="S26" s="44"/>
    </row>
    <row r="27" spans="1:19" ht="12.75">
      <c r="A27" s="39">
        <f t="shared" si="0"/>
      </c>
      <c r="B27" s="40">
        <f t="shared" si="1"/>
      </c>
      <c r="C27" s="40" t="str">
        <f t="shared" si="2"/>
        <v>43</v>
      </c>
      <c r="D27" s="40" t="str">
        <f t="shared" si="3"/>
        <v>        Ostali prihodi za posebne namjene</v>
      </c>
      <c r="E27" s="41" t="s">
        <v>191</v>
      </c>
      <c r="F27" s="41" t="s">
        <v>191</v>
      </c>
      <c r="G27" s="41" t="s">
        <v>191</v>
      </c>
      <c r="H27" s="41" t="s">
        <v>191</v>
      </c>
      <c r="I27" s="41" t="s">
        <v>209</v>
      </c>
      <c r="J27" s="41" t="s">
        <v>229</v>
      </c>
      <c r="K27" s="42">
        <v>13272</v>
      </c>
      <c r="L27" s="42">
        <v>13272</v>
      </c>
      <c r="M27" s="42">
        <v>13272</v>
      </c>
      <c r="N27" s="44"/>
      <c r="O27" s="44"/>
      <c r="P27" s="44"/>
      <c r="Q27" s="44"/>
      <c r="R27" s="44"/>
      <c r="S27" s="44"/>
    </row>
    <row r="28" spans="1:19" ht="12.75">
      <c r="A28" s="25">
        <f t="shared" si="0"/>
      </c>
      <c r="B28" s="22" t="str">
        <f t="shared" si="1"/>
        <v>42</v>
      </c>
      <c r="C28" s="22">
        <f t="shared" si="2"/>
      </c>
      <c r="D28" s="22" t="str">
        <f t="shared" si="3"/>
        <v>    Rashodi za nabavu proizvedene dugotrajne imovine    </v>
      </c>
      <c r="E28" s="34" t="s">
        <v>191</v>
      </c>
      <c r="F28" s="34" t="s">
        <v>191</v>
      </c>
      <c r="G28" s="34" t="s">
        <v>211</v>
      </c>
      <c r="H28" s="34" t="s">
        <v>223</v>
      </c>
      <c r="I28" s="35" t="s">
        <v>213</v>
      </c>
      <c r="J28" s="35" t="s">
        <v>191</v>
      </c>
      <c r="K28" s="36">
        <v>18152533</v>
      </c>
      <c r="L28" s="36">
        <v>15395846</v>
      </c>
      <c r="M28" s="36">
        <v>6245271</v>
      </c>
      <c r="N28" s="46"/>
      <c r="O28" s="46"/>
      <c r="P28" s="46"/>
      <c r="Q28" s="46"/>
      <c r="R28" s="46"/>
      <c r="S28" s="46"/>
    </row>
    <row r="29" spans="1:19" ht="12.75">
      <c r="A29" s="39">
        <f t="shared" si="0"/>
      </c>
      <c r="B29" s="40">
        <f t="shared" si="1"/>
      </c>
      <c r="C29" s="40" t="str">
        <f t="shared" si="2"/>
        <v>11</v>
      </c>
      <c r="D29" s="40" t="str">
        <f t="shared" si="3"/>
        <v>        Opći prihodi i primici</v>
      </c>
      <c r="E29" s="41" t="s">
        <v>191</v>
      </c>
      <c r="F29" s="41" t="s">
        <v>191</v>
      </c>
      <c r="G29" s="41" t="s">
        <v>191</v>
      </c>
      <c r="H29" s="41" t="s">
        <v>191</v>
      </c>
      <c r="I29" s="41" t="s">
        <v>155</v>
      </c>
      <c r="J29" s="41" t="s">
        <v>226</v>
      </c>
      <c r="K29" s="42">
        <v>3393234</v>
      </c>
      <c r="L29" s="42">
        <v>4366581</v>
      </c>
      <c r="M29" s="42">
        <v>4472758</v>
      </c>
      <c r="N29" s="44"/>
      <c r="O29" s="44"/>
      <c r="P29" s="44"/>
      <c r="Q29" s="44"/>
      <c r="R29" s="44"/>
      <c r="S29" s="44"/>
    </row>
    <row r="30" spans="1:19" ht="12.75">
      <c r="A30" s="39">
        <f t="shared" si="0"/>
      </c>
      <c r="B30" s="40">
        <f t="shared" si="1"/>
      </c>
      <c r="C30" s="40" t="str">
        <f t="shared" si="2"/>
        <v>12</v>
      </c>
      <c r="D30" s="40" t="str">
        <f t="shared" si="3"/>
        <v>        Sredstva učešća za pomoći</v>
      </c>
      <c r="E30" s="41" t="s">
        <v>191</v>
      </c>
      <c r="F30" s="41" t="s">
        <v>191</v>
      </c>
      <c r="G30" s="41" t="s">
        <v>191</v>
      </c>
      <c r="H30" s="41" t="s">
        <v>191</v>
      </c>
      <c r="I30" s="41" t="s">
        <v>151</v>
      </c>
      <c r="J30" s="41" t="s">
        <v>227</v>
      </c>
      <c r="K30" s="42">
        <v>1257574</v>
      </c>
      <c r="L30" s="42">
        <v>1659035</v>
      </c>
      <c r="M30" s="42">
        <v>265446</v>
      </c>
      <c r="N30" s="44"/>
      <c r="O30" s="44"/>
      <c r="P30" s="44"/>
      <c r="Q30" s="44"/>
      <c r="R30" s="44"/>
      <c r="S30" s="44"/>
    </row>
    <row r="31" spans="1:19" ht="12.75">
      <c r="A31" s="39">
        <f t="shared" si="0"/>
      </c>
      <c r="B31" s="40">
        <f t="shared" si="1"/>
      </c>
      <c r="C31" s="40" t="str">
        <f t="shared" si="2"/>
        <v>43</v>
      </c>
      <c r="D31" s="40" t="str">
        <f t="shared" si="3"/>
        <v>        Ostali prihodi za posebne namjene</v>
      </c>
      <c r="E31" s="41" t="s">
        <v>191</v>
      </c>
      <c r="F31" s="41" t="s">
        <v>191</v>
      </c>
      <c r="G31" s="41" t="s">
        <v>191</v>
      </c>
      <c r="H31" s="41" t="s">
        <v>191</v>
      </c>
      <c r="I31" s="41" t="s">
        <v>209</v>
      </c>
      <c r="J31" s="41" t="s">
        <v>229</v>
      </c>
      <c r="K31" s="42">
        <v>7299</v>
      </c>
      <c r="L31" s="42">
        <v>7299</v>
      </c>
      <c r="M31" s="42">
        <v>7299</v>
      </c>
      <c r="N31" s="44"/>
      <c r="O31" s="44"/>
      <c r="P31" s="44"/>
      <c r="Q31" s="44"/>
      <c r="R31" s="44"/>
      <c r="S31" s="44"/>
    </row>
    <row r="32" spans="1:19" ht="12.75">
      <c r="A32" s="39">
        <f t="shared" si="0"/>
      </c>
      <c r="B32" s="40">
        <f t="shared" si="1"/>
      </c>
      <c r="C32" s="40" t="str">
        <f t="shared" si="2"/>
        <v>56</v>
      </c>
      <c r="D32" s="40" t="str">
        <f t="shared" si="3"/>
        <v>        Fondovi EU</v>
      </c>
      <c r="E32" s="41" t="s">
        <v>191</v>
      </c>
      <c r="F32" s="41" t="s">
        <v>191</v>
      </c>
      <c r="G32" s="41" t="s">
        <v>191</v>
      </c>
      <c r="H32" s="41" t="s">
        <v>191</v>
      </c>
      <c r="I32" s="41" t="s">
        <v>232</v>
      </c>
      <c r="J32" s="41" t="s">
        <v>233</v>
      </c>
      <c r="K32" s="42">
        <v>13494426</v>
      </c>
      <c r="L32" s="42">
        <v>9362931</v>
      </c>
      <c r="M32" s="42">
        <v>1499768</v>
      </c>
      <c r="N32" s="44"/>
      <c r="O32" s="44"/>
      <c r="P32" s="44"/>
      <c r="Q32" s="44"/>
      <c r="R32" s="44"/>
      <c r="S32" s="44"/>
    </row>
    <row r="35" spans="11:13" ht="15">
      <c r="K35" s="49" t="s">
        <v>240</v>
      </c>
      <c r="L35" s="49"/>
      <c r="M35" s="49"/>
    </row>
    <row r="36" spans="11:13" ht="15">
      <c r="K36" s="49" t="s">
        <v>241</v>
      </c>
      <c r="L36" s="49"/>
      <c r="M36" s="49"/>
    </row>
  </sheetData>
  <sheetProtection/>
  <mergeCells count="3">
    <mergeCell ref="A1:M1"/>
    <mergeCell ref="K35:M35"/>
    <mergeCell ref="K36:M36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PC OLIVARI</cp:lastModifiedBy>
  <cp:lastPrinted>2022-10-17T07:41:16Z</cp:lastPrinted>
  <dcterms:created xsi:type="dcterms:W3CDTF">2003-05-28T14:27:38Z</dcterms:created>
  <dcterms:modified xsi:type="dcterms:W3CDTF">2022-10-17T07:51:16Z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