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64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<sst xmlns="http://schemas.openxmlformats.org/spreadsheetml/2006/main" count="47" uniqueCount="42">
  <si>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</si>
  <si>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</si>
  <si>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</si>
  <si>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</si>
  <si>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</si>
  <si>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</si>
  <si>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</si>
  <si>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</si>
  <si>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</si>
  <si>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</si>
  <si>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</si>
  <si>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</si>
  <si>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</si>
  <si>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</si>
  <si>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</si>
  <si>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</si>
  <si>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</si>
  <si>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</si>
  <si>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</si>
  <si>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 poslovanja (6)</t>
  </si>
  <si>
    <t>Prihod od prodaje nefinancijske imovine (7)</t>
  </si>
  <si>
    <t>Prihodi</t>
  </si>
  <si>
    <t>Rashodi poslovanja (3)</t>
  </si>
  <si>
    <t>Rashodi za nabavu nefinancijske imovine (4)</t>
  </si>
  <si>
    <t>Rashodi</t>
  </si>
  <si>
    <t>Razlika - Višak / Manjak</t>
  </si>
  <si>
    <t>Primici od financijske imovine i zaduživanja (8)</t>
  </si>
  <si>
    <t>Izdaci za financijsku imovinu i otplate zajmova (5)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</si>
  <si>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</si>
  <si>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</si>
  <si>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</si>
  <si>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</si>
  <si>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</si>
  <si>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</si>
  <si>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</si>
  <si>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</si>
  <si>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</si>
  <si>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</si>
  <si>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Javna ustanova Lučka uprava Osijek</t>
  </si>
  <si>
    <t>51319</t>
  </si>
  <si>
    <t>Ravnateljica</t>
  </si>
  <si>
    <t>dr.sc. Iva Horvat, dipl.iur.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</si>
</sst>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2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30" fillId="0" borderId="0" xfId="122" applyFont="1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31" fillId="0" borderId="0" xfId="122" applyFont="1" applyAlignment="1">
      <alignment vertical="center"/>
      <protection/>
    </xf>
    <xf numFmtId="0" fontId="32" fillId="0" borderId="0" xfId="122" applyFont="1" applyAlignment="1">
      <alignment vertical="center"/>
      <protection/>
    </xf>
    <xf numFmtId="0" fontId="30" fillId="0" borderId="0" xfId="122" applyFont="1" applyAlignment="1">
      <alignment horizontal="left" vertical="center"/>
      <protection/>
    </xf>
    <xf numFmtId="0" fontId="33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4" fontId="26" fillId="0" borderId="0" xfId="122" applyNumberFormat="1" applyFont="1" applyAlignment="1">
      <alignment horizontal="justify" vertical="center"/>
      <protection/>
    </xf>
    <xf numFmtId="0" fontId="34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0" fontId="35" fillId="0" borderId="0" xfId="122" applyFont="1" applyAlignment="1">
      <alignment horizontal="center" vertical="center"/>
      <protection/>
    </xf>
    <xf numFmtId="0" fontId="36" fillId="0" borderId="0" xfId="122" applyFont="1" applyAlignment="1">
      <alignment vertical="center"/>
      <protection/>
    </xf>
    <xf numFmtId="180" fontId="26" fillId="0" borderId="0" xfId="122" applyNumberFormat="1" applyFont="1" applyAlignment="1">
      <alignment horizontal="center" vertical="center"/>
      <protection/>
    </xf>
    <xf numFmtId="0" fontId="37" fillId="0" borderId="0" xfId="122" applyFont="1" applyAlignment="1">
      <alignment vertical="center"/>
      <protection/>
    </xf>
    <xf numFmtId="180" fontId="37" fillId="0" borderId="0" xfId="122" applyNumberFormat="1" applyFont="1" applyAlignment="1">
      <alignment vertical="center"/>
      <protection/>
    </xf>
    <xf numFmtId="3" fontId="37" fillId="0" borderId="0" xfId="122" applyNumberFormat="1" applyFont="1" applyAlignment="1">
      <alignment vertical="center"/>
      <protection/>
    </xf>
    <xf numFmtId="3" fontId="29" fillId="0" borderId="0" xfId="122" applyNumberFormat="1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26" fillId="0" borderId="0" xfId="122" applyFont="1" applyAlignment="1">
      <alignment vertical="center"/>
      <protection/>
    </xf>
    <xf numFmtId="3" fontId="1" fillId="0" borderId="0" xfId="122" applyNumberFormat="1" applyAlignment="1">
      <alignment vertical="center"/>
      <protection/>
    </xf>
    <xf numFmtId="3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28" fillId="0" borderId="0" xfId="122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58" applyAlignment="1" quotePrefix="1">
      <alignment horizontal="left" vertical="top" wrapText="1" indent="1"/>
    </xf>
    <xf numFmtId="3" fontId="27" fillId="0" borderId="0" xfId="122" applyNumberFormat="1" applyFont="1" applyAlignment="1">
      <alignment vertical="center"/>
      <protection/>
    </xf>
    <xf numFmtId="3" fontId="30" fillId="0" borderId="0" xfId="122" applyNumberFormat="1" applyFont="1" applyAlignment="1">
      <alignment horizontal="left" vertical="center"/>
      <protection/>
    </xf>
    <xf numFmtId="3" fontId="28" fillId="0" borderId="0" xfId="122" applyNumberFormat="1" applyFont="1" applyAlignment="1">
      <alignment horizontal="center" vertical="center"/>
      <protection/>
    </xf>
    <xf numFmtId="3" fontId="27" fillId="0" borderId="0" xfId="122" applyNumberFormat="1" applyFont="1" applyAlignment="1">
      <alignment horizontal="justify" vertical="center"/>
      <protection/>
    </xf>
    <xf numFmtId="4" fontId="0" fillId="0" borderId="1" xfId="175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2" applyFont="1" applyBorder="1" applyAlignment="1">
      <alignment horizontal="justify" vertical="center"/>
      <protection/>
    </xf>
    <xf numFmtId="3" fontId="26" fillId="0" borderId="13" xfId="122" applyNumberFormat="1" applyFont="1" applyBorder="1" applyAlignment="1">
      <alignment horizontal="center" vertical="center" wrapText="1"/>
      <protection/>
    </xf>
    <xf numFmtId="0" fontId="27" fillId="0" borderId="13" xfId="122" applyFont="1" applyBorder="1" applyAlignment="1">
      <alignment horizontal="center" vertical="center"/>
      <protection/>
    </xf>
    <xf numFmtId="3" fontId="27" fillId="0" borderId="13" xfId="122" applyNumberFormat="1" applyFont="1" applyBorder="1" applyAlignment="1">
      <alignment horizontal="center" vertical="center"/>
      <protection/>
    </xf>
    <xf numFmtId="0" fontId="26" fillId="0" borderId="13" xfId="122" applyFont="1" applyBorder="1" applyAlignment="1">
      <alignment horizontal="left" vertical="center" wrapText="1"/>
      <protection/>
    </xf>
    <xf numFmtId="3" fontId="38" fillId="0" borderId="13" xfId="121" applyNumberFormat="1" applyFont="1" applyFill="1" applyBorder="1" applyAlignment="1">
      <alignment horizontal="right" vertical="center"/>
      <protection/>
    </xf>
    <xf numFmtId="0" fontId="26" fillId="0" borderId="13" xfId="122" applyFont="1" applyBorder="1" applyAlignment="1" quotePrefix="1">
      <alignment horizontal="left" vertical="center" wrapText="1"/>
      <protection/>
    </xf>
    <xf numFmtId="4" fontId="26" fillId="63" borderId="0" xfId="122" applyNumberFormat="1" applyFont="1" applyFill="1" applyAlignment="1">
      <alignment horizontal="left" vertical="center"/>
      <protection/>
    </xf>
    <xf numFmtId="3" fontId="27" fillId="63" borderId="0" xfId="122" applyNumberFormat="1" applyFont="1" applyFill="1" applyAlignment="1">
      <alignment vertical="center"/>
      <protection/>
    </xf>
    <xf numFmtId="0" fontId="26" fillId="63" borderId="13" xfId="122" applyFont="1" applyFill="1" applyBorder="1" applyAlignment="1">
      <alignment horizontal="justify" vertical="center"/>
      <protection/>
    </xf>
    <xf numFmtId="0" fontId="27" fillId="63" borderId="13" xfId="122" applyFont="1" applyFill="1" applyBorder="1" applyAlignment="1">
      <alignment horizontal="center" vertical="center"/>
      <protection/>
    </xf>
    <xf numFmtId="3" fontId="27" fillId="63" borderId="13" xfId="122" applyNumberFormat="1" applyFont="1" applyFill="1" applyBorder="1" applyAlignment="1">
      <alignment horizontal="center" vertical="center"/>
      <protection/>
    </xf>
    <xf numFmtId="0" fontId="26" fillId="63" borderId="13" xfId="122" applyFont="1" applyFill="1" applyBorder="1" applyAlignment="1">
      <alignment horizontal="left" vertical="center" wrapText="1"/>
      <protection/>
    </xf>
    <xf numFmtId="175" fontId="0" fillId="0" borderId="1" xfId="175" applyNumberFormat="1">
      <alignment horizontal="right" vertical="center"/>
    </xf>
    <xf numFmtId="174" fontId="0" fillId="0" borderId="1" xfId="175" applyNumberFormat="1">
      <alignment horizontal="right" vertical="center"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4" fontId="30" fillId="63" borderId="0" xfId="122" applyNumberFormat="1" applyFont="1" applyFill="1" applyAlignment="1">
      <alignment horizontal="center" vertical="center"/>
      <protection/>
    </xf>
    <xf numFmtId="180" fontId="30" fillId="0" borderId="0" xfId="122" applyNumberFormat="1" applyFont="1" applyAlignment="1">
      <alignment horizontal="center" vertical="center" wrapText="1"/>
      <protection/>
    </xf>
    <xf numFmtId="0" fontId="30" fillId="0" borderId="0" xfId="122" applyFont="1" applyAlignment="1">
      <alignment horizontal="center" vertical="center" wrapText="1"/>
      <protection/>
    </xf>
    <xf numFmtId="0" fontId="28" fillId="0" borderId="0" xfId="122" applyFont="1" applyAlignment="1">
      <alignment horizontal="center" vertical="center"/>
      <protection/>
    </xf>
    <xf numFmtId="4" fontId="30" fillId="0" borderId="0" xfId="122" applyNumberFormat="1" applyFont="1" applyAlignment="1">
      <alignment horizontal="center" vertical="center"/>
      <protection/>
    </xf>
    <xf numFmtId="3" fontId="27" fillId="68" borderId="0" xfId="0" applyNumberFormat="1" applyFont="1" applyFill="1" applyAlignment="1">
      <alignment horizontal="center"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zoomScalePageLayoutView="0" workbookViewId="0" topLeftCell="A16">
      <selection activeCell="A29" sqref="A29"/>
    </sheetView>
  </sheetViews>
  <sheetFormatPr defaultColWidth="12.5" defaultRowHeight="15" customHeight="1"/>
  <cols>
    <col min="1" max="1" width="51.83203125" style="25" customWidth="1"/>
    <col min="2" max="2" width="23.33203125" style="32" customWidth="1"/>
    <col min="3" max="3" width="22.83203125" style="32" customWidth="1"/>
    <col min="4" max="4" width="22.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45" customHeight="1">
      <c r="A1" s="57" t="str">
        <f>CONCATENATE('Tekst varijable'!A2," ",UPPER('Tekst varijable'!A1))</f>
        <v>51319 JAVNA USTANOVA LUČKA UPRAVA OSIJEK</v>
      </c>
      <c r="B1" s="57"/>
      <c r="C1" s="57"/>
      <c r="D1" s="57"/>
    </row>
    <row r="3" spans="1:4" ht="43.5" customHeight="1">
      <c r="A3" s="56" t="str">
        <f>UPPER("Financijski plan za "&amp;LEFT(RIGHT(B10,5),5)&amp;" godinu i projekcije za "&amp;LEFT(RIGHT(C10,5),5)&amp;" i "&amp;LEFT(RIGHT(D10,5),5)&amp;"  godinu")</f>
        <v>FINANCIJSKI PLAN ZA 2023. GODINU I PROJEKCIJE ZA 2024. I 2025.  GODINU</v>
      </c>
      <c r="B3" s="56"/>
      <c r="C3" s="56"/>
      <c r="D3" s="56"/>
    </row>
    <row r="4" spans="1:4" s="7" customFormat="1" ht="12.75" customHeight="1">
      <c r="A4" s="11"/>
      <c r="B4" s="33"/>
      <c r="C4" s="33"/>
      <c r="D4" s="33"/>
    </row>
    <row r="5" spans="1:26" s="6" customFormat="1" ht="15" customHeight="1">
      <c r="A5" s="58" t="s">
        <v>10</v>
      </c>
      <c r="B5" s="58"/>
      <c r="C5" s="58"/>
      <c r="D5" s="5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59" t="s">
        <v>36</v>
      </c>
      <c r="B8" s="59"/>
      <c r="C8" s="59"/>
      <c r="D8" s="5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8"/>
      <c r="B10" s="39" t="str">
        <f>CONCATENATE("Plan za ",MID('BW upit'!E2,14,5))</f>
        <v>Plan za 2023.</v>
      </c>
      <c r="C10" s="39" t="str">
        <f>CONCATENATE("Projekcija za ",MID('BW upit'!F2,26,5))</f>
        <v>Projekcija za 2024.</v>
      </c>
      <c r="D10" s="39" t="str">
        <f>CONCATENATE("Projekcija za ",MID('BW upit'!G2,26,5))</f>
        <v>Projekcija za 2025.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5">
      <c r="A11" s="40">
        <v>1</v>
      </c>
      <c r="B11" s="41">
        <v>2</v>
      </c>
      <c r="C11" s="41">
        <v>3</v>
      </c>
      <c r="D11" s="41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18" customHeight="1">
      <c r="A12" s="42" t="s">
        <v>2</v>
      </c>
      <c r="B12" s="43">
        <f>'BW upit'!E4</f>
        <v>19095708</v>
      </c>
      <c r="C12" s="43">
        <f>'BW upit'!F4</f>
        <v>16620144</v>
      </c>
      <c r="D12" s="43">
        <f>'BW upit'!G4</f>
        <v>7359711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8.5">
      <c r="A13" s="42" t="s">
        <v>3</v>
      </c>
      <c r="B13" s="43">
        <f>'BW upit'!E5</f>
        <v>0</v>
      </c>
      <c r="C13" s="43">
        <f>'BW upit'!F5</f>
        <v>0</v>
      </c>
      <c r="D13" s="43">
        <f>'BW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15">
      <c r="A14" s="42" t="s">
        <v>4</v>
      </c>
      <c r="B14" s="43">
        <f>'BW upit'!E6</f>
        <v>19095708</v>
      </c>
      <c r="C14" s="43">
        <f>'BW upit'!F6</f>
        <v>16620144</v>
      </c>
      <c r="D14" s="43">
        <f>'BW upit'!G6</f>
        <v>7359711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18" customHeight="1">
      <c r="A15" s="42" t="s">
        <v>5</v>
      </c>
      <c r="B15" s="43">
        <f>'BW upit'!E7</f>
        <v>937220</v>
      </c>
      <c r="C15" s="43">
        <f>'BW upit'!F7</f>
        <v>1196561</v>
      </c>
      <c r="D15" s="43">
        <f>'BW upit'!G7</f>
        <v>1120312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8.5">
      <c r="A16" s="42" t="s">
        <v>11</v>
      </c>
      <c r="B16" s="43">
        <f>'BW upit'!E8</f>
        <v>18179077</v>
      </c>
      <c r="C16" s="43">
        <f>'BW upit'!F8</f>
        <v>15422390</v>
      </c>
      <c r="D16" s="43">
        <f>'BW upit'!G8</f>
        <v>6271815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15">
      <c r="A17" s="42" t="s">
        <v>6</v>
      </c>
      <c r="B17" s="43">
        <f>'BW upit'!E9</f>
        <v>19116297</v>
      </c>
      <c r="C17" s="43">
        <f>'BW upit'!F9</f>
        <v>16618951</v>
      </c>
      <c r="D17" s="43">
        <f>'BW upit'!G9</f>
        <v>7392127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18" customHeight="1">
      <c r="A18" s="44" t="s">
        <v>12</v>
      </c>
      <c r="B18" s="43">
        <f>'BW upit'!E10</f>
        <v>-20589</v>
      </c>
      <c r="C18" s="43">
        <f>'BW upit'!F10</f>
        <v>1193</v>
      </c>
      <c r="D18" s="43">
        <f>'BW upit'!G10</f>
        <v>-32416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55" t="s">
        <v>37</v>
      </c>
      <c r="B20" s="55"/>
      <c r="C20" s="55"/>
      <c r="D20" s="55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5"/>
      <c r="B21" s="46"/>
      <c r="C21" s="46"/>
      <c r="D21" s="46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7"/>
      <c r="B22" s="39" t="str">
        <f>B10</f>
        <v>Plan za 2023.</v>
      </c>
      <c r="C22" s="39" t="str">
        <f>C10</f>
        <v>Projekcija za 2024.</v>
      </c>
      <c r="D22" s="39" t="str">
        <f>D10</f>
        <v>Projekcija za 2025.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5">
      <c r="A23" s="48">
        <v>1</v>
      </c>
      <c r="B23" s="49">
        <v>2</v>
      </c>
      <c r="C23" s="49">
        <v>3</v>
      </c>
      <c r="D23" s="49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8.5">
      <c r="A24" s="50" t="s">
        <v>7</v>
      </c>
      <c r="B24" s="43">
        <f>'BW upit'!E11</f>
        <v>0</v>
      </c>
      <c r="C24" s="43">
        <f>'BW upit'!F11</f>
        <v>0</v>
      </c>
      <c r="D24" s="43">
        <f>'BW upit'!G11</f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8.5">
      <c r="A25" s="50" t="s">
        <v>8</v>
      </c>
      <c r="B25" s="43">
        <f>'BW upit'!E12</f>
        <v>0</v>
      </c>
      <c r="C25" s="43">
        <f>'BW upit'!F12</f>
        <v>0</v>
      </c>
      <c r="D25" s="43">
        <f>'BW upit'!G12</f>
        <v>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8.5">
      <c r="A26" s="50" t="s">
        <v>17</v>
      </c>
      <c r="B26" s="43">
        <f>'BW upit'!E13</f>
        <v>96404</v>
      </c>
      <c r="C26" s="43">
        <f>'BW upit'!F13</f>
        <v>75815</v>
      </c>
      <c r="D26" s="43">
        <f>'BW upit'!G13</f>
        <v>77008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8.5">
      <c r="A27" s="50" t="s">
        <v>18</v>
      </c>
      <c r="B27" s="43">
        <f>'BW upit'!E14</f>
        <v>-75815</v>
      </c>
      <c r="C27" s="43">
        <f>'BW upit'!F14</f>
        <v>-77008</v>
      </c>
      <c r="D27" s="43">
        <f>'BW upit'!G14</f>
        <v>-44592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18" customHeight="1">
      <c r="A28" s="50" t="s">
        <v>13</v>
      </c>
      <c r="B28" s="43">
        <f>'BW upit'!E15</f>
        <v>20589</v>
      </c>
      <c r="C28" s="43">
        <f>'BW upit'!F15</f>
        <v>-1193</v>
      </c>
      <c r="D28" s="43">
        <f>'BW upit'!G15</f>
        <v>32416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8.5">
      <c r="A29" s="50" t="s">
        <v>9</v>
      </c>
      <c r="B29" s="43">
        <f>'BW upit'!E16</f>
        <v>0</v>
      </c>
      <c r="C29" s="43">
        <f>'BW upit'!F16</f>
        <v>0</v>
      </c>
      <c r="D29" s="43">
        <f>'BW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/>
    <row r="31" spans="2:4" s="4" customFormat="1" ht="15" customHeight="1">
      <c r="B31" s="60" t="s">
        <v>40</v>
      </c>
      <c r="C31" s="60"/>
      <c r="D31" s="60"/>
    </row>
    <row r="32" spans="2:4" s="4" customFormat="1" ht="15" customHeight="1">
      <c r="B32" s="60" t="s">
        <v>41</v>
      </c>
      <c r="C32" s="60"/>
      <c r="D32" s="60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sheetProtection/>
  <mergeCells count="7">
    <mergeCell ref="B31:D31"/>
    <mergeCell ref="B32:D32"/>
    <mergeCell ref="A20:D20"/>
    <mergeCell ref="A3:D3"/>
    <mergeCell ref="A1:D1"/>
    <mergeCell ref="A5:D5"/>
    <mergeCell ref="A8:D8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3" t="s">
        <v>14</v>
      </c>
      <c r="C2" s="31" t="s">
        <v>30</v>
      </c>
      <c r="D2" s="31" t="s">
        <v>31</v>
      </c>
      <c r="E2" s="31" t="s">
        <v>32</v>
      </c>
      <c r="F2" s="31" t="s">
        <v>33</v>
      </c>
      <c r="G2" s="31" t="s">
        <v>34</v>
      </c>
      <c r="H2"/>
      <c r="I2"/>
      <c r="J2"/>
      <c r="K2"/>
      <c r="L2"/>
      <c r="M2"/>
    </row>
    <row r="3" spans="2:13" ht="11.25">
      <c r="B3" s="53" t="s">
        <v>14</v>
      </c>
      <c r="C3" s="54" t="s">
        <v>35</v>
      </c>
      <c r="D3" s="54" t="s">
        <v>35</v>
      </c>
      <c r="E3" s="54" t="s">
        <v>35</v>
      </c>
      <c r="F3" s="54" t="s">
        <v>35</v>
      </c>
      <c r="G3" s="54" t="s">
        <v>35</v>
      </c>
      <c r="H3"/>
      <c r="I3"/>
      <c r="J3"/>
      <c r="K3"/>
      <c r="L3"/>
      <c r="M3"/>
    </row>
    <row r="4" spans="1:13" ht="11.25">
      <c r="A4"/>
      <c r="B4" s="28" t="s">
        <v>19</v>
      </c>
      <c r="C4" s="36">
        <v>263224.29</v>
      </c>
      <c r="D4" s="36">
        <v>7579250.64</v>
      </c>
      <c r="E4" s="27">
        <v>19095708</v>
      </c>
      <c r="F4" s="27">
        <v>16620144</v>
      </c>
      <c r="G4" s="27">
        <v>7359711</v>
      </c>
      <c r="H4"/>
      <c r="I4"/>
      <c r="J4"/>
      <c r="K4"/>
      <c r="L4"/>
      <c r="M4"/>
    </row>
    <row r="5" spans="1:13" ht="11.25">
      <c r="A5"/>
      <c r="B5" s="28" t="s">
        <v>20</v>
      </c>
      <c r="C5" s="27"/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21</v>
      </c>
      <c r="C6" s="36">
        <v>263224.29</v>
      </c>
      <c r="D6" s="36">
        <v>7579250.64</v>
      </c>
      <c r="E6" s="27">
        <v>19095708</v>
      </c>
      <c r="F6" s="27">
        <v>16620144</v>
      </c>
      <c r="G6" s="27">
        <v>7359711</v>
      </c>
      <c r="H6"/>
      <c r="I6"/>
      <c r="J6"/>
      <c r="K6"/>
      <c r="L6"/>
      <c r="M6"/>
    </row>
    <row r="7" spans="1:13" ht="11.25">
      <c r="A7"/>
      <c r="B7" s="28" t="s">
        <v>22</v>
      </c>
      <c r="C7" s="36">
        <v>512735.19</v>
      </c>
      <c r="D7" s="36">
        <v>987019.71</v>
      </c>
      <c r="E7" s="27">
        <v>937220</v>
      </c>
      <c r="F7" s="27">
        <v>1196561</v>
      </c>
      <c r="G7" s="27">
        <v>1120312</v>
      </c>
      <c r="H7"/>
      <c r="I7"/>
      <c r="J7"/>
      <c r="K7"/>
      <c r="L7"/>
      <c r="M7"/>
    </row>
    <row r="8" spans="1:13" ht="11.25">
      <c r="A8"/>
      <c r="B8" s="28" t="s">
        <v>23</v>
      </c>
      <c r="C8" s="36">
        <v>452635.26</v>
      </c>
      <c r="D8" s="36">
        <v>12445548.49</v>
      </c>
      <c r="E8" s="27">
        <v>18179077</v>
      </c>
      <c r="F8" s="27">
        <v>15422390</v>
      </c>
      <c r="G8" s="27">
        <v>6271815</v>
      </c>
      <c r="H8"/>
      <c r="I8"/>
      <c r="J8"/>
      <c r="K8"/>
      <c r="L8"/>
      <c r="M8"/>
    </row>
    <row r="9" spans="1:13" ht="11.25">
      <c r="A9"/>
      <c r="B9" s="28" t="s">
        <v>24</v>
      </c>
      <c r="C9" s="36">
        <v>965370.45</v>
      </c>
      <c r="D9" s="36">
        <v>13432568.2</v>
      </c>
      <c r="E9" s="27">
        <v>19116297</v>
      </c>
      <c r="F9" s="27">
        <v>16618951</v>
      </c>
      <c r="G9" s="27">
        <v>7392127</v>
      </c>
      <c r="H9"/>
      <c r="I9"/>
      <c r="J9"/>
      <c r="K9"/>
      <c r="L9"/>
      <c r="M9"/>
    </row>
    <row r="10" spans="1:13" ht="11.25">
      <c r="A10"/>
      <c r="B10" s="28" t="s">
        <v>25</v>
      </c>
      <c r="C10" s="36">
        <v>-702146.16</v>
      </c>
      <c r="D10" s="36">
        <v>-5853317.56</v>
      </c>
      <c r="E10" s="27">
        <v>-20589</v>
      </c>
      <c r="F10" s="27">
        <v>1193</v>
      </c>
      <c r="G10" s="27">
        <v>-32416</v>
      </c>
      <c r="H10"/>
      <c r="I10"/>
      <c r="J10"/>
      <c r="K10"/>
      <c r="L10"/>
      <c r="M10"/>
    </row>
    <row r="11" spans="1:13" ht="11.25">
      <c r="A11"/>
      <c r="B11" s="28" t="s">
        <v>26</v>
      </c>
      <c r="C11" s="27"/>
      <c r="D11" s="51">
        <v>0</v>
      </c>
      <c r="E11" s="52">
        <v>0</v>
      </c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27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36">
        <v>101049.31</v>
      </c>
      <c r="E13" s="27">
        <v>96404</v>
      </c>
      <c r="F13" s="27">
        <v>75815</v>
      </c>
      <c r="G13" s="27">
        <v>77008</v>
      </c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36">
        <v>-103703.77</v>
      </c>
      <c r="E14" s="27">
        <v>-75815</v>
      </c>
      <c r="F14" s="27">
        <v>-77008</v>
      </c>
      <c r="G14" s="27">
        <v>-44592</v>
      </c>
      <c r="H14"/>
      <c r="I14"/>
      <c r="J14"/>
      <c r="K14"/>
      <c r="L14"/>
      <c r="M14"/>
    </row>
    <row r="15" spans="1:13" ht="11.25">
      <c r="A15"/>
      <c r="B15" s="28" t="s">
        <v>28</v>
      </c>
      <c r="C15" s="27"/>
      <c r="D15" s="36">
        <v>-2654.46</v>
      </c>
      <c r="E15" s="27">
        <v>20589</v>
      </c>
      <c r="F15" s="27">
        <v>-1193</v>
      </c>
      <c r="G15" s="27">
        <v>32416</v>
      </c>
      <c r="H15"/>
      <c r="I15"/>
      <c r="J15"/>
      <c r="K15"/>
      <c r="L15"/>
      <c r="M15"/>
    </row>
    <row r="16" spans="1:13" ht="11.25">
      <c r="A16"/>
      <c r="B16" s="28" t="s">
        <v>29</v>
      </c>
      <c r="C16" s="36">
        <v>-702146.16</v>
      </c>
      <c r="D16" s="36">
        <v>-5855972.02</v>
      </c>
      <c r="E16" s="52">
        <v>0</v>
      </c>
      <c r="F16" s="52">
        <v>0</v>
      </c>
      <c r="G16" s="52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38</v>
      </c>
    </row>
    <row r="2" ht="11.25">
      <c r="A2" s="30" t="s">
        <v>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PC OLIVARI</cp:lastModifiedBy>
  <cp:lastPrinted>2022-10-17T07:26:28Z</cp:lastPrinted>
  <dcterms:created xsi:type="dcterms:W3CDTF">2006-05-18T10:01:57Z</dcterms:created>
  <dcterms:modified xsi:type="dcterms:W3CDTF">2022-10-17T07:27:02Z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