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IJSKI PLAN 2023\IZVRŠENJE FIN. PLANA\30. lipnja 2023\"/>
    </mc:Choice>
  </mc:AlternateContent>
  <xr:revisionPtr revIDLastSave="0" documentId="13_ncr:1_{FD7048AF-700A-46B5-9AA2-DBDDE0CBDE3E}" xr6:coauthVersionLast="47" xr6:coauthVersionMax="47" xr10:uidLastSave="{00000000-0000-0000-0000-000000000000}"/>
  <bookViews>
    <workbookView xWindow="-120" yWindow="-120" windowWidth="29040" windowHeight="15840" xr2:uid="{0131EDFE-D891-468B-8884-C6C7AB25E73F}"/>
  </bookViews>
  <sheets>
    <sheet name="Sažetak" sheetId="1" r:id="rId1"/>
    <sheet name="PRRAS prema ekon. klasifikaciji" sheetId="2" r:id="rId2"/>
    <sheet name="PRRAS prema izvorima financ." sheetId="3" r:id="rId3"/>
    <sheet name="RAS prema funkcijskoj klasifik." sheetId="4" r:id="rId4"/>
    <sheet name="Račun financiranja - eko.klasif" sheetId="5" r:id="rId5"/>
    <sheet name="Račun fin prema izvorima f" sheetId="6" r:id="rId6"/>
    <sheet name="Posebni dio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8" l="1"/>
  <c r="C23" i="8" s="1"/>
  <c r="C22" i="8" s="1"/>
  <c r="C25" i="8"/>
  <c r="C17" i="3"/>
  <c r="C9" i="3" s="1"/>
  <c r="C52" i="8"/>
  <c r="C108" i="8"/>
  <c r="C118" i="8"/>
  <c r="C116" i="8"/>
  <c r="C109" i="8"/>
  <c r="C114" i="8"/>
  <c r="C53" i="8"/>
  <c r="C54" i="8"/>
  <c r="C110" i="8"/>
  <c r="C104" i="8"/>
  <c r="C98" i="8"/>
  <c r="C81" i="8"/>
  <c r="F95" i="8"/>
  <c r="F93" i="8"/>
  <c r="F86" i="8"/>
  <c r="F83" i="8"/>
  <c r="F80" i="8"/>
  <c r="F77" i="8"/>
  <c r="F78" i="8"/>
  <c r="C76" i="8"/>
  <c r="C73" i="8"/>
  <c r="C60" i="8"/>
  <c r="F68" i="8"/>
  <c r="F67" i="8"/>
  <c r="C55" i="8"/>
  <c r="F57" i="8"/>
  <c r="C50" i="8"/>
  <c r="C48" i="8"/>
  <c r="C45" i="8"/>
  <c r="C41" i="8"/>
  <c r="C37" i="8"/>
  <c r="C33" i="8"/>
  <c r="C29" i="8"/>
  <c r="C27" i="8"/>
  <c r="F62" i="8"/>
  <c r="F63" i="8"/>
  <c r="F110" i="8"/>
  <c r="F111" i="8"/>
  <c r="F112" i="8"/>
  <c r="F113" i="8"/>
  <c r="F114" i="8"/>
  <c r="F115" i="8"/>
  <c r="F116" i="8"/>
  <c r="F117" i="8"/>
  <c r="F118" i="8"/>
  <c r="F119" i="8"/>
  <c r="F109" i="8"/>
  <c r="F108" i="8"/>
  <c r="F96" i="8"/>
  <c r="F98" i="8"/>
  <c r="F102" i="8"/>
  <c r="F103" i="8"/>
  <c r="F104" i="8"/>
  <c r="F105" i="8"/>
  <c r="F106" i="8"/>
  <c r="F81" i="8"/>
  <c r="F82" i="8"/>
  <c r="F84" i="8"/>
  <c r="F85" i="8"/>
  <c r="F87" i="8"/>
  <c r="F88" i="8"/>
  <c r="F89" i="8"/>
  <c r="F90" i="8"/>
  <c r="F91" i="8"/>
  <c r="F92" i="8"/>
  <c r="F94" i="8"/>
  <c r="F55" i="8"/>
  <c r="F56" i="8"/>
  <c r="F58" i="8"/>
  <c r="F59" i="8"/>
  <c r="F60" i="8"/>
  <c r="F61" i="8"/>
  <c r="F64" i="8"/>
  <c r="F65" i="8"/>
  <c r="F66" i="8"/>
  <c r="F69" i="8"/>
  <c r="F70" i="8"/>
  <c r="F71" i="8"/>
  <c r="F72" i="8"/>
  <c r="F73" i="8"/>
  <c r="F74" i="8"/>
  <c r="F75" i="8"/>
  <c r="F76" i="8"/>
  <c r="F79" i="8"/>
  <c r="F54" i="8"/>
  <c r="F52" i="8"/>
  <c r="F53" i="8"/>
  <c r="F48" i="8"/>
  <c r="F49" i="8"/>
  <c r="F50" i="8"/>
  <c r="F51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26" i="8"/>
  <c r="F23" i="8"/>
  <c r="F24" i="8"/>
  <c r="F25" i="8"/>
  <c r="F22" i="8"/>
  <c r="H7" i="4"/>
  <c r="G7" i="4"/>
  <c r="F7" i="4"/>
  <c r="E7" i="4"/>
  <c r="D7" i="4"/>
  <c r="C7" i="4"/>
  <c r="H5" i="4"/>
  <c r="G5" i="4"/>
  <c r="F5" i="4"/>
  <c r="E5" i="4"/>
  <c r="C5" i="4"/>
  <c r="H33" i="3"/>
  <c r="G33" i="3"/>
  <c r="H30" i="3"/>
  <c r="G30" i="3"/>
  <c r="H29" i="3"/>
  <c r="G29" i="3"/>
  <c r="H28" i="3"/>
  <c r="G28" i="3"/>
  <c r="H26" i="3"/>
  <c r="G26" i="3"/>
  <c r="H25" i="3"/>
  <c r="G25" i="3"/>
  <c r="H24" i="3"/>
  <c r="G24" i="3"/>
  <c r="H23" i="3"/>
  <c r="G23" i="3"/>
  <c r="H22" i="3"/>
  <c r="G22" i="3"/>
  <c r="H21" i="3"/>
  <c r="H20" i="3"/>
  <c r="G20" i="3"/>
  <c r="H17" i="3"/>
  <c r="F17" i="3"/>
  <c r="G17" i="3" s="1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F9" i="3"/>
  <c r="H9" i="3" s="1"/>
  <c r="E9" i="3"/>
  <c r="D9" i="3"/>
  <c r="H5" i="3"/>
  <c r="G5" i="3"/>
  <c r="F5" i="3"/>
  <c r="E5" i="3"/>
  <c r="C5" i="3"/>
  <c r="H77" i="2"/>
  <c r="H74" i="2"/>
  <c r="H73" i="2"/>
  <c r="H68" i="2"/>
  <c r="H46" i="2"/>
  <c r="H39" i="2"/>
  <c r="H38" i="2"/>
  <c r="F37" i="2"/>
  <c r="E37" i="2"/>
  <c r="H37" i="2" s="1"/>
  <c r="D37" i="2"/>
  <c r="C37" i="2"/>
  <c r="H29" i="2"/>
  <c r="H28" i="2"/>
  <c r="H25" i="2"/>
  <c r="H22" i="2"/>
  <c r="H19" i="2"/>
  <c r="H15" i="2"/>
  <c r="F14" i="2"/>
  <c r="E14" i="2"/>
  <c r="E10" i="2" s="1"/>
  <c r="D14" i="2"/>
  <c r="D10" i="2" s="1"/>
  <c r="C14" i="2"/>
  <c r="C10" i="2" s="1"/>
  <c r="F8" i="2"/>
  <c r="E8" i="2"/>
  <c r="C8" i="2"/>
  <c r="K24" i="1"/>
  <c r="K25" i="1"/>
  <c r="J24" i="1"/>
  <c r="J25" i="1"/>
  <c r="K13" i="1"/>
  <c r="K14" i="1"/>
  <c r="J14" i="1"/>
  <c r="J13" i="1"/>
  <c r="K10" i="1"/>
  <c r="J10" i="1"/>
  <c r="G23" i="1"/>
  <c r="G26" i="1" s="1"/>
  <c r="H23" i="1"/>
  <c r="H26" i="1" s="1"/>
  <c r="I23" i="1"/>
  <c r="I26" i="1" s="1"/>
  <c r="I15" i="1"/>
  <c r="F15" i="1"/>
  <c r="G12" i="1"/>
  <c r="H12" i="1"/>
  <c r="I12" i="1"/>
  <c r="F12" i="1"/>
  <c r="F23" i="1"/>
  <c r="F26" i="1" s="1"/>
  <c r="H15" i="1"/>
  <c r="H16" i="1" s="1"/>
  <c r="G15" i="1"/>
  <c r="F16" i="1" l="1"/>
  <c r="F27" i="1" s="1"/>
  <c r="C75" i="8"/>
  <c r="C26" i="8"/>
  <c r="C39" i="8"/>
  <c r="C47" i="8"/>
  <c r="C31" i="8"/>
  <c r="K12" i="1"/>
  <c r="K15" i="1"/>
  <c r="J15" i="1"/>
  <c r="K26" i="1"/>
  <c r="J26" i="1"/>
  <c r="J12" i="1"/>
  <c r="G16" i="1"/>
  <c r="G27" i="1" s="1"/>
  <c r="G9" i="3"/>
  <c r="H14" i="2"/>
  <c r="H10" i="2" s="1"/>
  <c r="F10" i="2"/>
  <c r="G10" i="2" s="1"/>
  <c r="G37" i="2"/>
  <c r="H27" i="1"/>
  <c r="I16" i="1" l="1"/>
  <c r="J16" i="1" l="1"/>
  <c r="K16" i="1"/>
  <c r="I27" i="1"/>
</calcChain>
</file>

<file path=xl/sharedStrings.xml><?xml version="1.0" encoding="utf-8"?>
<sst xmlns="http://schemas.openxmlformats.org/spreadsheetml/2006/main" count="540" uniqueCount="252">
  <si>
    <t>I. OPĆI DIO</t>
  </si>
  <si>
    <t>SAŽETAK  RAČUNA PRIHODA I RASHODA I RAČUNA FINANCIRANJA</t>
  </si>
  <si>
    <t>SAŽETAK RAČUNA PRIHODA I RASHODA</t>
  </si>
  <si>
    <t>BROJČANA OZNAKA I NAZIV</t>
  </si>
  <si>
    <t xml:space="preserve">OSTVARENJE/
IZVRŠENJE 
1.-6.2022. </t>
  </si>
  <si>
    <t>TEKUĆI PLAN 
2023.*</t>
  </si>
  <si>
    <t xml:space="preserve">OSTVARENJE/
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</si>
  <si>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</si>
  <si>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</si>
  <si>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</si>
  <si>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</si>
  <si>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</si>
  <si>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</si>
  <si>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</si>
  <si>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</si>
  <si>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</si>
  <si>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</si>
  <si>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</si>
  <si>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</si>
  <si>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</si>
  <si>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</si>
  <si>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</si>
  <si>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</si>
  <si>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</si>
  <si>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</si>
  <si>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</si>
  <si>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</si>
  <si>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</si>
  <si>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</si>
  <si>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</si>
  <si>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IZVRŠENJE FINANCIJSKOG PLANA LUČKE UPRAVE OSIJEK
ZA PRVO POLUGODIŠTE 2023. GODINE</t>
  </si>
  <si>
    <t xml:space="preserve"> RAČUN PRIHODA I RASHODA </t>
  </si>
  <si>
    <t xml:space="preserve">IZVJEŠTAJ O PRIHODIMA I RASHODIMA PREMA EKONOMSKOJ KLASIFIKACIJI </t>
  </si>
  <si>
    <t>INDEKS 
(5)/(2)</t>
  </si>
  <si>
    <t>INDEKS 
(5)/(4)</t>
  </si>
  <si>
    <t>UKUPNI PRIHODI</t>
  </si>
  <si>
    <t/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</si>
  <si>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</si>
  <si>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</si>
  <si>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</si>
  <si>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</si>
  <si>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</si>
  <si>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</si>
  <si>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Prihodi i rashodi</t>
  </si>
  <si>
    <t>EUR</t>
  </si>
  <si>
    <t>PRIHODI</t>
  </si>
  <si>
    <t>6</t>
  </si>
  <si>
    <t>Prihodi poslovanja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</si>
  <si>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</si>
  <si>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</si>
  <si>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</si>
  <si>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</si>
  <si>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</si>
  <si>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</si>
  <si>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</si>
  <si>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</si>
  <si>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</si>
  <si>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</si>
  <si>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642</t>
  </si>
  <si>
    <t>Prihodi od nefinancijske imovine</t>
  </si>
  <si>
    <t>6421</t>
  </si>
  <si>
    <t>Naknade za koncesije</t>
  </si>
  <si>
    <t>65</t>
  </si>
  <si>
    <t>Prihodi od upravnih i administrativnih pristojbi, pristojbi po posebnim propisima i naknada</t>
  </si>
  <si>
    <t>651</t>
  </si>
  <si>
    <t>Upravne i administrativne pristojbe</t>
  </si>
  <si>
    <t>6514</t>
  </si>
  <si>
    <t>Ostale pristojbe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</si>
  <si>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</si>
  <si>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</si>
  <si>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</si>
  <si>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</si>
  <si>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</si>
  <si>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</si>
  <si>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Prihodi iz proračuna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</si>
  <si>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</si>
  <si>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</si>
  <si>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</si>
  <si>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</si>
  <si>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</si>
  <si>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</si>
  <si>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</si>
  <si>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</si>
  <si>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</si>
  <si>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</si>
  <si>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</si>
  <si>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</si>
  <si>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</si>
  <si>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</si>
  <si>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</si>
  <si>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</si>
  <si>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</si>
  <si>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</si>
  <si>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</si>
  <si>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</si>
  <si>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</si>
  <si>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</si>
  <si>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</si>
  <si>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</si>
  <si>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</si>
  <si>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</si>
  <si>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</si>
  <si>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</si>
  <si>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</si>
  <si>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</si>
  <si>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</si>
  <si>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</si>
  <si>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</si>
  <si>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</si>
  <si>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</si>
  <si>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</si>
  <si>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</si>
  <si>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</si>
  <si>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</si>
  <si>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</si>
  <si>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</si>
  <si>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</si>
  <si>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</si>
  <si>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</si>
  <si>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</si>
  <si>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</si>
  <si>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</si>
  <si>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</si>
  <si>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</si>
  <si>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</si>
  <si>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</si>
  <si>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</si>
  <si>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</si>
  <si>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</si>
  <si>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</si>
  <si>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</si>
  <si>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</si>
  <si>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</si>
  <si>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</si>
  <si>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</si>
  <si>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</si>
  <si>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</si>
  <si>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</si>
  <si>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</si>
  <si>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</si>
  <si>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</si>
  <si>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</si>
  <si>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</si>
  <si>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</si>
  <si>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</si>
  <si>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</si>
  <si>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</si>
  <si>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</si>
  <si>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</si>
  <si>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</si>
  <si>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</si>
  <si>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</si>
  <si>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</si>
  <si>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</si>
  <si>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</si>
  <si>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</si>
  <si>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</si>
  <si>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</si>
  <si>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</si>
  <si>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</si>
  <si>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</si>
  <si>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</si>
  <si>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</si>
  <si>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</si>
  <si>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OSTVARENJE/IZVRŠENJE 01.2022-06.2022.</t>
  </si>
  <si>
    <t>TEKUĆI PLAN 2023.</t>
  </si>
  <si>
    <t>OSTVARENJE/IZVRŠENJE 01.2023.-06.2023.</t>
  </si>
  <si>
    <t>INDEKS (5)/(2)</t>
  </si>
  <si>
    <t>INDEKS (5)/(4)</t>
  </si>
  <si>
    <t>IZVJEŠTAJ O PRIHODIMA I RASHODIMA PREMA IZVORIMA FINANCIRANJA</t>
  </si>
  <si>
    <t>1</t>
  </si>
  <si>
    <t>Opći prihodi i primici</t>
  </si>
  <si>
    <t>11</t>
  </si>
  <si>
    <t>12</t>
  </si>
  <si>
    <t>Sredstva učešća za pomoći</t>
  </si>
  <si>
    <t>Vlastiti prihodi</t>
  </si>
  <si>
    <t>Prihodi za posebne namjene</t>
  </si>
  <si>
    <t>43</t>
  </si>
  <si>
    <t>Ostali prihodi za posebne namjene</t>
  </si>
  <si>
    <t>5</t>
  </si>
  <si>
    <t>Pomoći</t>
  </si>
  <si>
    <t>52</t>
  </si>
  <si>
    <t>Ostale pomoći</t>
  </si>
  <si>
    <t>55</t>
  </si>
  <si>
    <t>Refundacije iz pomoći EU</t>
  </si>
  <si>
    <t>56</t>
  </si>
  <si>
    <t>Fondovi EU</t>
  </si>
  <si>
    <t>58</t>
  </si>
  <si>
    <t>Instrumenti EU nove generacije</t>
  </si>
  <si>
    <t>RASHODI</t>
  </si>
  <si>
    <t>IZVJEŠTAJ O RASHODIMA PREMA FUNKCIJSKOJ KLASIFIKACIJI</t>
  </si>
  <si>
    <t>UKUPNO RASHODI</t>
  </si>
  <si>
    <t>Funkcijsko područje</t>
  </si>
  <si>
    <t>GFS</t>
  </si>
  <si>
    <t>Funkcijska klasifikacija</t>
  </si>
  <si>
    <t>04</t>
  </si>
  <si>
    <t>Ekonomski poslovi</t>
  </si>
  <si>
    <t>045</t>
  </si>
  <si>
    <t>Promet</t>
  </si>
  <si>
    <t xml:space="preserve"> RAČUN FINANCIRANJA</t>
  </si>
  <si>
    <t xml:space="preserve">IZVJEŠTAJ RAČUNA FINANCIRANJA PREMA EKONOMSKOJ KLASIFIKACIJI </t>
  </si>
  <si>
    <t>Primici od financijske imovine i zaduživanja</t>
  </si>
  <si>
    <t>Izdaci za financijsku imovinu i otplate zajmova</t>
  </si>
  <si>
    <t xml:space="preserve">OSTVARENJE/ IZVRŠENJE 
01.2022.- 06.2022. </t>
  </si>
  <si>
    <t xml:space="preserve">OSTVARENJE/ IZVRŠENJE 
01-2023.-06.2023. </t>
  </si>
  <si>
    <t>INDEKS
(5)/(2)</t>
  </si>
  <si>
    <t>INDEKS
(5)/(4)</t>
  </si>
  <si>
    <t>IZVJEŠTAJ RAČUNA FINANCIRANJA PREMA IZVORIMA FINANCIRANJA</t>
  </si>
  <si>
    <t>UKUPNO PRIMICI</t>
  </si>
  <si>
    <t xml:space="preserve">UKUPNO IZDACI </t>
  </si>
  <si>
    <t xml:space="preserve">OSTVARENJE/IZVRŠENJE 
01.2022.-06.2022. </t>
  </si>
  <si>
    <t>II. POSEBNI DIO</t>
  </si>
  <si>
    <t>IZVJEŠTAJ PO PROGRAMSKOJ KLASIFIKACIJI</t>
  </si>
  <si>
    <t>Glava (O2) (t)</t>
  </si>
  <si>
    <t>Ukupni rezultat</t>
  </si>
  <si>
    <t>51319</t>
  </si>
  <si>
    <t>Javna ustanova Lučka uprava Osijek</t>
  </si>
  <si>
    <t>562</t>
  </si>
  <si>
    <t>Kohezijski fond (KF)</t>
  </si>
  <si>
    <t>581</t>
  </si>
  <si>
    <t>Mehanizam za oporavak i otpornost</t>
  </si>
  <si>
    <t>PROMET, PROMETNA INFRASTRUKTURA I KOMUNIKACIJE</t>
  </si>
  <si>
    <t>PRIPREMA I PROVEDBA PROJEKATA SUFINANCIRANIH SREDSTVIMA FONDOVA EU</t>
  </si>
  <si>
    <t>K810072</t>
  </si>
  <si>
    <t>OP KONKURENTNOST I KOHEZIJA, PRIORITETNA OS 7. POVEZANOST I MOBILNOST - IZGRADNJA TERMINALA ZA PRETOVAR RASUTIH TERETA U LUCI OSIJEK</t>
  </si>
  <si>
    <t>K810091</t>
  </si>
  <si>
    <t>NPOO - C1.4. R3-I4 OPREMANJE LUKA I PRISTANIŠTA INFRASTRUKTUROM ZA ZBRINJAVANJE OTPADA - LU OSIJEK</t>
  </si>
  <si>
    <t>3115</t>
  </si>
  <si>
    <t>RAZVOJ UNUTARNJE PLOVIDBE</t>
  </si>
  <si>
    <t>A810068</t>
  </si>
  <si>
    <t>ADMINISTRACIJA I UPRAVLJANJE</t>
  </si>
  <si>
    <t>3121</t>
  </si>
  <si>
    <t>A810069</t>
  </si>
  <si>
    <t>GRADNJA I ODRŽAVANJE</t>
  </si>
  <si>
    <t>OSTVARENJE/IZVRŠENJE 01.2023. - 06.2023.</t>
  </si>
  <si>
    <t>INDEKS 
(4)/(3)</t>
  </si>
  <si>
    <t>Prihodi iz nadležnog proračuna za financiranje rashoda poslovanja</t>
  </si>
  <si>
    <t>Prihodi od nadležnog proračuna za financiranje izdataka izdataka za fin. imovinu i otplatu zajmova</t>
  </si>
  <si>
    <t>Prihodi iz nadležnog proračuna za financiranje rashoda za nabava nefinancijske imovine</t>
  </si>
  <si>
    <t>Mehanizam za oporavaki otpornost</t>
  </si>
  <si>
    <t>Plaće za prekovremeni rad</t>
  </si>
  <si>
    <t>Zdravstvene i veterinarsje usluge</t>
  </si>
  <si>
    <t>Ostale naknade troškova zaposlenima</t>
  </si>
  <si>
    <t>Kamate za primljene kredite i zajmove od kreditnih i ostalih financijskih institucija izvan javnog sektora</t>
  </si>
  <si>
    <t>Negativne tečajne razlike i razlike zbog primjene valutne klauzule</t>
  </si>
  <si>
    <t>Oprema za održavanje i zaštitu</t>
  </si>
  <si>
    <t>REBALANS 
2023.*</t>
  </si>
  <si>
    <t xml:space="preserve"> REBALANS 
2023.*</t>
  </si>
  <si>
    <t>REBALANS 2023.</t>
  </si>
  <si>
    <t>IREBALANS 2023.</t>
  </si>
  <si>
    <t xml:space="preserve">OSTVARENJE/IZVRŠENJE 
01.2023.-06.2023. </t>
  </si>
  <si>
    <t>REBALANS 
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</si>
</sst>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14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14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10"/>
      <name val="Times New Roman"/>
      <family val="1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0"/>
      <color indexed="44"/>
      <name val="Times New Roman"/>
      <family val="1"/>
      <charset val="238"/>
    </font>
    <font>
      <b/>
      <sz val="10"/>
      <name val="Times New Roman"/>
      <family val="1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4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0" fontId="1" fillId="0" borderId="0"/>
    <xf numFmtId="0" fontId="18" fillId="5" borderId="6" applyNumberFormat="0" applyProtection="0">
      <alignment horizontal="left" vertical="center" indent="1"/>
    </xf>
    <xf numFmtId="4" fontId="21" fillId="6" borderId="6" applyNumberFormat="0" applyProtection="0">
      <alignment vertical="center"/>
    </xf>
    <xf numFmtId="0" fontId="22" fillId="8" borderId="6" applyNumberFormat="0" applyProtection="0">
      <alignment horizontal="left" vertical="center" indent="1"/>
    </xf>
    <xf numFmtId="0" fontId="23" fillId="5" borderId="6" applyNumberFormat="0" applyProtection="0">
      <alignment horizontal="center" vertical="center"/>
    </xf>
    <xf numFmtId="0" fontId="5" fillId="0" borderId="6" applyNumberFormat="0" applyProtection="0">
      <alignment horizontal="left" vertical="center" wrapText="1" justifyLastLine="1"/>
    </xf>
    <xf numFmtId="0" fontId="5" fillId="0" borderId="6" applyNumberFormat="0" applyProtection="0">
      <alignment horizontal="left" vertical="center" wrapText="1"/>
    </xf>
    <xf numFmtId="4" fontId="12" fillId="0" borderId="6" applyNumberFormat="0" applyProtection="0">
      <alignment horizontal="right" vertical="center"/>
    </xf>
    <xf numFmtId="0" fontId="5" fillId="0" borderId="6" applyNumberFormat="0" applyProtection="0">
      <alignment horizontal="left" vertical="center" wrapText="1"/>
    </xf>
    <xf numFmtId="0" fontId="13" fillId="0" borderId="6" applyNumberFormat="0" applyProtection="0">
      <alignment horizontal="left" vertical="center" wrapText="1"/>
    </xf>
    <xf numFmtId="4" fontId="21" fillId="6" borderId="6" applyNumberFormat="0" applyProtection="0">
      <alignment horizontal="left" vertical="center" indent="1"/>
    </xf>
    <xf numFmtId="0" fontId="13" fillId="10" borderId="6" applyNumberFormat="0" applyProtection="0">
      <alignment horizontal="left" vertical="center" indent="1"/>
    </xf>
  </cellStyleXfs>
  <cellXfs count="19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right" vertical="center"/>
    </xf>
    <xf numFmtId="4" fontId="2" fillId="0" borderId="0" xfId="0" applyNumberFormat="1" applyFont="1"/>
    <xf numFmtId="3" fontId="2" fillId="0" borderId="0" xfId="0" applyNumberFormat="1" applyFont="1"/>
    <xf numFmtId="0" fontId="14" fillId="0" borderId="0" xfId="1" applyFont="1" applyAlignment="1">
      <alignment horizontal="center" vertical="center" wrapText="1"/>
    </xf>
    <xf numFmtId="4" fontId="14" fillId="0" borderId="0" xfId="1" applyNumberFormat="1" applyFont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/>
    </xf>
    <xf numFmtId="4" fontId="5" fillId="4" borderId="2" xfId="1" applyNumberFormat="1" applyFont="1" applyFill="1" applyBorder="1" applyAlignment="1">
      <alignment vertical="center"/>
    </xf>
    <xf numFmtId="4" fontId="5" fillId="4" borderId="2" xfId="1" applyNumberFormat="1" applyFont="1" applyFill="1" applyBorder="1" applyAlignment="1">
      <alignment horizontal="right" vertical="center" wrapText="1"/>
    </xf>
    <xf numFmtId="0" fontId="5" fillId="4" borderId="3" xfId="1" applyFont="1" applyFill="1" applyBorder="1" applyAlignment="1">
      <alignment horizontal="left" vertical="center"/>
    </xf>
    <xf numFmtId="4" fontId="9" fillId="4" borderId="2" xfId="1" applyNumberFormat="1" applyFont="1" applyFill="1" applyBorder="1" applyAlignment="1">
      <alignment horizontal="right" vertical="center"/>
    </xf>
    <xf numFmtId="4" fontId="9" fillId="3" borderId="2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7" borderId="0" xfId="5" quotePrefix="1" applyFont="1" applyFill="1" applyBorder="1">
      <alignment horizontal="center" vertical="center"/>
    </xf>
    <xf numFmtId="3" fontId="12" fillId="9" borderId="0" xfId="8" applyNumberFormat="1" applyFill="1" applyBorder="1">
      <alignment horizontal="right" vertical="center"/>
    </xf>
    <xf numFmtId="0" fontId="13" fillId="9" borderId="0" xfId="10" quotePrefix="1" applyFill="1" applyBorder="1" applyAlignment="1">
      <alignment horizontal="left" vertical="center" wrapText="1" indent="6"/>
    </xf>
    <xf numFmtId="0" fontId="13" fillId="9" borderId="0" xfId="10" quotePrefix="1" applyFill="1" applyBorder="1" applyAlignment="1">
      <alignment vertical="center" wrapText="1"/>
    </xf>
    <xf numFmtId="0" fontId="12" fillId="9" borderId="0" xfId="8" applyNumberFormat="1" applyFill="1" applyBorder="1">
      <alignment horizontal="right" vertical="center"/>
    </xf>
    <xf numFmtId="0" fontId="16" fillId="0" borderId="0" xfId="0" applyFont="1" applyAlignment="1">
      <alignment wrapText="1"/>
    </xf>
    <xf numFmtId="4" fontId="16" fillId="0" borderId="0" xfId="0" applyNumberFormat="1" applyFont="1"/>
    <xf numFmtId="3" fontId="16" fillId="0" borderId="0" xfId="0" applyNumberFormat="1" applyFont="1"/>
    <xf numFmtId="0" fontId="18" fillId="7" borderId="2" xfId="2" quotePrefix="1" applyFill="1" applyBorder="1">
      <alignment horizontal="left" vertical="center" indent="1"/>
    </xf>
    <xf numFmtId="0" fontId="13" fillId="7" borderId="2" xfId="4" quotePrefix="1" applyFont="1" applyFill="1" applyBorder="1" applyAlignment="1">
      <alignment horizontal="left" vertical="center" wrapText="1" indent="1"/>
    </xf>
    <xf numFmtId="0" fontId="24" fillId="7" borderId="2" xfId="5" quotePrefix="1" applyFont="1" applyFill="1" applyBorder="1">
      <alignment horizontal="center" vertical="center"/>
    </xf>
    <xf numFmtId="0" fontId="5" fillId="7" borderId="2" xfId="6" quotePrefix="1" applyFill="1" applyBorder="1" applyAlignment="1">
      <alignment horizontal="left" vertical="center" wrapText="1" indent="2" justifyLastLine="1"/>
    </xf>
    <xf numFmtId="4" fontId="12" fillId="7" borderId="2" xfId="3" applyNumberFormat="1" applyFont="1" applyFill="1" applyBorder="1">
      <alignment vertical="center"/>
    </xf>
    <xf numFmtId="3" fontId="12" fillId="7" borderId="2" xfId="3" applyNumberFormat="1" applyFont="1" applyFill="1" applyBorder="1">
      <alignment vertical="center"/>
    </xf>
    <xf numFmtId="4" fontId="9" fillId="4" borderId="2" xfId="8" applyNumberFormat="1" applyFont="1" applyFill="1" applyBorder="1">
      <alignment horizontal="right" vertical="center"/>
    </xf>
    <xf numFmtId="0" fontId="13" fillId="9" borderId="2" xfId="9" quotePrefix="1" applyFont="1" applyFill="1" applyBorder="1" applyAlignment="1">
      <alignment horizontal="left" vertical="center" wrapText="1" indent="4"/>
    </xf>
    <xf numFmtId="0" fontId="13" fillId="9" borderId="2" xfId="9" quotePrefix="1" applyFont="1" applyFill="1" applyBorder="1">
      <alignment horizontal="left" vertical="center" wrapText="1"/>
    </xf>
    <xf numFmtId="4" fontId="12" fillId="9" borderId="2" xfId="8" applyNumberFormat="1" applyFill="1" applyBorder="1">
      <alignment horizontal="right" vertical="center"/>
    </xf>
    <xf numFmtId="0" fontId="13" fillId="9" borderId="2" xfId="10" quotePrefix="1" applyFill="1" applyBorder="1" applyAlignment="1">
      <alignment horizontal="left" vertical="center" wrapText="1" indent="5"/>
    </xf>
    <xf numFmtId="0" fontId="13" fillId="9" borderId="2" xfId="10" quotePrefix="1" applyFill="1" applyBorder="1">
      <alignment horizontal="left" vertical="center" wrapText="1"/>
    </xf>
    <xf numFmtId="0" fontId="13" fillId="9" borderId="2" xfId="10" quotePrefix="1" applyFill="1" applyBorder="1" applyAlignment="1">
      <alignment horizontal="left" vertical="center" wrapText="1" indent="6"/>
    </xf>
    <xf numFmtId="0" fontId="13" fillId="9" borderId="2" xfId="7" quotePrefix="1" applyFont="1" applyFill="1" applyBorder="1" applyAlignment="1">
      <alignment vertical="center" wrapText="1"/>
    </xf>
    <xf numFmtId="0" fontId="13" fillId="9" borderId="2" xfId="9" quotePrefix="1" applyFont="1" applyFill="1" applyBorder="1" applyAlignment="1">
      <alignment vertical="center" wrapText="1"/>
    </xf>
    <xf numFmtId="0" fontId="13" fillId="9" borderId="2" xfId="10" quotePrefix="1" applyFill="1" applyBorder="1" applyAlignment="1">
      <alignment vertical="center" wrapText="1"/>
    </xf>
    <xf numFmtId="0" fontId="12" fillId="9" borderId="2" xfId="8" applyNumberFormat="1" applyFill="1" applyBorder="1">
      <alignment horizontal="right" vertical="center"/>
    </xf>
    <xf numFmtId="4" fontId="9" fillId="4" borderId="2" xfId="3" applyNumberFormat="1" applyFont="1" applyFill="1" applyBorder="1">
      <alignment vertical="center"/>
    </xf>
    <xf numFmtId="0" fontId="13" fillId="9" borderId="2" xfId="10" quotePrefix="1" applyFill="1" applyBorder="1" applyAlignment="1">
      <alignment horizontal="left" vertical="center" wrapText="1" indent="4"/>
    </xf>
    <xf numFmtId="4" fontId="12" fillId="9" borderId="2" xfId="3" applyNumberFormat="1" applyFont="1" applyFill="1" applyBorder="1">
      <alignment vertical="center"/>
    </xf>
    <xf numFmtId="4" fontId="9" fillId="9" borderId="2" xfId="3" applyNumberFormat="1" applyFont="1" applyFill="1" applyBorder="1">
      <alignment vertical="center"/>
    </xf>
    <xf numFmtId="49" fontId="13" fillId="9" borderId="2" xfId="10" quotePrefix="1" applyNumberFormat="1" applyFill="1" applyBorder="1" applyAlignment="1">
      <alignment horizontal="left" vertical="center" wrapText="1" indent="6"/>
    </xf>
    <xf numFmtId="0" fontId="16" fillId="9" borderId="2" xfId="10" quotePrefix="1" applyFont="1" applyFill="1" applyBorder="1" applyAlignment="1">
      <alignment horizontal="left" vertical="center" wrapText="1" indent="5"/>
    </xf>
    <xf numFmtId="0" fontId="16" fillId="9" borderId="2" xfId="10" quotePrefix="1" applyFont="1" applyFill="1" applyBorder="1">
      <alignment horizontal="left" vertical="center" wrapText="1"/>
    </xf>
    <xf numFmtId="0" fontId="16" fillId="9" borderId="2" xfId="10" quotePrefix="1" applyFont="1" applyFill="1" applyBorder="1" applyAlignment="1">
      <alignment horizontal="left" vertical="center" wrapText="1" indent="6"/>
    </xf>
    <xf numFmtId="0" fontId="16" fillId="9" borderId="2" xfId="10" quotePrefix="1" applyFont="1" applyFill="1" applyBorder="1" applyAlignment="1">
      <alignment horizontal="left" vertical="center" wrapText="1" indent="4"/>
    </xf>
    <xf numFmtId="0" fontId="25" fillId="4" borderId="2" xfId="10" quotePrefix="1" applyFont="1" applyFill="1" applyBorder="1" applyAlignment="1">
      <alignment horizontal="left" vertical="center" wrapText="1" indent="3"/>
    </xf>
    <xf numFmtId="0" fontId="25" fillId="4" borderId="2" xfId="10" quotePrefix="1" applyFont="1" applyFill="1" applyBorder="1">
      <alignment horizontal="left" vertical="center" wrapText="1"/>
    </xf>
    <xf numFmtId="4" fontId="13" fillId="7" borderId="2" xfId="4" quotePrefix="1" applyNumberFormat="1" applyFont="1" applyFill="1" applyBorder="1" applyAlignment="1">
      <alignment horizontal="left" vertical="center" wrapText="1" indent="1"/>
    </xf>
    <xf numFmtId="4" fontId="24" fillId="7" borderId="2" xfId="5" quotePrefix="1" applyNumberFormat="1" applyFont="1" applyFill="1" applyBorder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5" borderId="6" xfId="2" quotePrefix="1" applyFont="1">
      <alignment horizontal="left" vertical="center" indent="1"/>
    </xf>
    <xf numFmtId="0" fontId="13" fillId="8" borderId="6" xfId="4" quotePrefix="1" applyFont="1" applyAlignment="1">
      <alignment horizontal="left" vertical="center" wrapText="1" indent="1"/>
    </xf>
    <xf numFmtId="0" fontId="5" fillId="7" borderId="0" xfId="2" quotePrefix="1" applyFont="1" applyFill="1" applyBorder="1">
      <alignment horizontal="left" vertical="center" indent="1"/>
    </xf>
    <xf numFmtId="0" fontId="13" fillId="0" borderId="0" xfId="0" applyFont="1" applyAlignment="1">
      <alignment wrapText="1"/>
    </xf>
    <xf numFmtId="4" fontId="13" fillId="0" borderId="0" xfId="0" applyNumberFormat="1" applyFont="1"/>
    <xf numFmtId="3" fontId="13" fillId="0" borderId="0" xfId="0" applyNumberFormat="1" applyFont="1"/>
    <xf numFmtId="0" fontId="20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vertical="top" wrapText="1" justifyLastLine="1"/>
    </xf>
    <xf numFmtId="0" fontId="5" fillId="9" borderId="2" xfId="7" quotePrefix="1" applyFill="1" applyBorder="1" applyAlignment="1">
      <alignment horizontal="left" vertical="center" wrapText="1" indent="3"/>
    </xf>
    <xf numFmtId="0" fontId="5" fillId="9" borderId="2" xfId="7" quotePrefix="1" applyFill="1" applyBorder="1">
      <alignment horizontal="left" vertical="center" wrapText="1"/>
    </xf>
    <xf numFmtId="4" fontId="9" fillId="9" borderId="2" xfId="8" applyNumberFormat="1" applyFont="1" applyFill="1" applyBorder="1">
      <alignment horizontal="right" vertical="center"/>
    </xf>
    <xf numFmtId="0" fontId="5" fillId="9" borderId="2" xfId="10" quotePrefix="1" applyFont="1" applyFill="1" applyBorder="1" applyAlignment="1">
      <alignment horizontal="left" vertical="center" wrapText="1" indent="3"/>
    </xf>
    <xf numFmtId="0" fontId="5" fillId="9" borderId="2" xfId="10" quotePrefix="1" applyFont="1" applyFill="1" applyBorder="1">
      <alignment horizontal="left" vertical="center" wrapText="1"/>
    </xf>
    <xf numFmtId="1" fontId="19" fillId="3" borderId="2" xfId="0" applyNumberFormat="1" applyFont="1" applyFill="1" applyBorder="1" applyAlignment="1">
      <alignment horizontal="center" vertical="center"/>
    </xf>
    <xf numFmtId="1" fontId="26" fillId="3" borderId="2" xfId="0" applyNumberFormat="1" applyFont="1" applyFill="1" applyBorder="1" applyAlignment="1">
      <alignment horizontal="center" vertical="center"/>
    </xf>
    <xf numFmtId="0" fontId="5" fillId="4" borderId="2" xfId="6" quotePrefix="1" applyFill="1" applyBorder="1" applyAlignment="1">
      <alignment horizontal="left" vertical="center" wrapText="1" indent="2" justifyLastLine="1"/>
    </xf>
    <xf numFmtId="3" fontId="9" fillId="9" borderId="2" xfId="8" applyNumberFormat="1" applyFont="1" applyFill="1" applyBorder="1">
      <alignment horizontal="right" vertical="center"/>
    </xf>
    <xf numFmtId="4" fontId="25" fillId="3" borderId="2" xfId="2" applyNumberFormat="1" applyFont="1" applyFill="1" applyBorder="1" applyAlignment="1">
      <alignment horizontal="center" vertical="center" wrapText="1" justifyLastLine="1"/>
    </xf>
    <xf numFmtId="4" fontId="5" fillId="3" borderId="2" xfId="2" applyNumberFormat="1" applyFont="1" applyFill="1" applyBorder="1" applyAlignment="1">
      <alignment horizontal="center" vertical="center" wrapText="1" justifyLastLine="1"/>
    </xf>
    <xf numFmtId="0" fontId="27" fillId="0" borderId="0" xfId="0" applyFont="1"/>
    <xf numFmtId="0" fontId="2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top" wrapText="1" justifyLastLine="1"/>
    </xf>
    <xf numFmtId="4" fontId="9" fillId="0" borderId="2" xfId="3" applyNumberFormat="1" applyFont="1" applyFill="1" applyBorder="1">
      <alignment vertical="center"/>
    </xf>
    <xf numFmtId="0" fontId="5" fillId="7" borderId="2" xfId="2" quotePrefix="1" applyFont="1" applyFill="1" applyBorder="1">
      <alignment horizontal="left" vertical="center" indent="1"/>
    </xf>
    <xf numFmtId="0" fontId="5" fillId="7" borderId="2" xfId="6" quotePrefix="1" applyFill="1" applyBorder="1">
      <alignment horizontal="left" vertical="center" wrapText="1" justifyLastLine="1"/>
    </xf>
    <xf numFmtId="4" fontId="12" fillId="7" borderId="2" xfId="8" applyNumberFormat="1" applyFill="1" applyBorder="1">
      <alignment horizontal="right" vertical="center"/>
    </xf>
    <xf numFmtId="3" fontId="12" fillId="7" borderId="2" xfId="8" applyNumberFormat="1" applyFill="1" applyBorder="1">
      <alignment horizontal="right" vertical="center"/>
    </xf>
    <xf numFmtId="3" fontId="12" fillId="9" borderId="2" xfId="8" applyNumberFormat="1" applyFill="1" applyBorder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0" fontId="28" fillId="0" borderId="0" xfId="0" applyFont="1" applyAlignment="1">
      <alignment vertical="top" wrapText="1"/>
    </xf>
    <xf numFmtId="4" fontId="9" fillId="9" borderId="2" xfId="0" applyNumberFormat="1" applyFont="1" applyFill="1" applyBorder="1" applyAlignment="1">
      <alignment horizontal="right"/>
    </xf>
    <xf numFmtId="0" fontId="29" fillId="0" borderId="0" xfId="0" applyFont="1" applyAlignment="1">
      <alignment vertical="top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9" borderId="2" xfId="7" quotePrefix="1" applyFont="1" applyFill="1" applyBorder="1" applyAlignment="1">
      <alignment horizontal="left" vertical="center" wrapText="1" indent="3"/>
    </xf>
    <xf numFmtId="0" fontId="13" fillId="9" borderId="2" xfId="7" quotePrefix="1" applyFont="1" applyFill="1" applyBorder="1">
      <alignment horizontal="left" vertical="center" wrapText="1"/>
    </xf>
    <xf numFmtId="0" fontId="13" fillId="7" borderId="2" xfId="0" applyFont="1" applyFill="1" applyBorder="1"/>
    <xf numFmtId="0" fontId="13" fillId="7" borderId="2" xfId="2" quotePrefix="1" applyFont="1" applyFill="1" applyBorder="1">
      <alignment horizontal="left" vertical="center" indent="1"/>
    </xf>
    <xf numFmtId="0" fontId="30" fillId="7" borderId="2" xfId="5" quotePrefix="1" applyFont="1" applyFill="1" applyBorder="1">
      <alignment horizontal="center" vertical="center"/>
    </xf>
    <xf numFmtId="0" fontId="12" fillId="7" borderId="2" xfId="11" quotePrefix="1" applyNumberFormat="1" applyFont="1" applyFill="1" applyBorder="1">
      <alignment horizontal="left" vertical="center" indent="1"/>
    </xf>
    <xf numFmtId="0" fontId="5" fillId="9" borderId="2" xfId="6" quotePrefix="1" applyFill="1" applyBorder="1" applyAlignment="1">
      <alignment horizontal="left" vertical="center" wrapText="1" indent="2" justifyLastLine="1"/>
    </xf>
    <xf numFmtId="0" fontId="5" fillId="9" borderId="2" xfId="6" quotePrefix="1" applyFill="1" applyBorder="1">
      <alignment horizontal="left" vertical="center" wrapText="1" justifyLastLine="1"/>
    </xf>
    <xf numFmtId="0" fontId="5" fillId="9" borderId="2" xfId="9" quotePrefix="1" applyFill="1" applyBorder="1" applyAlignment="1">
      <alignment horizontal="left" vertical="center" wrapText="1" indent="4"/>
    </xf>
    <xf numFmtId="0" fontId="5" fillId="9" borderId="2" xfId="9" quotePrefix="1" applyFill="1" applyBorder="1">
      <alignment horizontal="left" vertical="center" wrapText="1"/>
    </xf>
    <xf numFmtId="0" fontId="5" fillId="9" borderId="2" xfId="10" quotePrefix="1" applyFont="1" applyFill="1" applyBorder="1" applyAlignment="1">
      <alignment horizontal="left" vertical="center" wrapText="1" indent="5"/>
    </xf>
    <xf numFmtId="0" fontId="13" fillId="9" borderId="2" xfId="10" quotePrefix="1" applyFill="1" applyBorder="1" applyAlignment="1">
      <alignment horizontal="left" vertical="center" wrapText="1" indent="7"/>
    </xf>
    <xf numFmtId="4" fontId="28" fillId="0" borderId="2" xfId="0" applyNumberFormat="1" applyFont="1" applyBorder="1"/>
    <xf numFmtId="49" fontId="13" fillId="9" borderId="2" xfId="10" quotePrefix="1" applyNumberFormat="1" applyFill="1" applyBorder="1" applyAlignment="1">
      <alignment horizontal="left" vertical="center" wrapText="1" indent="7"/>
    </xf>
    <xf numFmtId="3" fontId="5" fillId="0" borderId="2" xfId="1" applyNumberFormat="1" applyFont="1" applyBorder="1" applyAlignment="1">
      <alignment vertical="center" wrapText="1"/>
    </xf>
    <xf numFmtId="3" fontId="5" fillId="4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 wrapText="1"/>
    </xf>
    <xf numFmtId="3" fontId="9" fillId="4" borderId="2" xfId="3" applyNumberFormat="1" applyFont="1" applyFill="1" applyBorder="1">
      <alignment vertical="center"/>
    </xf>
    <xf numFmtId="3" fontId="13" fillId="7" borderId="2" xfId="4" quotePrefix="1" applyNumberFormat="1" applyFont="1" applyFill="1" applyBorder="1" applyAlignment="1">
      <alignment horizontal="left" vertical="center" wrapText="1" indent="1"/>
    </xf>
    <xf numFmtId="3" fontId="24" fillId="7" borderId="2" xfId="5" quotePrefix="1" applyNumberFormat="1" applyFont="1" applyFill="1" applyBorder="1">
      <alignment horizontal="center" vertical="center"/>
    </xf>
    <xf numFmtId="3" fontId="9" fillId="4" borderId="2" xfId="8" applyNumberFormat="1" applyFont="1" applyFill="1" applyBorder="1">
      <alignment horizontal="right" vertical="center"/>
    </xf>
    <xf numFmtId="3" fontId="9" fillId="0" borderId="2" xfId="3" applyNumberFormat="1" applyFont="1" applyFill="1" applyBorder="1">
      <alignment vertical="center"/>
    </xf>
    <xf numFmtId="3" fontId="9" fillId="9" borderId="2" xfId="0" applyNumberFormat="1" applyFont="1" applyFill="1" applyBorder="1" applyAlignment="1">
      <alignment horizontal="right"/>
    </xf>
    <xf numFmtId="3" fontId="9" fillId="9" borderId="2" xfId="0" applyNumberFormat="1" applyFont="1" applyFill="1" applyBorder="1" applyAlignment="1">
      <alignment horizontal="right" wrapText="1"/>
    </xf>
    <xf numFmtId="3" fontId="9" fillId="9" borderId="2" xfId="3" applyNumberFormat="1" applyFont="1" applyFill="1" applyBorder="1">
      <alignment vertical="center"/>
    </xf>
    <xf numFmtId="3" fontId="12" fillId="9" borderId="2" xfId="3" applyNumberFormat="1" applyFont="1" applyFill="1" applyBorder="1">
      <alignment vertical="center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4" borderId="3" xfId="1" quotePrefix="1" applyFont="1" applyFill="1" applyBorder="1" applyAlignment="1">
      <alignment horizontal="left" wrapText="1"/>
    </xf>
    <xf numFmtId="0" fontId="9" fillId="4" borderId="4" xfId="1" quotePrefix="1" applyFont="1" applyFill="1" applyBorder="1" applyAlignment="1">
      <alignment horizontal="left" wrapText="1"/>
    </xf>
    <xf numFmtId="0" fontId="9" fillId="4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horizontal="center" vertical="center" wrapText="1" justifyLastLine="1"/>
    </xf>
    <xf numFmtId="3" fontId="25" fillId="3" borderId="2" xfId="0" applyNumberFormat="1" applyFont="1" applyFill="1" applyBorder="1" applyAlignment="1">
      <alignment horizontal="center" vertical="center" wrapText="1" justifyLastLine="1"/>
    </xf>
    <xf numFmtId="0" fontId="17" fillId="0" borderId="0" xfId="1" applyFont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 justifyLastLine="1"/>
    </xf>
    <xf numFmtId="3" fontId="26" fillId="3" borderId="2" xfId="0" applyNumberFormat="1" applyFont="1" applyFill="1" applyBorder="1" applyAlignment="1">
      <alignment horizontal="center" vertical="center" wrapText="1" justifyLastLine="1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</cellXfs>
  <cellStyles count="13">
    <cellStyle name="Normalno" xfId="0" builtinId="0"/>
    <cellStyle name="Normalno 3" xfId="1" xr:uid="{C7FA7C5B-130E-427E-B3AF-C49FC701809F}"/>
    <cellStyle name="SAPBEXaggData" xfId="3" xr:uid="{44F1B1D7-370E-4F24-A615-2416659474FD}"/>
    <cellStyle name="SAPBEXaggItem" xfId="11" xr:uid="{455BB2D4-5CCA-4855-AACA-224228FC9941}"/>
    <cellStyle name="SAPBEXchaText" xfId="2" xr:uid="{36D1C061-5A1F-4631-86E3-7BD5746A08F7}"/>
    <cellStyle name="SAPBEXformats" xfId="5" xr:uid="{531210FD-7D49-4F11-A075-1C35DF31463E}"/>
    <cellStyle name="SAPBEXHLevel0" xfId="6" xr:uid="{B5A215D1-AC32-4AEA-805A-661661322814}"/>
    <cellStyle name="SAPBEXHLevel0X" xfId="4" xr:uid="{D4BB924F-74AD-4D56-8C89-9AB06E6A2DE6}"/>
    <cellStyle name="SAPBEXHLevel1" xfId="7" xr:uid="{58A5CB01-C14B-4A3D-BB85-CC022DBCFE9D}"/>
    <cellStyle name="SAPBEXHLevel2" xfId="9" xr:uid="{2D0AEDF7-186B-4EE0-9BCD-2AE311627B9F}"/>
    <cellStyle name="SAPBEXHLevel3" xfId="10" xr:uid="{1BCAAB78-BE8B-4CB5-B50A-F05411A9AEDE}"/>
    <cellStyle name="SAPBEXstdData" xfId="8" xr:uid="{564203CC-C646-4E4F-91E5-142A0E901F48}"/>
    <cellStyle name="SAPBEXstdItem" xfId="12" xr:uid="{578835B1-61E2-4860-B666-5A3A42B53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0BD7-A5B8-4650-830E-0A097EBCC559}">
  <dimension ref="A1:K33"/>
  <sheetViews>
    <sheetView tabSelected="1" workbookViewId="0">
      <selection activeCell="F13" sqref="F13"/>
    </sheetView>
  </sheetViews>
  <sheetFormatPr defaultRowHeight="11.25" x14ac:dyDescent="0.2"/>
  <cols>
    <col min="1" max="4" width="9.140625" style="1"/>
    <col min="5" max="5" width="14.7109375" style="1" customWidth="1"/>
    <col min="6" max="6" width="14" style="25" bestFit="1" customWidth="1"/>
    <col min="7" max="7" width="14.140625" style="26" bestFit="1" customWidth="1"/>
    <col min="8" max="8" width="13.42578125" style="26" bestFit="1" customWidth="1"/>
    <col min="9" max="9" width="14" style="25" bestFit="1" customWidth="1"/>
    <col min="10" max="10" width="8.140625" style="25" bestFit="1" customWidth="1"/>
    <col min="11" max="11" width="9.28515625" style="25" bestFit="1" customWidth="1"/>
    <col min="12" max="260" width="9.140625" style="1"/>
    <col min="261" max="261" width="17.42578125" style="1" customWidth="1"/>
    <col min="262" max="262" width="14" style="1" bestFit="1" customWidth="1"/>
    <col min="263" max="263" width="14.140625" style="1" bestFit="1" customWidth="1"/>
    <col min="264" max="264" width="13.42578125" style="1" bestFit="1" customWidth="1"/>
    <col min="265" max="265" width="14" style="1" bestFit="1" customWidth="1"/>
    <col min="266" max="266" width="8.140625" style="1" bestFit="1" customWidth="1"/>
    <col min="267" max="267" width="9.28515625" style="1" bestFit="1" customWidth="1"/>
    <col min="268" max="516" width="9.140625" style="1"/>
    <col min="517" max="517" width="17.42578125" style="1" customWidth="1"/>
    <col min="518" max="518" width="14" style="1" bestFit="1" customWidth="1"/>
    <col min="519" max="519" width="14.140625" style="1" bestFit="1" customWidth="1"/>
    <col min="520" max="520" width="13.42578125" style="1" bestFit="1" customWidth="1"/>
    <col min="521" max="521" width="14" style="1" bestFit="1" customWidth="1"/>
    <col min="522" max="522" width="8.140625" style="1" bestFit="1" customWidth="1"/>
    <col min="523" max="523" width="9.28515625" style="1" bestFit="1" customWidth="1"/>
    <col min="524" max="772" width="9.140625" style="1"/>
    <col min="773" max="773" width="17.42578125" style="1" customWidth="1"/>
    <col min="774" max="774" width="14" style="1" bestFit="1" customWidth="1"/>
    <col min="775" max="775" width="14.140625" style="1" bestFit="1" customWidth="1"/>
    <col min="776" max="776" width="13.42578125" style="1" bestFit="1" customWidth="1"/>
    <col min="777" max="777" width="14" style="1" bestFit="1" customWidth="1"/>
    <col min="778" max="778" width="8.140625" style="1" bestFit="1" customWidth="1"/>
    <col min="779" max="779" width="9.28515625" style="1" bestFit="1" customWidth="1"/>
    <col min="780" max="1028" width="9.140625" style="1"/>
    <col min="1029" max="1029" width="17.42578125" style="1" customWidth="1"/>
    <col min="1030" max="1030" width="14" style="1" bestFit="1" customWidth="1"/>
    <col min="1031" max="1031" width="14.140625" style="1" bestFit="1" customWidth="1"/>
    <col min="1032" max="1032" width="13.42578125" style="1" bestFit="1" customWidth="1"/>
    <col min="1033" max="1033" width="14" style="1" bestFit="1" customWidth="1"/>
    <col min="1034" max="1034" width="8.140625" style="1" bestFit="1" customWidth="1"/>
    <col min="1035" max="1035" width="9.28515625" style="1" bestFit="1" customWidth="1"/>
    <col min="1036" max="1284" width="9.140625" style="1"/>
    <col min="1285" max="1285" width="17.42578125" style="1" customWidth="1"/>
    <col min="1286" max="1286" width="14" style="1" bestFit="1" customWidth="1"/>
    <col min="1287" max="1287" width="14.140625" style="1" bestFit="1" customWidth="1"/>
    <col min="1288" max="1288" width="13.42578125" style="1" bestFit="1" customWidth="1"/>
    <col min="1289" max="1289" width="14" style="1" bestFit="1" customWidth="1"/>
    <col min="1290" max="1290" width="8.140625" style="1" bestFit="1" customWidth="1"/>
    <col min="1291" max="1291" width="9.28515625" style="1" bestFit="1" customWidth="1"/>
    <col min="1292" max="1540" width="9.140625" style="1"/>
    <col min="1541" max="1541" width="17.42578125" style="1" customWidth="1"/>
    <col min="1542" max="1542" width="14" style="1" bestFit="1" customWidth="1"/>
    <col min="1543" max="1543" width="14.140625" style="1" bestFit="1" customWidth="1"/>
    <col min="1544" max="1544" width="13.42578125" style="1" bestFit="1" customWidth="1"/>
    <col min="1545" max="1545" width="14" style="1" bestFit="1" customWidth="1"/>
    <col min="1546" max="1546" width="8.140625" style="1" bestFit="1" customWidth="1"/>
    <col min="1547" max="1547" width="9.28515625" style="1" bestFit="1" customWidth="1"/>
    <col min="1548" max="1796" width="9.140625" style="1"/>
    <col min="1797" max="1797" width="17.42578125" style="1" customWidth="1"/>
    <col min="1798" max="1798" width="14" style="1" bestFit="1" customWidth="1"/>
    <col min="1799" max="1799" width="14.140625" style="1" bestFit="1" customWidth="1"/>
    <col min="1800" max="1800" width="13.42578125" style="1" bestFit="1" customWidth="1"/>
    <col min="1801" max="1801" width="14" style="1" bestFit="1" customWidth="1"/>
    <col min="1802" max="1802" width="8.140625" style="1" bestFit="1" customWidth="1"/>
    <col min="1803" max="1803" width="9.28515625" style="1" bestFit="1" customWidth="1"/>
    <col min="1804" max="2052" width="9.140625" style="1"/>
    <col min="2053" max="2053" width="17.42578125" style="1" customWidth="1"/>
    <col min="2054" max="2054" width="14" style="1" bestFit="1" customWidth="1"/>
    <col min="2055" max="2055" width="14.140625" style="1" bestFit="1" customWidth="1"/>
    <col min="2056" max="2056" width="13.42578125" style="1" bestFit="1" customWidth="1"/>
    <col min="2057" max="2057" width="14" style="1" bestFit="1" customWidth="1"/>
    <col min="2058" max="2058" width="8.140625" style="1" bestFit="1" customWidth="1"/>
    <col min="2059" max="2059" width="9.28515625" style="1" bestFit="1" customWidth="1"/>
    <col min="2060" max="2308" width="9.140625" style="1"/>
    <col min="2309" max="2309" width="17.42578125" style="1" customWidth="1"/>
    <col min="2310" max="2310" width="14" style="1" bestFit="1" customWidth="1"/>
    <col min="2311" max="2311" width="14.140625" style="1" bestFit="1" customWidth="1"/>
    <col min="2312" max="2312" width="13.42578125" style="1" bestFit="1" customWidth="1"/>
    <col min="2313" max="2313" width="14" style="1" bestFit="1" customWidth="1"/>
    <col min="2314" max="2314" width="8.140625" style="1" bestFit="1" customWidth="1"/>
    <col min="2315" max="2315" width="9.28515625" style="1" bestFit="1" customWidth="1"/>
    <col min="2316" max="2564" width="9.140625" style="1"/>
    <col min="2565" max="2565" width="17.42578125" style="1" customWidth="1"/>
    <col min="2566" max="2566" width="14" style="1" bestFit="1" customWidth="1"/>
    <col min="2567" max="2567" width="14.140625" style="1" bestFit="1" customWidth="1"/>
    <col min="2568" max="2568" width="13.42578125" style="1" bestFit="1" customWidth="1"/>
    <col min="2569" max="2569" width="14" style="1" bestFit="1" customWidth="1"/>
    <col min="2570" max="2570" width="8.140625" style="1" bestFit="1" customWidth="1"/>
    <col min="2571" max="2571" width="9.28515625" style="1" bestFit="1" customWidth="1"/>
    <col min="2572" max="2820" width="9.140625" style="1"/>
    <col min="2821" max="2821" width="17.42578125" style="1" customWidth="1"/>
    <col min="2822" max="2822" width="14" style="1" bestFit="1" customWidth="1"/>
    <col min="2823" max="2823" width="14.140625" style="1" bestFit="1" customWidth="1"/>
    <col min="2824" max="2824" width="13.42578125" style="1" bestFit="1" customWidth="1"/>
    <col min="2825" max="2825" width="14" style="1" bestFit="1" customWidth="1"/>
    <col min="2826" max="2826" width="8.140625" style="1" bestFit="1" customWidth="1"/>
    <col min="2827" max="2827" width="9.28515625" style="1" bestFit="1" customWidth="1"/>
    <col min="2828" max="3076" width="9.140625" style="1"/>
    <col min="3077" max="3077" width="17.42578125" style="1" customWidth="1"/>
    <col min="3078" max="3078" width="14" style="1" bestFit="1" customWidth="1"/>
    <col min="3079" max="3079" width="14.140625" style="1" bestFit="1" customWidth="1"/>
    <col min="3080" max="3080" width="13.42578125" style="1" bestFit="1" customWidth="1"/>
    <col min="3081" max="3081" width="14" style="1" bestFit="1" customWidth="1"/>
    <col min="3082" max="3082" width="8.140625" style="1" bestFit="1" customWidth="1"/>
    <col min="3083" max="3083" width="9.28515625" style="1" bestFit="1" customWidth="1"/>
    <col min="3084" max="3332" width="9.140625" style="1"/>
    <col min="3333" max="3333" width="17.42578125" style="1" customWidth="1"/>
    <col min="3334" max="3334" width="14" style="1" bestFit="1" customWidth="1"/>
    <col min="3335" max="3335" width="14.140625" style="1" bestFit="1" customWidth="1"/>
    <col min="3336" max="3336" width="13.42578125" style="1" bestFit="1" customWidth="1"/>
    <col min="3337" max="3337" width="14" style="1" bestFit="1" customWidth="1"/>
    <col min="3338" max="3338" width="8.140625" style="1" bestFit="1" customWidth="1"/>
    <col min="3339" max="3339" width="9.28515625" style="1" bestFit="1" customWidth="1"/>
    <col min="3340" max="3588" width="9.140625" style="1"/>
    <col min="3589" max="3589" width="17.42578125" style="1" customWidth="1"/>
    <col min="3590" max="3590" width="14" style="1" bestFit="1" customWidth="1"/>
    <col min="3591" max="3591" width="14.140625" style="1" bestFit="1" customWidth="1"/>
    <col min="3592" max="3592" width="13.42578125" style="1" bestFit="1" customWidth="1"/>
    <col min="3593" max="3593" width="14" style="1" bestFit="1" customWidth="1"/>
    <col min="3594" max="3594" width="8.140625" style="1" bestFit="1" customWidth="1"/>
    <col min="3595" max="3595" width="9.28515625" style="1" bestFit="1" customWidth="1"/>
    <col min="3596" max="3844" width="9.140625" style="1"/>
    <col min="3845" max="3845" width="17.42578125" style="1" customWidth="1"/>
    <col min="3846" max="3846" width="14" style="1" bestFit="1" customWidth="1"/>
    <col min="3847" max="3847" width="14.140625" style="1" bestFit="1" customWidth="1"/>
    <col min="3848" max="3848" width="13.42578125" style="1" bestFit="1" customWidth="1"/>
    <col min="3849" max="3849" width="14" style="1" bestFit="1" customWidth="1"/>
    <col min="3850" max="3850" width="8.140625" style="1" bestFit="1" customWidth="1"/>
    <col min="3851" max="3851" width="9.28515625" style="1" bestFit="1" customWidth="1"/>
    <col min="3852" max="4100" width="9.140625" style="1"/>
    <col min="4101" max="4101" width="17.42578125" style="1" customWidth="1"/>
    <col min="4102" max="4102" width="14" style="1" bestFit="1" customWidth="1"/>
    <col min="4103" max="4103" width="14.140625" style="1" bestFit="1" customWidth="1"/>
    <col min="4104" max="4104" width="13.42578125" style="1" bestFit="1" customWidth="1"/>
    <col min="4105" max="4105" width="14" style="1" bestFit="1" customWidth="1"/>
    <col min="4106" max="4106" width="8.140625" style="1" bestFit="1" customWidth="1"/>
    <col min="4107" max="4107" width="9.28515625" style="1" bestFit="1" customWidth="1"/>
    <col min="4108" max="4356" width="9.140625" style="1"/>
    <col min="4357" max="4357" width="17.42578125" style="1" customWidth="1"/>
    <col min="4358" max="4358" width="14" style="1" bestFit="1" customWidth="1"/>
    <col min="4359" max="4359" width="14.140625" style="1" bestFit="1" customWidth="1"/>
    <col min="4360" max="4360" width="13.42578125" style="1" bestFit="1" customWidth="1"/>
    <col min="4361" max="4361" width="14" style="1" bestFit="1" customWidth="1"/>
    <col min="4362" max="4362" width="8.140625" style="1" bestFit="1" customWidth="1"/>
    <col min="4363" max="4363" width="9.28515625" style="1" bestFit="1" customWidth="1"/>
    <col min="4364" max="4612" width="9.140625" style="1"/>
    <col min="4613" max="4613" width="17.42578125" style="1" customWidth="1"/>
    <col min="4614" max="4614" width="14" style="1" bestFit="1" customWidth="1"/>
    <col min="4615" max="4615" width="14.140625" style="1" bestFit="1" customWidth="1"/>
    <col min="4616" max="4616" width="13.42578125" style="1" bestFit="1" customWidth="1"/>
    <col min="4617" max="4617" width="14" style="1" bestFit="1" customWidth="1"/>
    <col min="4618" max="4618" width="8.140625" style="1" bestFit="1" customWidth="1"/>
    <col min="4619" max="4619" width="9.28515625" style="1" bestFit="1" customWidth="1"/>
    <col min="4620" max="4868" width="9.140625" style="1"/>
    <col min="4869" max="4869" width="17.42578125" style="1" customWidth="1"/>
    <col min="4870" max="4870" width="14" style="1" bestFit="1" customWidth="1"/>
    <col min="4871" max="4871" width="14.140625" style="1" bestFit="1" customWidth="1"/>
    <col min="4872" max="4872" width="13.42578125" style="1" bestFit="1" customWidth="1"/>
    <col min="4873" max="4873" width="14" style="1" bestFit="1" customWidth="1"/>
    <col min="4874" max="4874" width="8.140625" style="1" bestFit="1" customWidth="1"/>
    <col min="4875" max="4875" width="9.28515625" style="1" bestFit="1" customWidth="1"/>
    <col min="4876" max="5124" width="9.140625" style="1"/>
    <col min="5125" max="5125" width="17.42578125" style="1" customWidth="1"/>
    <col min="5126" max="5126" width="14" style="1" bestFit="1" customWidth="1"/>
    <col min="5127" max="5127" width="14.140625" style="1" bestFit="1" customWidth="1"/>
    <col min="5128" max="5128" width="13.42578125" style="1" bestFit="1" customWidth="1"/>
    <col min="5129" max="5129" width="14" style="1" bestFit="1" customWidth="1"/>
    <col min="5130" max="5130" width="8.140625" style="1" bestFit="1" customWidth="1"/>
    <col min="5131" max="5131" width="9.28515625" style="1" bestFit="1" customWidth="1"/>
    <col min="5132" max="5380" width="9.140625" style="1"/>
    <col min="5381" max="5381" width="17.42578125" style="1" customWidth="1"/>
    <col min="5382" max="5382" width="14" style="1" bestFit="1" customWidth="1"/>
    <col min="5383" max="5383" width="14.140625" style="1" bestFit="1" customWidth="1"/>
    <col min="5384" max="5384" width="13.42578125" style="1" bestFit="1" customWidth="1"/>
    <col min="5385" max="5385" width="14" style="1" bestFit="1" customWidth="1"/>
    <col min="5386" max="5386" width="8.140625" style="1" bestFit="1" customWidth="1"/>
    <col min="5387" max="5387" width="9.28515625" style="1" bestFit="1" customWidth="1"/>
    <col min="5388" max="5636" width="9.140625" style="1"/>
    <col min="5637" max="5637" width="17.42578125" style="1" customWidth="1"/>
    <col min="5638" max="5638" width="14" style="1" bestFit="1" customWidth="1"/>
    <col min="5639" max="5639" width="14.140625" style="1" bestFit="1" customWidth="1"/>
    <col min="5640" max="5640" width="13.42578125" style="1" bestFit="1" customWidth="1"/>
    <col min="5641" max="5641" width="14" style="1" bestFit="1" customWidth="1"/>
    <col min="5642" max="5642" width="8.140625" style="1" bestFit="1" customWidth="1"/>
    <col min="5643" max="5643" width="9.28515625" style="1" bestFit="1" customWidth="1"/>
    <col min="5644" max="5892" width="9.140625" style="1"/>
    <col min="5893" max="5893" width="17.42578125" style="1" customWidth="1"/>
    <col min="5894" max="5894" width="14" style="1" bestFit="1" customWidth="1"/>
    <col min="5895" max="5895" width="14.140625" style="1" bestFit="1" customWidth="1"/>
    <col min="5896" max="5896" width="13.42578125" style="1" bestFit="1" customWidth="1"/>
    <col min="5897" max="5897" width="14" style="1" bestFit="1" customWidth="1"/>
    <col min="5898" max="5898" width="8.140625" style="1" bestFit="1" customWidth="1"/>
    <col min="5899" max="5899" width="9.28515625" style="1" bestFit="1" customWidth="1"/>
    <col min="5900" max="6148" width="9.140625" style="1"/>
    <col min="6149" max="6149" width="17.42578125" style="1" customWidth="1"/>
    <col min="6150" max="6150" width="14" style="1" bestFit="1" customWidth="1"/>
    <col min="6151" max="6151" width="14.140625" style="1" bestFit="1" customWidth="1"/>
    <col min="6152" max="6152" width="13.42578125" style="1" bestFit="1" customWidth="1"/>
    <col min="6153" max="6153" width="14" style="1" bestFit="1" customWidth="1"/>
    <col min="6154" max="6154" width="8.140625" style="1" bestFit="1" customWidth="1"/>
    <col min="6155" max="6155" width="9.28515625" style="1" bestFit="1" customWidth="1"/>
    <col min="6156" max="6404" width="9.140625" style="1"/>
    <col min="6405" max="6405" width="17.42578125" style="1" customWidth="1"/>
    <col min="6406" max="6406" width="14" style="1" bestFit="1" customWidth="1"/>
    <col min="6407" max="6407" width="14.140625" style="1" bestFit="1" customWidth="1"/>
    <col min="6408" max="6408" width="13.42578125" style="1" bestFit="1" customWidth="1"/>
    <col min="6409" max="6409" width="14" style="1" bestFit="1" customWidth="1"/>
    <col min="6410" max="6410" width="8.140625" style="1" bestFit="1" customWidth="1"/>
    <col min="6411" max="6411" width="9.28515625" style="1" bestFit="1" customWidth="1"/>
    <col min="6412" max="6660" width="9.140625" style="1"/>
    <col min="6661" max="6661" width="17.42578125" style="1" customWidth="1"/>
    <col min="6662" max="6662" width="14" style="1" bestFit="1" customWidth="1"/>
    <col min="6663" max="6663" width="14.140625" style="1" bestFit="1" customWidth="1"/>
    <col min="6664" max="6664" width="13.42578125" style="1" bestFit="1" customWidth="1"/>
    <col min="6665" max="6665" width="14" style="1" bestFit="1" customWidth="1"/>
    <col min="6666" max="6666" width="8.140625" style="1" bestFit="1" customWidth="1"/>
    <col min="6667" max="6667" width="9.28515625" style="1" bestFit="1" customWidth="1"/>
    <col min="6668" max="6916" width="9.140625" style="1"/>
    <col min="6917" max="6917" width="17.42578125" style="1" customWidth="1"/>
    <col min="6918" max="6918" width="14" style="1" bestFit="1" customWidth="1"/>
    <col min="6919" max="6919" width="14.140625" style="1" bestFit="1" customWidth="1"/>
    <col min="6920" max="6920" width="13.42578125" style="1" bestFit="1" customWidth="1"/>
    <col min="6921" max="6921" width="14" style="1" bestFit="1" customWidth="1"/>
    <col min="6922" max="6922" width="8.140625" style="1" bestFit="1" customWidth="1"/>
    <col min="6923" max="6923" width="9.28515625" style="1" bestFit="1" customWidth="1"/>
    <col min="6924" max="7172" width="9.140625" style="1"/>
    <col min="7173" max="7173" width="17.42578125" style="1" customWidth="1"/>
    <col min="7174" max="7174" width="14" style="1" bestFit="1" customWidth="1"/>
    <col min="7175" max="7175" width="14.140625" style="1" bestFit="1" customWidth="1"/>
    <col min="7176" max="7176" width="13.42578125" style="1" bestFit="1" customWidth="1"/>
    <col min="7177" max="7177" width="14" style="1" bestFit="1" customWidth="1"/>
    <col min="7178" max="7178" width="8.140625" style="1" bestFit="1" customWidth="1"/>
    <col min="7179" max="7179" width="9.28515625" style="1" bestFit="1" customWidth="1"/>
    <col min="7180" max="7428" width="9.140625" style="1"/>
    <col min="7429" max="7429" width="17.42578125" style="1" customWidth="1"/>
    <col min="7430" max="7430" width="14" style="1" bestFit="1" customWidth="1"/>
    <col min="7431" max="7431" width="14.140625" style="1" bestFit="1" customWidth="1"/>
    <col min="7432" max="7432" width="13.42578125" style="1" bestFit="1" customWidth="1"/>
    <col min="7433" max="7433" width="14" style="1" bestFit="1" customWidth="1"/>
    <col min="7434" max="7434" width="8.140625" style="1" bestFit="1" customWidth="1"/>
    <col min="7435" max="7435" width="9.28515625" style="1" bestFit="1" customWidth="1"/>
    <col min="7436" max="7684" width="9.140625" style="1"/>
    <col min="7685" max="7685" width="17.42578125" style="1" customWidth="1"/>
    <col min="7686" max="7686" width="14" style="1" bestFit="1" customWidth="1"/>
    <col min="7687" max="7687" width="14.140625" style="1" bestFit="1" customWidth="1"/>
    <col min="7688" max="7688" width="13.42578125" style="1" bestFit="1" customWidth="1"/>
    <col min="7689" max="7689" width="14" style="1" bestFit="1" customWidth="1"/>
    <col min="7690" max="7690" width="8.140625" style="1" bestFit="1" customWidth="1"/>
    <col min="7691" max="7691" width="9.28515625" style="1" bestFit="1" customWidth="1"/>
    <col min="7692" max="7940" width="9.140625" style="1"/>
    <col min="7941" max="7941" width="17.42578125" style="1" customWidth="1"/>
    <col min="7942" max="7942" width="14" style="1" bestFit="1" customWidth="1"/>
    <col min="7943" max="7943" width="14.140625" style="1" bestFit="1" customWidth="1"/>
    <col min="7944" max="7944" width="13.42578125" style="1" bestFit="1" customWidth="1"/>
    <col min="7945" max="7945" width="14" style="1" bestFit="1" customWidth="1"/>
    <col min="7946" max="7946" width="8.140625" style="1" bestFit="1" customWidth="1"/>
    <col min="7947" max="7947" width="9.28515625" style="1" bestFit="1" customWidth="1"/>
    <col min="7948" max="8196" width="9.140625" style="1"/>
    <col min="8197" max="8197" width="17.42578125" style="1" customWidth="1"/>
    <col min="8198" max="8198" width="14" style="1" bestFit="1" customWidth="1"/>
    <col min="8199" max="8199" width="14.140625" style="1" bestFit="1" customWidth="1"/>
    <col min="8200" max="8200" width="13.42578125" style="1" bestFit="1" customWidth="1"/>
    <col min="8201" max="8201" width="14" style="1" bestFit="1" customWidth="1"/>
    <col min="8202" max="8202" width="8.140625" style="1" bestFit="1" customWidth="1"/>
    <col min="8203" max="8203" width="9.28515625" style="1" bestFit="1" customWidth="1"/>
    <col min="8204" max="8452" width="9.140625" style="1"/>
    <col min="8453" max="8453" width="17.42578125" style="1" customWidth="1"/>
    <col min="8454" max="8454" width="14" style="1" bestFit="1" customWidth="1"/>
    <col min="8455" max="8455" width="14.140625" style="1" bestFit="1" customWidth="1"/>
    <col min="8456" max="8456" width="13.42578125" style="1" bestFit="1" customWidth="1"/>
    <col min="8457" max="8457" width="14" style="1" bestFit="1" customWidth="1"/>
    <col min="8458" max="8458" width="8.140625" style="1" bestFit="1" customWidth="1"/>
    <col min="8459" max="8459" width="9.28515625" style="1" bestFit="1" customWidth="1"/>
    <col min="8460" max="8708" width="9.140625" style="1"/>
    <col min="8709" max="8709" width="17.42578125" style="1" customWidth="1"/>
    <col min="8710" max="8710" width="14" style="1" bestFit="1" customWidth="1"/>
    <col min="8711" max="8711" width="14.140625" style="1" bestFit="1" customWidth="1"/>
    <col min="8712" max="8712" width="13.42578125" style="1" bestFit="1" customWidth="1"/>
    <col min="8713" max="8713" width="14" style="1" bestFit="1" customWidth="1"/>
    <col min="8714" max="8714" width="8.140625" style="1" bestFit="1" customWidth="1"/>
    <col min="8715" max="8715" width="9.28515625" style="1" bestFit="1" customWidth="1"/>
    <col min="8716" max="8964" width="9.140625" style="1"/>
    <col min="8965" max="8965" width="17.42578125" style="1" customWidth="1"/>
    <col min="8966" max="8966" width="14" style="1" bestFit="1" customWidth="1"/>
    <col min="8967" max="8967" width="14.140625" style="1" bestFit="1" customWidth="1"/>
    <col min="8968" max="8968" width="13.42578125" style="1" bestFit="1" customWidth="1"/>
    <col min="8969" max="8969" width="14" style="1" bestFit="1" customWidth="1"/>
    <col min="8970" max="8970" width="8.140625" style="1" bestFit="1" customWidth="1"/>
    <col min="8971" max="8971" width="9.28515625" style="1" bestFit="1" customWidth="1"/>
    <col min="8972" max="9220" width="9.140625" style="1"/>
    <col min="9221" max="9221" width="17.42578125" style="1" customWidth="1"/>
    <col min="9222" max="9222" width="14" style="1" bestFit="1" customWidth="1"/>
    <col min="9223" max="9223" width="14.140625" style="1" bestFit="1" customWidth="1"/>
    <col min="9224" max="9224" width="13.42578125" style="1" bestFit="1" customWidth="1"/>
    <col min="9225" max="9225" width="14" style="1" bestFit="1" customWidth="1"/>
    <col min="9226" max="9226" width="8.140625" style="1" bestFit="1" customWidth="1"/>
    <col min="9227" max="9227" width="9.28515625" style="1" bestFit="1" customWidth="1"/>
    <col min="9228" max="9476" width="9.140625" style="1"/>
    <col min="9477" max="9477" width="17.42578125" style="1" customWidth="1"/>
    <col min="9478" max="9478" width="14" style="1" bestFit="1" customWidth="1"/>
    <col min="9479" max="9479" width="14.140625" style="1" bestFit="1" customWidth="1"/>
    <col min="9480" max="9480" width="13.42578125" style="1" bestFit="1" customWidth="1"/>
    <col min="9481" max="9481" width="14" style="1" bestFit="1" customWidth="1"/>
    <col min="9482" max="9482" width="8.140625" style="1" bestFit="1" customWidth="1"/>
    <col min="9483" max="9483" width="9.28515625" style="1" bestFit="1" customWidth="1"/>
    <col min="9484" max="9732" width="9.140625" style="1"/>
    <col min="9733" max="9733" width="17.42578125" style="1" customWidth="1"/>
    <col min="9734" max="9734" width="14" style="1" bestFit="1" customWidth="1"/>
    <col min="9735" max="9735" width="14.140625" style="1" bestFit="1" customWidth="1"/>
    <col min="9736" max="9736" width="13.42578125" style="1" bestFit="1" customWidth="1"/>
    <col min="9737" max="9737" width="14" style="1" bestFit="1" customWidth="1"/>
    <col min="9738" max="9738" width="8.140625" style="1" bestFit="1" customWidth="1"/>
    <col min="9739" max="9739" width="9.28515625" style="1" bestFit="1" customWidth="1"/>
    <col min="9740" max="9988" width="9.140625" style="1"/>
    <col min="9989" max="9989" width="17.42578125" style="1" customWidth="1"/>
    <col min="9990" max="9990" width="14" style="1" bestFit="1" customWidth="1"/>
    <col min="9991" max="9991" width="14.140625" style="1" bestFit="1" customWidth="1"/>
    <col min="9992" max="9992" width="13.42578125" style="1" bestFit="1" customWidth="1"/>
    <col min="9993" max="9993" width="14" style="1" bestFit="1" customWidth="1"/>
    <col min="9994" max="9994" width="8.140625" style="1" bestFit="1" customWidth="1"/>
    <col min="9995" max="9995" width="9.28515625" style="1" bestFit="1" customWidth="1"/>
    <col min="9996" max="10244" width="9.140625" style="1"/>
    <col min="10245" max="10245" width="17.42578125" style="1" customWidth="1"/>
    <col min="10246" max="10246" width="14" style="1" bestFit="1" customWidth="1"/>
    <col min="10247" max="10247" width="14.140625" style="1" bestFit="1" customWidth="1"/>
    <col min="10248" max="10248" width="13.42578125" style="1" bestFit="1" customWidth="1"/>
    <col min="10249" max="10249" width="14" style="1" bestFit="1" customWidth="1"/>
    <col min="10250" max="10250" width="8.140625" style="1" bestFit="1" customWidth="1"/>
    <col min="10251" max="10251" width="9.28515625" style="1" bestFit="1" customWidth="1"/>
    <col min="10252" max="10500" width="9.140625" style="1"/>
    <col min="10501" max="10501" width="17.42578125" style="1" customWidth="1"/>
    <col min="10502" max="10502" width="14" style="1" bestFit="1" customWidth="1"/>
    <col min="10503" max="10503" width="14.140625" style="1" bestFit="1" customWidth="1"/>
    <col min="10504" max="10504" width="13.42578125" style="1" bestFit="1" customWidth="1"/>
    <col min="10505" max="10505" width="14" style="1" bestFit="1" customWidth="1"/>
    <col min="10506" max="10506" width="8.140625" style="1" bestFit="1" customWidth="1"/>
    <col min="10507" max="10507" width="9.28515625" style="1" bestFit="1" customWidth="1"/>
    <col min="10508" max="10756" width="9.140625" style="1"/>
    <col min="10757" max="10757" width="17.42578125" style="1" customWidth="1"/>
    <col min="10758" max="10758" width="14" style="1" bestFit="1" customWidth="1"/>
    <col min="10759" max="10759" width="14.140625" style="1" bestFit="1" customWidth="1"/>
    <col min="10760" max="10760" width="13.42578125" style="1" bestFit="1" customWidth="1"/>
    <col min="10761" max="10761" width="14" style="1" bestFit="1" customWidth="1"/>
    <col min="10762" max="10762" width="8.140625" style="1" bestFit="1" customWidth="1"/>
    <col min="10763" max="10763" width="9.28515625" style="1" bestFit="1" customWidth="1"/>
    <col min="10764" max="11012" width="9.140625" style="1"/>
    <col min="11013" max="11013" width="17.42578125" style="1" customWidth="1"/>
    <col min="11014" max="11014" width="14" style="1" bestFit="1" customWidth="1"/>
    <col min="11015" max="11015" width="14.140625" style="1" bestFit="1" customWidth="1"/>
    <col min="11016" max="11016" width="13.42578125" style="1" bestFit="1" customWidth="1"/>
    <col min="11017" max="11017" width="14" style="1" bestFit="1" customWidth="1"/>
    <col min="11018" max="11018" width="8.140625" style="1" bestFit="1" customWidth="1"/>
    <col min="11019" max="11019" width="9.28515625" style="1" bestFit="1" customWidth="1"/>
    <col min="11020" max="11268" width="9.140625" style="1"/>
    <col min="11269" max="11269" width="17.42578125" style="1" customWidth="1"/>
    <col min="11270" max="11270" width="14" style="1" bestFit="1" customWidth="1"/>
    <col min="11271" max="11271" width="14.140625" style="1" bestFit="1" customWidth="1"/>
    <col min="11272" max="11272" width="13.42578125" style="1" bestFit="1" customWidth="1"/>
    <col min="11273" max="11273" width="14" style="1" bestFit="1" customWidth="1"/>
    <col min="11274" max="11274" width="8.140625" style="1" bestFit="1" customWidth="1"/>
    <col min="11275" max="11275" width="9.28515625" style="1" bestFit="1" customWidth="1"/>
    <col min="11276" max="11524" width="9.140625" style="1"/>
    <col min="11525" max="11525" width="17.42578125" style="1" customWidth="1"/>
    <col min="11526" max="11526" width="14" style="1" bestFit="1" customWidth="1"/>
    <col min="11527" max="11527" width="14.140625" style="1" bestFit="1" customWidth="1"/>
    <col min="11528" max="11528" width="13.42578125" style="1" bestFit="1" customWidth="1"/>
    <col min="11529" max="11529" width="14" style="1" bestFit="1" customWidth="1"/>
    <col min="11530" max="11530" width="8.140625" style="1" bestFit="1" customWidth="1"/>
    <col min="11531" max="11531" width="9.28515625" style="1" bestFit="1" customWidth="1"/>
    <col min="11532" max="11780" width="9.140625" style="1"/>
    <col min="11781" max="11781" width="17.42578125" style="1" customWidth="1"/>
    <col min="11782" max="11782" width="14" style="1" bestFit="1" customWidth="1"/>
    <col min="11783" max="11783" width="14.140625" style="1" bestFit="1" customWidth="1"/>
    <col min="11784" max="11784" width="13.42578125" style="1" bestFit="1" customWidth="1"/>
    <col min="11785" max="11785" width="14" style="1" bestFit="1" customWidth="1"/>
    <col min="11786" max="11786" width="8.140625" style="1" bestFit="1" customWidth="1"/>
    <col min="11787" max="11787" width="9.28515625" style="1" bestFit="1" customWidth="1"/>
    <col min="11788" max="12036" width="9.140625" style="1"/>
    <col min="12037" max="12037" width="17.42578125" style="1" customWidth="1"/>
    <col min="12038" max="12038" width="14" style="1" bestFit="1" customWidth="1"/>
    <col min="12039" max="12039" width="14.140625" style="1" bestFit="1" customWidth="1"/>
    <col min="12040" max="12040" width="13.42578125" style="1" bestFit="1" customWidth="1"/>
    <col min="12041" max="12041" width="14" style="1" bestFit="1" customWidth="1"/>
    <col min="12042" max="12042" width="8.140625" style="1" bestFit="1" customWidth="1"/>
    <col min="12043" max="12043" width="9.28515625" style="1" bestFit="1" customWidth="1"/>
    <col min="12044" max="12292" width="9.140625" style="1"/>
    <col min="12293" max="12293" width="17.42578125" style="1" customWidth="1"/>
    <col min="12294" max="12294" width="14" style="1" bestFit="1" customWidth="1"/>
    <col min="12295" max="12295" width="14.140625" style="1" bestFit="1" customWidth="1"/>
    <col min="12296" max="12296" width="13.42578125" style="1" bestFit="1" customWidth="1"/>
    <col min="12297" max="12297" width="14" style="1" bestFit="1" customWidth="1"/>
    <col min="12298" max="12298" width="8.140625" style="1" bestFit="1" customWidth="1"/>
    <col min="12299" max="12299" width="9.28515625" style="1" bestFit="1" customWidth="1"/>
    <col min="12300" max="12548" width="9.140625" style="1"/>
    <col min="12549" max="12549" width="17.42578125" style="1" customWidth="1"/>
    <col min="12550" max="12550" width="14" style="1" bestFit="1" customWidth="1"/>
    <col min="12551" max="12551" width="14.140625" style="1" bestFit="1" customWidth="1"/>
    <col min="12552" max="12552" width="13.42578125" style="1" bestFit="1" customWidth="1"/>
    <col min="12553" max="12553" width="14" style="1" bestFit="1" customWidth="1"/>
    <col min="12554" max="12554" width="8.140625" style="1" bestFit="1" customWidth="1"/>
    <col min="12555" max="12555" width="9.28515625" style="1" bestFit="1" customWidth="1"/>
    <col min="12556" max="12804" width="9.140625" style="1"/>
    <col min="12805" max="12805" width="17.42578125" style="1" customWidth="1"/>
    <col min="12806" max="12806" width="14" style="1" bestFit="1" customWidth="1"/>
    <col min="12807" max="12807" width="14.140625" style="1" bestFit="1" customWidth="1"/>
    <col min="12808" max="12808" width="13.42578125" style="1" bestFit="1" customWidth="1"/>
    <col min="12809" max="12809" width="14" style="1" bestFit="1" customWidth="1"/>
    <col min="12810" max="12810" width="8.140625" style="1" bestFit="1" customWidth="1"/>
    <col min="12811" max="12811" width="9.28515625" style="1" bestFit="1" customWidth="1"/>
    <col min="12812" max="13060" width="9.140625" style="1"/>
    <col min="13061" max="13061" width="17.42578125" style="1" customWidth="1"/>
    <col min="13062" max="13062" width="14" style="1" bestFit="1" customWidth="1"/>
    <col min="13063" max="13063" width="14.140625" style="1" bestFit="1" customWidth="1"/>
    <col min="13064" max="13064" width="13.42578125" style="1" bestFit="1" customWidth="1"/>
    <col min="13065" max="13065" width="14" style="1" bestFit="1" customWidth="1"/>
    <col min="13066" max="13066" width="8.140625" style="1" bestFit="1" customWidth="1"/>
    <col min="13067" max="13067" width="9.28515625" style="1" bestFit="1" customWidth="1"/>
    <col min="13068" max="13316" width="9.140625" style="1"/>
    <col min="13317" max="13317" width="17.42578125" style="1" customWidth="1"/>
    <col min="13318" max="13318" width="14" style="1" bestFit="1" customWidth="1"/>
    <col min="13319" max="13319" width="14.140625" style="1" bestFit="1" customWidth="1"/>
    <col min="13320" max="13320" width="13.42578125" style="1" bestFit="1" customWidth="1"/>
    <col min="13321" max="13321" width="14" style="1" bestFit="1" customWidth="1"/>
    <col min="13322" max="13322" width="8.140625" style="1" bestFit="1" customWidth="1"/>
    <col min="13323" max="13323" width="9.28515625" style="1" bestFit="1" customWidth="1"/>
    <col min="13324" max="13572" width="9.140625" style="1"/>
    <col min="13573" max="13573" width="17.42578125" style="1" customWidth="1"/>
    <col min="13574" max="13574" width="14" style="1" bestFit="1" customWidth="1"/>
    <col min="13575" max="13575" width="14.140625" style="1" bestFit="1" customWidth="1"/>
    <col min="13576" max="13576" width="13.42578125" style="1" bestFit="1" customWidth="1"/>
    <col min="13577" max="13577" width="14" style="1" bestFit="1" customWidth="1"/>
    <col min="13578" max="13578" width="8.140625" style="1" bestFit="1" customWidth="1"/>
    <col min="13579" max="13579" width="9.28515625" style="1" bestFit="1" customWidth="1"/>
    <col min="13580" max="13828" width="9.140625" style="1"/>
    <col min="13829" max="13829" width="17.42578125" style="1" customWidth="1"/>
    <col min="13830" max="13830" width="14" style="1" bestFit="1" customWidth="1"/>
    <col min="13831" max="13831" width="14.140625" style="1" bestFit="1" customWidth="1"/>
    <col min="13832" max="13832" width="13.42578125" style="1" bestFit="1" customWidth="1"/>
    <col min="13833" max="13833" width="14" style="1" bestFit="1" customWidth="1"/>
    <col min="13834" max="13834" width="8.140625" style="1" bestFit="1" customWidth="1"/>
    <col min="13835" max="13835" width="9.28515625" style="1" bestFit="1" customWidth="1"/>
    <col min="13836" max="14084" width="9.140625" style="1"/>
    <col min="14085" max="14085" width="17.42578125" style="1" customWidth="1"/>
    <col min="14086" max="14086" width="14" style="1" bestFit="1" customWidth="1"/>
    <col min="14087" max="14087" width="14.140625" style="1" bestFit="1" customWidth="1"/>
    <col min="14088" max="14088" width="13.42578125" style="1" bestFit="1" customWidth="1"/>
    <col min="14089" max="14089" width="14" style="1" bestFit="1" customWidth="1"/>
    <col min="14090" max="14090" width="8.140625" style="1" bestFit="1" customWidth="1"/>
    <col min="14091" max="14091" width="9.28515625" style="1" bestFit="1" customWidth="1"/>
    <col min="14092" max="14340" width="9.140625" style="1"/>
    <col min="14341" max="14341" width="17.42578125" style="1" customWidth="1"/>
    <col min="14342" max="14342" width="14" style="1" bestFit="1" customWidth="1"/>
    <col min="14343" max="14343" width="14.140625" style="1" bestFit="1" customWidth="1"/>
    <col min="14344" max="14344" width="13.42578125" style="1" bestFit="1" customWidth="1"/>
    <col min="14345" max="14345" width="14" style="1" bestFit="1" customWidth="1"/>
    <col min="14346" max="14346" width="8.140625" style="1" bestFit="1" customWidth="1"/>
    <col min="14347" max="14347" width="9.28515625" style="1" bestFit="1" customWidth="1"/>
    <col min="14348" max="14596" width="9.140625" style="1"/>
    <col min="14597" max="14597" width="17.42578125" style="1" customWidth="1"/>
    <col min="14598" max="14598" width="14" style="1" bestFit="1" customWidth="1"/>
    <col min="14599" max="14599" width="14.140625" style="1" bestFit="1" customWidth="1"/>
    <col min="14600" max="14600" width="13.42578125" style="1" bestFit="1" customWidth="1"/>
    <col min="14601" max="14601" width="14" style="1" bestFit="1" customWidth="1"/>
    <col min="14602" max="14602" width="8.140625" style="1" bestFit="1" customWidth="1"/>
    <col min="14603" max="14603" width="9.28515625" style="1" bestFit="1" customWidth="1"/>
    <col min="14604" max="14852" width="9.140625" style="1"/>
    <col min="14853" max="14853" width="17.42578125" style="1" customWidth="1"/>
    <col min="14854" max="14854" width="14" style="1" bestFit="1" customWidth="1"/>
    <col min="14855" max="14855" width="14.140625" style="1" bestFit="1" customWidth="1"/>
    <col min="14856" max="14856" width="13.42578125" style="1" bestFit="1" customWidth="1"/>
    <col min="14857" max="14857" width="14" style="1" bestFit="1" customWidth="1"/>
    <col min="14858" max="14858" width="8.140625" style="1" bestFit="1" customWidth="1"/>
    <col min="14859" max="14859" width="9.28515625" style="1" bestFit="1" customWidth="1"/>
    <col min="14860" max="15108" width="9.140625" style="1"/>
    <col min="15109" max="15109" width="17.42578125" style="1" customWidth="1"/>
    <col min="15110" max="15110" width="14" style="1" bestFit="1" customWidth="1"/>
    <col min="15111" max="15111" width="14.140625" style="1" bestFit="1" customWidth="1"/>
    <col min="15112" max="15112" width="13.42578125" style="1" bestFit="1" customWidth="1"/>
    <col min="15113" max="15113" width="14" style="1" bestFit="1" customWidth="1"/>
    <col min="15114" max="15114" width="8.140625" style="1" bestFit="1" customWidth="1"/>
    <col min="15115" max="15115" width="9.28515625" style="1" bestFit="1" customWidth="1"/>
    <col min="15116" max="15364" width="9.140625" style="1"/>
    <col min="15365" max="15365" width="17.42578125" style="1" customWidth="1"/>
    <col min="15366" max="15366" width="14" style="1" bestFit="1" customWidth="1"/>
    <col min="15367" max="15367" width="14.140625" style="1" bestFit="1" customWidth="1"/>
    <col min="15368" max="15368" width="13.42578125" style="1" bestFit="1" customWidth="1"/>
    <col min="15369" max="15369" width="14" style="1" bestFit="1" customWidth="1"/>
    <col min="15370" max="15370" width="8.140625" style="1" bestFit="1" customWidth="1"/>
    <col min="15371" max="15371" width="9.28515625" style="1" bestFit="1" customWidth="1"/>
    <col min="15372" max="15620" width="9.140625" style="1"/>
    <col min="15621" max="15621" width="17.42578125" style="1" customWidth="1"/>
    <col min="15622" max="15622" width="14" style="1" bestFit="1" customWidth="1"/>
    <col min="15623" max="15623" width="14.140625" style="1" bestFit="1" customWidth="1"/>
    <col min="15624" max="15624" width="13.42578125" style="1" bestFit="1" customWidth="1"/>
    <col min="15625" max="15625" width="14" style="1" bestFit="1" customWidth="1"/>
    <col min="15626" max="15626" width="8.140625" style="1" bestFit="1" customWidth="1"/>
    <col min="15627" max="15627" width="9.28515625" style="1" bestFit="1" customWidth="1"/>
    <col min="15628" max="15876" width="9.140625" style="1"/>
    <col min="15877" max="15877" width="17.42578125" style="1" customWidth="1"/>
    <col min="15878" max="15878" width="14" style="1" bestFit="1" customWidth="1"/>
    <col min="15879" max="15879" width="14.140625" style="1" bestFit="1" customWidth="1"/>
    <col min="15880" max="15880" width="13.42578125" style="1" bestFit="1" customWidth="1"/>
    <col min="15881" max="15881" width="14" style="1" bestFit="1" customWidth="1"/>
    <col min="15882" max="15882" width="8.140625" style="1" bestFit="1" customWidth="1"/>
    <col min="15883" max="15883" width="9.28515625" style="1" bestFit="1" customWidth="1"/>
    <col min="15884" max="16132" width="9.140625" style="1"/>
    <col min="16133" max="16133" width="17.42578125" style="1" customWidth="1"/>
    <col min="16134" max="16134" width="14" style="1" bestFit="1" customWidth="1"/>
    <col min="16135" max="16135" width="14.140625" style="1" bestFit="1" customWidth="1"/>
    <col min="16136" max="16136" width="13.42578125" style="1" bestFit="1" customWidth="1"/>
    <col min="16137" max="16137" width="14" style="1" bestFit="1" customWidth="1"/>
    <col min="16138" max="16138" width="8.140625" style="1" bestFit="1" customWidth="1"/>
    <col min="16139" max="16139" width="9.28515625" style="1" bestFit="1" customWidth="1"/>
    <col min="16140" max="16384" width="9.140625" style="1"/>
  </cols>
  <sheetData>
    <row r="1" spans="1:11" ht="34.5" customHeight="1" x14ac:dyDescent="0.2">
      <c r="A1" s="150" t="s">
        <v>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 x14ac:dyDescent="0.2">
      <c r="A2" s="3"/>
      <c r="B2" s="3"/>
      <c r="C2" s="3"/>
      <c r="D2" s="3"/>
      <c r="E2" s="3"/>
      <c r="F2" s="4"/>
      <c r="G2" s="5"/>
      <c r="H2" s="5"/>
      <c r="I2" s="4"/>
      <c r="J2" s="4"/>
      <c r="K2" s="4"/>
    </row>
    <row r="3" spans="1:11" ht="15.75" x14ac:dyDescent="0.2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8.75" x14ac:dyDescent="0.2">
      <c r="A4" s="3"/>
      <c r="B4" s="3"/>
      <c r="C4" s="3"/>
      <c r="D4" s="3"/>
      <c r="E4" s="3"/>
      <c r="F4" s="4"/>
      <c r="G4" s="5"/>
      <c r="H4" s="5"/>
      <c r="I4" s="4"/>
      <c r="J4" s="4"/>
      <c r="K4" s="4"/>
    </row>
    <row r="5" spans="1:11" ht="15.75" x14ac:dyDescent="0.2">
      <c r="A5" s="150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 x14ac:dyDescent="0.2">
      <c r="A6" s="2"/>
      <c r="B6" s="2"/>
      <c r="C6" s="2"/>
      <c r="D6" s="2"/>
      <c r="E6" s="2"/>
      <c r="F6" s="6"/>
      <c r="G6" s="7"/>
      <c r="H6" s="7"/>
      <c r="I6" s="6"/>
      <c r="J6" s="6"/>
      <c r="K6" s="6"/>
    </row>
    <row r="7" spans="1:11" ht="18.75" x14ac:dyDescent="0.2">
      <c r="A7" s="151" t="s">
        <v>2</v>
      </c>
      <c r="B7" s="151"/>
      <c r="C7" s="151"/>
      <c r="D7" s="151"/>
      <c r="E7" s="151"/>
      <c r="F7" s="8"/>
      <c r="G7" s="9"/>
      <c r="H7" s="9"/>
      <c r="I7" s="10"/>
      <c r="J7" s="11"/>
      <c r="K7" s="11"/>
    </row>
    <row r="8" spans="1:11" ht="38.25" x14ac:dyDescent="0.2">
      <c r="A8" s="152" t="s">
        <v>3</v>
      </c>
      <c r="B8" s="152"/>
      <c r="C8" s="152"/>
      <c r="D8" s="152"/>
      <c r="E8" s="152"/>
      <c r="F8" s="12" t="s">
        <v>4</v>
      </c>
      <c r="G8" s="13" t="s">
        <v>246</v>
      </c>
      <c r="H8" s="13" t="s">
        <v>5</v>
      </c>
      <c r="I8" s="12" t="s">
        <v>6</v>
      </c>
      <c r="J8" s="12" t="s">
        <v>7</v>
      </c>
      <c r="K8" s="12" t="s">
        <v>8</v>
      </c>
    </row>
    <row r="9" spans="1:11" ht="21" x14ac:dyDescent="0.2">
      <c r="A9" s="148">
        <v>1</v>
      </c>
      <c r="B9" s="148"/>
      <c r="C9" s="148"/>
      <c r="D9" s="148"/>
      <c r="E9" s="149"/>
      <c r="F9" s="14">
        <v>2</v>
      </c>
      <c r="G9" s="14">
        <v>3</v>
      </c>
      <c r="H9" s="14">
        <v>4</v>
      </c>
      <c r="I9" s="14">
        <v>5</v>
      </c>
      <c r="J9" s="15" t="s">
        <v>9</v>
      </c>
      <c r="K9" s="15" t="s">
        <v>10</v>
      </c>
    </row>
    <row r="10" spans="1:11" ht="12.75" x14ac:dyDescent="0.2">
      <c r="A10" s="156" t="s">
        <v>11</v>
      </c>
      <c r="B10" s="157"/>
      <c r="C10" s="157"/>
      <c r="D10" s="157"/>
      <c r="E10" s="158"/>
      <c r="F10" s="16">
        <v>257201.29</v>
      </c>
      <c r="G10" s="136">
        <v>19102508</v>
      </c>
      <c r="H10" s="136">
        <v>19102508</v>
      </c>
      <c r="I10" s="16">
        <v>1791203.16</v>
      </c>
      <c r="J10" s="17">
        <f>I10/F10*100</f>
        <v>696.42075278860375</v>
      </c>
      <c r="K10" s="17">
        <f>I10/H10*100</f>
        <v>9.3767957589652617</v>
      </c>
    </row>
    <row r="11" spans="1:11" ht="12.75" x14ac:dyDescent="0.2">
      <c r="A11" s="159" t="s">
        <v>12</v>
      </c>
      <c r="B11" s="158"/>
      <c r="C11" s="158"/>
      <c r="D11" s="158"/>
      <c r="E11" s="158"/>
      <c r="F11" s="16">
        <v>0</v>
      </c>
      <c r="G11" s="136">
        <v>0</v>
      </c>
      <c r="H11" s="136">
        <v>0</v>
      </c>
      <c r="I11" s="16">
        <v>0</v>
      </c>
      <c r="J11" s="17"/>
      <c r="K11" s="17"/>
    </row>
    <row r="12" spans="1:11" ht="12.75" x14ac:dyDescent="0.2">
      <c r="A12" s="160" t="s">
        <v>13</v>
      </c>
      <c r="B12" s="161"/>
      <c r="C12" s="161"/>
      <c r="D12" s="161"/>
      <c r="E12" s="162"/>
      <c r="F12" s="33">
        <f>F10+F11</f>
        <v>257201.29</v>
      </c>
      <c r="G12" s="137">
        <f t="shared" ref="G12:I12" si="0">G10+G11</f>
        <v>19102508</v>
      </c>
      <c r="H12" s="137">
        <f t="shared" si="0"/>
        <v>19102508</v>
      </c>
      <c r="I12" s="33">
        <f t="shared" si="0"/>
        <v>1791203.16</v>
      </c>
      <c r="J12" s="34">
        <f t="shared" ref="J12:J16" si="1">I12/F12*100</f>
        <v>696.42075278860375</v>
      </c>
      <c r="K12" s="34">
        <f t="shared" ref="K12:K16" si="2">I12/H12*100</f>
        <v>9.3767957589652617</v>
      </c>
    </row>
    <row r="13" spans="1:11" ht="12.75" x14ac:dyDescent="0.2">
      <c r="A13" s="163" t="s">
        <v>14</v>
      </c>
      <c r="B13" s="157"/>
      <c r="C13" s="157"/>
      <c r="D13" s="157"/>
      <c r="E13" s="157"/>
      <c r="F13" s="16">
        <v>164249.79</v>
      </c>
      <c r="G13" s="136">
        <v>938568</v>
      </c>
      <c r="H13" s="136">
        <v>938568</v>
      </c>
      <c r="I13" s="16">
        <v>259798.42</v>
      </c>
      <c r="J13" s="17">
        <f t="shared" si="1"/>
        <v>158.17275626349354</v>
      </c>
      <c r="K13" s="17">
        <f t="shared" si="2"/>
        <v>27.680298071104065</v>
      </c>
    </row>
    <row r="14" spans="1:11" ht="12.75" x14ac:dyDescent="0.2">
      <c r="A14" s="159" t="s">
        <v>15</v>
      </c>
      <c r="B14" s="158"/>
      <c r="C14" s="158"/>
      <c r="D14" s="158"/>
      <c r="E14" s="158"/>
      <c r="F14" s="16">
        <v>21585.14</v>
      </c>
      <c r="G14" s="136">
        <v>18194177</v>
      </c>
      <c r="H14" s="136">
        <v>18194177</v>
      </c>
      <c r="I14" s="16">
        <v>1518532.07</v>
      </c>
      <c r="J14" s="17">
        <f t="shared" si="1"/>
        <v>7035.0809399429427</v>
      </c>
      <c r="K14" s="17">
        <f t="shared" si="2"/>
        <v>8.3462531446187427</v>
      </c>
    </row>
    <row r="15" spans="1:11" ht="12.75" x14ac:dyDescent="0.2">
      <c r="A15" s="35" t="s">
        <v>16</v>
      </c>
      <c r="B15" s="32"/>
      <c r="C15" s="32"/>
      <c r="D15" s="32"/>
      <c r="E15" s="32"/>
      <c r="F15" s="33">
        <f>F13+F14</f>
        <v>185834.93</v>
      </c>
      <c r="G15" s="137">
        <f>G13+G14</f>
        <v>19132745</v>
      </c>
      <c r="H15" s="137">
        <f>H13+H14</f>
        <v>19132745</v>
      </c>
      <c r="I15" s="33">
        <f>I13+I14</f>
        <v>1778330.49</v>
      </c>
      <c r="J15" s="34">
        <f t="shared" si="1"/>
        <v>956.94092063316634</v>
      </c>
      <c r="K15" s="34">
        <f t="shared" si="2"/>
        <v>9.2946960302873425</v>
      </c>
    </row>
    <row r="16" spans="1:11" ht="12.75" x14ac:dyDescent="0.2">
      <c r="A16" s="164" t="s">
        <v>17</v>
      </c>
      <c r="B16" s="165"/>
      <c r="C16" s="165"/>
      <c r="D16" s="165"/>
      <c r="E16" s="165"/>
      <c r="F16" s="31">
        <f>F12-F15</f>
        <v>71366.360000000015</v>
      </c>
      <c r="G16" s="138">
        <f>G12-G15</f>
        <v>-30237</v>
      </c>
      <c r="H16" s="138">
        <f>H12-H15</f>
        <v>-30237</v>
      </c>
      <c r="I16" s="31">
        <f>I12-I15</f>
        <v>12872.669999999925</v>
      </c>
      <c r="J16" s="30">
        <f t="shared" si="1"/>
        <v>18.03744789561906</v>
      </c>
      <c r="K16" s="30">
        <f t="shared" si="2"/>
        <v>-42.572576644508139</v>
      </c>
    </row>
    <row r="17" spans="1:11" ht="18.75" x14ac:dyDescent="0.2">
      <c r="A17" s="3"/>
      <c r="B17" s="18"/>
      <c r="C17" s="18"/>
      <c r="D17" s="18"/>
      <c r="E17" s="18"/>
      <c r="F17" s="19"/>
      <c r="G17" s="20"/>
      <c r="H17" s="20"/>
      <c r="I17" s="19"/>
      <c r="J17" s="21"/>
      <c r="K17" s="21"/>
    </row>
    <row r="18" spans="1:11" ht="18.75" x14ac:dyDescent="0.2">
      <c r="A18" s="151" t="s">
        <v>18</v>
      </c>
      <c r="B18" s="151"/>
      <c r="C18" s="151"/>
      <c r="D18" s="151"/>
      <c r="E18" s="151"/>
      <c r="F18" s="19"/>
      <c r="G18" s="20"/>
      <c r="H18" s="20"/>
      <c r="I18" s="19"/>
      <c r="J18" s="21"/>
      <c r="K18" s="21"/>
    </row>
    <row r="19" spans="1:11" ht="38.25" x14ac:dyDescent="0.2">
      <c r="A19" s="152" t="s">
        <v>3</v>
      </c>
      <c r="B19" s="152"/>
      <c r="C19" s="152"/>
      <c r="D19" s="152"/>
      <c r="E19" s="152"/>
      <c r="F19" s="12" t="s">
        <v>4</v>
      </c>
      <c r="G19" s="22" t="s">
        <v>247</v>
      </c>
      <c r="H19" s="22" t="s">
        <v>5</v>
      </c>
      <c r="I19" s="23" t="s">
        <v>6</v>
      </c>
      <c r="J19" s="23" t="s">
        <v>7</v>
      </c>
      <c r="K19" s="23" t="s">
        <v>8</v>
      </c>
    </row>
    <row r="20" spans="1:11" ht="21" x14ac:dyDescent="0.2">
      <c r="A20" s="166">
        <v>1</v>
      </c>
      <c r="B20" s="167"/>
      <c r="C20" s="167"/>
      <c r="D20" s="167"/>
      <c r="E20" s="167"/>
      <c r="F20" s="14">
        <v>2</v>
      </c>
      <c r="G20" s="14">
        <v>3</v>
      </c>
      <c r="H20" s="14">
        <v>4</v>
      </c>
      <c r="I20" s="14">
        <v>5</v>
      </c>
      <c r="J20" s="15" t="s">
        <v>9</v>
      </c>
      <c r="K20" s="15" t="s">
        <v>10</v>
      </c>
    </row>
    <row r="21" spans="1:11" ht="12.75" x14ac:dyDescent="0.2">
      <c r="A21" s="156" t="s">
        <v>19</v>
      </c>
      <c r="B21" s="168"/>
      <c r="C21" s="168"/>
      <c r="D21" s="168"/>
      <c r="E21" s="168"/>
      <c r="F21" s="16">
        <v>0</v>
      </c>
      <c r="G21" s="136">
        <v>0</v>
      </c>
      <c r="H21" s="136">
        <v>0</v>
      </c>
      <c r="I21" s="16">
        <v>0</v>
      </c>
      <c r="J21" s="24"/>
      <c r="K21" s="24"/>
    </row>
    <row r="22" spans="1:11" ht="12.75" x14ac:dyDescent="0.2">
      <c r="A22" s="156" t="s">
        <v>20</v>
      </c>
      <c r="B22" s="169"/>
      <c r="C22" s="169"/>
      <c r="D22" s="169"/>
      <c r="E22" s="169"/>
      <c r="F22" s="16">
        <v>0</v>
      </c>
      <c r="G22" s="136">
        <v>0</v>
      </c>
      <c r="H22" s="136">
        <v>0</v>
      </c>
      <c r="I22" s="16">
        <v>0</v>
      </c>
      <c r="J22" s="24"/>
      <c r="K22" s="24"/>
    </row>
    <row r="23" spans="1:11" ht="12.75" x14ac:dyDescent="0.2">
      <c r="A23" s="153" t="s">
        <v>21</v>
      </c>
      <c r="B23" s="154"/>
      <c r="C23" s="154"/>
      <c r="D23" s="154"/>
      <c r="E23" s="155"/>
      <c r="F23" s="33">
        <f>F21-F22</f>
        <v>0</v>
      </c>
      <c r="G23" s="137">
        <f t="shared" ref="G23:I23" si="3">G21-G22</f>
        <v>0</v>
      </c>
      <c r="H23" s="137">
        <f t="shared" si="3"/>
        <v>0</v>
      </c>
      <c r="I23" s="33">
        <f t="shared" si="3"/>
        <v>0</v>
      </c>
      <c r="J23" s="36"/>
      <c r="K23" s="36"/>
    </row>
    <row r="24" spans="1:11" ht="12.75" x14ac:dyDescent="0.2">
      <c r="A24" s="156" t="s">
        <v>22</v>
      </c>
      <c r="B24" s="169"/>
      <c r="C24" s="169"/>
      <c r="D24" s="169"/>
      <c r="E24" s="169"/>
      <c r="F24" s="16">
        <v>101049.31</v>
      </c>
      <c r="G24" s="136">
        <v>205151</v>
      </c>
      <c r="H24" s="136">
        <v>205151</v>
      </c>
      <c r="I24" s="16">
        <v>205150.62</v>
      </c>
      <c r="J24" s="24">
        <f>I24/F24*100</f>
        <v>203.02030761021524</v>
      </c>
      <c r="K24" s="24">
        <f t="shared" ref="K24:K26" si="4">I24/H24*100</f>
        <v>99.999814770583612</v>
      </c>
    </row>
    <row r="25" spans="1:11" ht="12.75" x14ac:dyDescent="0.2">
      <c r="A25" s="156" t="s">
        <v>23</v>
      </c>
      <c r="B25" s="169"/>
      <c r="C25" s="169"/>
      <c r="D25" s="169"/>
      <c r="E25" s="169"/>
      <c r="F25" s="16">
        <v>-172415.67</v>
      </c>
      <c r="G25" s="136">
        <v>-174914</v>
      </c>
      <c r="H25" s="136">
        <v>-174914</v>
      </c>
      <c r="I25" s="16">
        <v>-218023.29</v>
      </c>
      <c r="J25" s="24">
        <f t="shared" ref="J25" si="5">I25/F25*100</f>
        <v>126.45213164209494</v>
      </c>
      <c r="K25" s="24">
        <f t="shared" si="4"/>
        <v>124.64599174451445</v>
      </c>
    </row>
    <row r="26" spans="1:11" ht="12.75" x14ac:dyDescent="0.2">
      <c r="A26" s="153" t="s">
        <v>24</v>
      </c>
      <c r="B26" s="154"/>
      <c r="C26" s="154"/>
      <c r="D26" s="154"/>
      <c r="E26" s="155"/>
      <c r="F26" s="33">
        <f>+F23+F24+F25</f>
        <v>-71366.360000000015</v>
      </c>
      <c r="G26" s="137">
        <f t="shared" ref="G26:I26" si="6">+G23+G24+G25</f>
        <v>30237</v>
      </c>
      <c r="H26" s="137">
        <f t="shared" si="6"/>
        <v>30237</v>
      </c>
      <c r="I26" s="33">
        <f t="shared" si="6"/>
        <v>-12872.670000000013</v>
      </c>
      <c r="J26" s="36">
        <f>I26/F26*100</f>
        <v>18.037447895619181</v>
      </c>
      <c r="K26" s="36">
        <f t="shared" si="4"/>
        <v>-42.572576644508423</v>
      </c>
    </row>
    <row r="27" spans="1:11" ht="12.75" x14ac:dyDescent="0.2">
      <c r="A27" s="172" t="s">
        <v>25</v>
      </c>
      <c r="B27" s="172"/>
      <c r="C27" s="172"/>
      <c r="D27" s="172"/>
      <c r="E27" s="172"/>
      <c r="F27" s="31">
        <f>+F16+F26</f>
        <v>0</v>
      </c>
      <c r="G27" s="138">
        <f>+G16+G26</f>
        <v>0</v>
      </c>
      <c r="H27" s="138">
        <f>+H16+H26</f>
        <v>0</v>
      </c>
      <c r="I27" s="31">
        <f>+I16+I26</f>
        <v>-8.7311491370201111E-11</v>
      </c>
      <c r="J27" s="37"/>
      <c r="K27" s="37"/>
    </row>
    <row r="29" spans="1:11" ht="15" x14ac:dyDescent="0.2">
      <c r="A29" s="27"/>
      <c r="B29" s="27"/>
      <c r="C29" s="27"/>
      <c r="D29" s="27"/>
      <c r="E29" s="27"/>
      <c r="F29" s="28"/>
      <c r="G29" s="29"/>
      <c r="H29" s="29"/>
      <c r="I29" s="28"/>
      <c r="J29" s="28"/>
      <c r="K29" s="28"/>
    </row>
    <row r="30" spans="1:11" ht="26.25" customHeight="1" x14ac:dyDescent="0.2">
      <c r="A30" s="170" t="s">
        <v>26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1" ht="12.75" x14ac:dyDescent="0.2">
      <c r="A31" s="170" t="s">
        <v>27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1" ht="58.5" customHeight="1" x14ac:dyDescent="0.2">
      <c r="A32" s="170" t="s">
        <v>28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ht="39.75" customHeight="1" x14ac:dyDescent="0.2">
      <c r="A33" s="171" t="s">
        <v>29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</sheetData>
  <mergeCells count="26">
    <mergeCell ref="A32:K32"/>
    <mergeCell ref="A33:K33"/>
    <mergeCell ref="A24:E24"/>
    <mergeCell ref="A25:E25"/>
    <mergeCell ref="A26:E26"/>
    <mergeCell ref="A27:E27"/>
    <mergeCell ref="A30:K30"/>
    <mergeCell ref="A31:K31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2107-FE81-443C-AF7D-ED007B862D54}">
  <dimension ref="A1:H82"/>
  <sheetViews>
    <sheetView topLeftCell="A59" workbookViewId="0">
      <selection activeCell="C73" sqref="C73"/>
    </sheetView>
  </sheetViews>
  <sheetFormatPr defaultRowHeight="12.75" x14ac:dyDescent="0.2"/>
  <cols>
    <col min="1" max="1" width="13.42578125" style="39" customWidth="1"/>
    <col min="2" max="2" width="43.7109375" style="47" customWidth="1"/>
    <col min="3" max="3" width="13.5703125" style="48" customWidth="1"/>
    <col min="4" max="4" width="17.5703125" style="49" bestFit="1" customWidth="1"/>
    <col min="5" max="5" width="12.7109375" style="49" bestFit="1" customWidth="1"/>
    <col min="6" max="6" width="13.140625" style="48" customWidth="1"/>
    <col min="7" max="7" width="7.85546875" style="48" bestFit="1" customWidth="1"/>
    <col min="8" max="8" width="7.5703125" style="48" bestFit="1" customWidth="1"/>
    <col min="9" max="249" width="9.140625" style="39"/>
    <col min="250" max="250" width="14.7109375" style="39" customWidth="1"/>
    <col min="251" max="251" width="43.7109375" style="39" customWidth="1"/>
    <col min="252" max="252" width="16.28515625" style="39" customWidth="1"/>
    <col min="253" max="253" width="17.5703125" style="39" bestFit="1" customWidth="1"/>
    <col min="254" max="254" width="16.7109375" style="39" bestFit="1" customWidth="1"/>
    <col min="255" max="255" width="16.42578125" style="39" bestFit="1" customWidth="1"/>
    <col min="256" max="257" width="9.85546875" style="39" bestFit="1" customWidth="1"/>
    <col min="258" max="258" width="15.42578125" style="39" bestFit="1" customWidth="1"/>
    <col min="259" max="259" width="9.42578125" style="39" bestFit="1" customWidth="1"/>
    <col min="260" max="260" width="15.42578125" style="39" bestFit="1" customWidth="1"/>
    <col min="261" max="261" width="9.42578125" style="39" bestFit="1" customWidth="1"/>
    <col min="262" max="505" width="9.140625" style="39"/>
    <col min="506" max="506" width="14.7109375" style="39" customWidth="1"/>
    <col min="507" max="507" width="43.7109375" style="39" customWidth="1"/>
    <col min="508" max="508" width="16.28515625" style="39" customWidth="1"/>
    <col min="509" max="509" width="17.5703125" style="39" bestFit="1" customWidth="1"/>
    <col min="510" max="510" width="16.7109375" style="39" bestFit="1" customWidth="1"/>
    <col min="511" max="511" width="16.42578125" style="39" bestFit="1" customWidth="1"/>
    <col min="512" max="513" width="9.85546875" style="39" bestFit="1" customWidth="1"/>
    <col min="514" max="514" width="15.42578125" style="39" bestFit="1" customWidth="1"/>
    <col min="515" max="515" width="9.42578125" style="39" bestFit="1" customWidth="1"/>
    <col min="516" max="516" width="15.42578125" style="39" bestFit="1" customWidth="1"/>
    <col min="517" max="517" width="9.42578125" style="39" bestFit="1" customWidth="1"/>
    <col min="518" max="761" width="9.140625" style="39"/>
    <col min="762" max="762" width="14.7109375" style="39" customWidth="1"/>
    <col min="763" max="763" width="43.7109375" style="39" customWidth="1"/>
    <col min="764" max="764" width="16.28515625" style="39" customWidth="1"/>
    <col min="765" max="765" width="17.5703125" style="39" bestFit="1" customWidth="1"/>
    <col min="766" max="766" width="16.7109375" style="39" bestFit="1" customWidth="1"/>
    <col min="767" max="767" width="16.42578125" style="39" bestFit="1" customWidth="1"/>
    <col min="768" max="769" width="9.85546875" style="39" bestFit="1" customWidth="1"/>
    <col min="770" max="770" width="15.42578125" style="39" bestFit="1" customWidth="1"/>
    <col min="771" max="771" width="9.42578125" style="39" bestFit="1" customWidth="1"/>
    <col min="772" max="772" width="15.42578125" style="39" bestFit="1" customWidth="1"/>
    <col min="773" max="773" width="9.42578125" style="39" bestFit="1" customWidth="1"/>
    <col min="774" max="1017" width="9.140625" style="39"/>
    <col min="1018" max="1018" width="14.7109375" style="39" customWidth="1"/>
    <col min="1019" max="1019" width="43.7109375" style="39" customWidth="1"/>
    <col min="1020" max="1020" width="16.28515625" style="39" customWidth="1"/>
    <col min="1021" max="1021" width="17.5703125" style="39" bestFit="1" customWidth="1"/>
    <col min="1022" max="1022" width="16.7109375" style="39" bestFit="1" customWidth="1"/>
    <col min="1023" max="1023" width="16.42578125" style="39" bestFit="1" customWidth="1"/>
    <col min="1024" max="1025" width="9.85546875" style="39" bestFit="1" customWidth="1"/>
    <col min="1026" max="1026" width="15.42578125" style="39" bestFit="1" customWidth="1"/>
    <col min="1027" max="1027" width="9.42578125" style="39" bestFit="1" customWidth="1"/>
    <col min="1028" max="1028" width="15.42578125" style="39" bestFit="1" customWidth="1"/>
    <col min="1029" max="1029" width="9.42578125" style="39" bestFit="1" customWidth="1"/>
    <col min="1030" max="1273" width="9.140625" style="39"/>
    <col min="1274" max="1274" width="14.7109375" style="39" customWidth="1"/>
    <col min="1275" max="1275" width="43.7109375" style="39" customWidth="1"/>
    <col min="1276" max="1276" width="16.28515625" style="39" customWidth="1"/>
    <col min="1277" max="1277" width="17.5703125" style="39" bestFit="1" customWidth="1"/>
    <col min="1278" max="1278" width="16.7109375" style="39" bestFit="1" customWidth="1"/>
    <col min="1279" max="1279" width="16.42578125" style="39" bestFit="1" customWidth="1"/>
    <col min="1280" max="1281" width="9.85546875" style="39" bestFit="1" customWidth="1"/>
    <col min="1282" max="1282" width="15.42578125" style="39" bestFit="1" customWidth="1"/>
    <col min="1283" max="1283" width="9.42578125" style="39" bestFit="1" customWidth="1"/>
    <col min="1284" max="1284" width="15.42578125" style="39" bestFit="1" customWidth="1"/>
    <col min="1285" max="1285" width="9.42578125" style="39" bestFit="1" customWidth="1"/>
    <col min="1286" max="1529" width="9.140625" style="39"/>
    <col min="1530" max="1530" width="14.7109375" style="39" customWidth="1"/>
    <col min="1531" max="1531" width="43.7109375" style="39" customWidth="1"/>
    <col min="1532" max="1532" width="16.28515625" style="39" customWidth="1"/>
    <col min="1533" max="1533" width="17.5703125" style="39" bestFit="1" customWidth="1"/>
    <col min="1534" max="1534" width="16.7109375" style="39" bestFit="1" customWidth="1"/>
    <col min="1535" max="1535" width="16.42578125" style="39" bestFit="1" customWidth="1"/>
    <col min="1536" max="1537" width="9.85546875" style="39" bestFit="1" customWidth="1"/>
    <col min="1538" max="1538" width="15.42578125" style="39" bestFit="1" customWidth="1"/>
    <col min="1539" max="1539" width="9.42578125" style="39" bestFit="1" customWidth="1"/>
    <col min="1540" max="1540" width="15.42578125" style="39" bestFit="1" customWidth="1"/>
    <col min="1541" max="1541" width="9.42578125" style="39" bestFit="1" customWidth="1"/>
    <col min="1542" max="1785" width="9.140625" style="39"/>
    <col min="1786" max="1786" width="14.7109375" style="39" customWidth="1"/>
    <col min="1787" max="1787" width="43.7109375" style="39" customWidth="1"/>
    <col min="1788" max="1788" width="16.28515625" style="39" customWidth="1"/>
    <col min="1789" max="1789" width="17.5703125" style="39" bestFit="1" customWidth="1"/>
    <col min="1790" max="1790" width="16.7109375" style="39" bestFit="1" customWidth="1"/>
    <col min="1791" max="1791" width="16.42578125" style="39" bestFit="1" customWidth="1"/>
    <col min="1792" max="1793" width="9.85546875" style="39" bestFit="1" customWidth="1"/>
    <col min="1794" max="1794" width="15.42578125" style="39" bestFit="1" customWidth="1"/>
    <col min="1795" max="1795" width="9.42578125" style="39" bestFit="1" customWidth="1"/>
    <col min="1796" max="1796" width="15.42578125" style="39" bestFit="1" customWidth="1"/>
    <col min="1797" max="1797" width="9.42578125" style="39" bestFit="1" customWidth="1"/>
    <col min="1798" max="2041" width="9.140625" style="39"/>
    <col min="2042" max="2042" width="14.7109375" style="39" customWidth="1"/>
    <col min="2043" max="2043" width="43.7109375" style="39" customWidth="1"/>
    <col min="2044" max="2044" width="16.28515625" style="39" customWidth="1"/>
    <col min="2045" max="2045" width="17.5703125" style="39" bestFit="1" customWidth="1"/>
    <col min="2046" max="2046" width="16.7109375" style="39" bestFit="1" customWidth="1"/>
    <col min="2047" max="2047" width="16.42578125" style="39" bestFit="1" customWidth="1"/>
    <col min="2048" max="2049" width="9.85546875" style="39" bestFit="1" customWidth="1"/>
    <col min="2050" max="2050" width="15.42578125" style="39" bestFit="1" customWidth="1"/>
    <col min="2051" max="2051" width="9.42578125" style="39" bestFit="1" customWidth="1"/>
    <col min="2052" max="2052" width="15.42578125" style="39" bestFit="1" customWidth="1"/>
    <col min="2053" max="2053" width="9.42578125" style="39" bestFit="1" customWidth="1"/>
    <col min="2054" max="2297" width="9.140625" style="39"/>
    <col min="2298" max="2298" width="14.7109375" style="39" customWidth="1"/>
    <col min="2299" max="2299" width="43.7109375" style="39" customWidth="1"/>
    <col min="2300" max="2300" width="16.28515625" style="39" customWidth="1"/>
    <col min="2301" max="2301" width="17.5703125" style="39" bestFit="1" customWidth="1"/>
    <col min="2302" max="2302" width="16.7109375" style="39" bestFit="1" customWidth="1"/>
    <col min="2303" max="2303" width="16.42578125" style="39" bestFit="1" customWidth="1"/>
    <col min="2304" max="2305" width="9.85546875" style="39" bestFit="1" customWidth="1"/>
    <col min="2306" max="2306" width="15.42578125" style="39" bestFit="1" customWidth="1"/>
    <col min="2307" max="2307" width="9.42578125" style="39" bestFit="1" customWidth="1"/>
    <col min="2308" max="2308" width="15.42578125" style="39" bestFit="1" customWidth="1"/>
    <col min="2309" max="2309" width="9.42578125" style="39" bestFit="1" customWidth="1"/>
    <col min="2310" max="2553" width="9.140625" style="39"/>
    <col min="2554" max="2554" width="14.7109375" style="39" customWidth="1"/>
    <col min="2555" max="2555" width="43.7109375" style="39" customWidth="1"/>
    <col min="2556" max="2556" width="16.28515625" style="39" customWidth="1"/>
    <col min="2557" max="2557" width="17.5703125" style="39" bestFit="1" customWidth="1"/>
    <col min="2558" max="2558" width="16.7109375" style="39" bestFit="1" customWidth="1"/>
    <col min="2559" max="2559" width="16.42578125" style="39" bestFit="1" customWidth="1"/>
    <col min="2560" max="2561" width="9.85546875" style="39" bestFit="1" customWidth="1"/>
    <col min="2562" max="2562" width="15.42578125" style="39" bestFit="1" customWidth="1"/>
    <col min="2563" max="2563" width="9.42578125" style="39" bestFit="1" customWidth="1"/>
    <col min="2564" max="2564" width="15.42578125" style="39" bestFit="1" customWidth="1"/>
    <col min="2565" max="2565" width="9.42578125" style="39" bestFit="1" customWidth="1"/>
    <col min="2566" max="2809" width="9.140625" style="39"/>
    <col min="2810" max="2810" width="14.7109375" style="39" customWidth="1"/>
    <col min="2811" max="2811" width="43.7109375" style="39" customWidth="1"/>
    <col min="2812" max="2812" width="16.28515625" style="39" customWidth="1"/>
    <col min="2813" max="2813" width="17.5703125" style="39" bestFit="1" customWidth="1"/>
    <col min="2814" max="2814" width="16.7109375" style="39" bestFit="1" customWidth="1"/>
    <col min="2815" max="2815" width="16.42578125" style="39" bestFit="1" customWidth="1"/>
    <col min="2816" max="2817" width="9.85546875" style="39" bestFit="1" customWidth="1"/>
    <col min="2818" max="2818" width="15.42578125" style="39" bestFit="1" customWidth="1"/>
    <col min="2819" max="2819" width="9.42578125" style="39" bestFit="1" customWidth="1"/>
    <col min="2820" max="2820" width="15.42578125" style="39" bestFit="1" customWidth="1"/>
    <col min="2821" max="2821" width="9.42578125" style="39" bestFit="1" customWidth="1"/>
    <col min="2822" max="3065" width="9.140625" style="39"/>
    <col min="3066" max="3066" width="14.7109375" style="39" customWidth="1"/>
    <col min="3067" max="3067" width="43.7109375" style="39" customWidth="1"/>
    <col min="3068" max="3068" width="16.28515625" style="39" customWidth="1"/>
    <col min="3069" max="3069" width="17.5703125" style="39" bestFit="1" customWidth="1"/>
    <col min="3070" max="3070" width="16.7109375" style="39" bestFit="1" customWidth="1"/>
    <col min="3071" max="3071" width="16.42578125" style="39" bestFit="1" customWidth="1"/>
    <col min="3072" max="3073" width="9.85546875" style="39" bestFit="1" customWidth="1"/>
    <col min="3074" max="3074" width="15.42578125" style="39" bestFit="1" customWidth="1"/>
    <col min="3075" max="3075" width="9.42578125" style="39" bestFit="1" customWidth="1"/>
    <col min="3076" max="3076" width="15.42578125" style="39" bestFit="1" customWidth="1"/>
    <col min="3077" max="3077" width="9.42578125" style="39" bestFit="1" customWidth="1"/>
    <col min="3078" max="3321" width="9.140625" style="39"/>
    <col min="3322" max="3322" width="14.7109375" style="39" customWidth="1"/>
    <col min="3323" max="3323" width="43.7109375" style="39" customWidth="1"/>
    <col min="3324" max="3324" width="16.28515625" style="39" customWidth="1"/>
    <col min="3325" max="3325" width="17.5703125" style="39" bestFit="1" customWidth="1"/>
    <col min="3326" max="3326" width="16.7109375" style="39" bestFit="1" customWidth="1"/>
    <col min="3327" max="3327" width="16.42578125" style="39" bestFit="1" customWidth="1"/>
    <col min="3328" max="3329" width="9.85546875" style="39" bestFit="1" customWidth="1"/>
    <col min="3330" max="3330" width="15.42578125" style="39" bestFit="1" customWidth="1"/>
    <col min="3331" max="3331" width="9.42578125" style="39" bestFit="1" customWidth="1"/>
    <col min="3332" max="3332" width="15.42578125" style="39" bestFit="1" customWidth="1"/>
    <col min="3333" max="3333" width="9.42578125" style="39" bestFit="1" customWidth="1"/>
    <col min="3334" max="3577" width="9.140625" style="39"/>
    <col min="3578" max="3578" width="14.7109375" style="39" customWidth="1"/>
    <col min="3579" max="3579" width="43.7109375" style="39" customWidth="1"/>
    <col min="3580" max="3580" width="16.28515625" style="39" customWidth="1"/>
    <col min="3581" max="3581" width="17.5703125" style="39" bestFit="1" customWidth="1"/>
    <col min="3582" max="3582" width="16.7109375" style="39" bestFit="1" customWidth="1"/>
    <col min="3583" max="3583" width="16.42578125" style="39" bestFit="1" customWidth="1"/>
    <col min="3584" max="3585" width="9.85546875" style="39" bestFit="1" customWidth="1"/>
    <col min="3586" max="3586" width="15.42578125" style="39" bestFit="1" customWidth="1"/>
    <col min="3587" max="3587" width="9.42578125" style="39" bestFit="1" customWidth="1"/>
    <col min="3588" max="3588" width="15.42578125" style="39" bestFit="1" customWidth="1"/>
    <col min="3589" max="3589" width="9.42578125" style="39" bestFit="1" customWidth="1"/>
    <col min="3590" max="3833" width="9.140625" style="39"/>
    <col min="3834" max="3834" width="14.7109375" style="39" customWidth="1"/>
    <col min="3835" max="3835" width="43.7109375" style="39" customWidth="1"/>
    <col min="3836" max="3836" width="16.28515625" style="39" customWidth="1"/>
    <col min="3837" max="3837" width="17.5703125" style="39" bestFit="1" customWidth="1"/>
    <col min="3838" max="3838" width="16.7109375" style="39" bestFit="1" customWidth="1"/>
    <col min="3839" max="3839" width="16.42578125" style="39" bestFit="1" customWidth="1"/>
    <col min="3840" max="3841" width="9.85546875" style="39" bestFit="1" customWidth="1"/>
    <col min="3842" max="3842" width="15.42578125" style="39" bestFit="1" customWidth="1"/>
    <col min="3843" max="3843" width="9.42578125" style="39" bestFit="1" customWidth="1"/>
    <col min="3844" max="3844" width="15.42578125" style="39" bestFit="1" customWidth="1"/>
    <col min="3845" max="3845" width="9.42578125" style="39" bestFit="1" customWidth="1"/>
    <col min="3846" max="4089" width="9.140625" style="39"/>
    <col min="4090" max="4090" width="14.7109375" style="39" customWidth="1"/>
    <col min="4091" max="4091" width="43.7109375" style="39" customWidth="1"/>
    <col min="4092" max="4092" width="16.28515625" style="39" customWidth="1"/>
    <col min="4093" max="4093" width="17.5703125" style="39" bestFit="1" customWidth="1"/>
    <col min="4094" max="4094" width="16.7109375" style="39" bestFit="1" customWidth="1"/>
    <col min="4095" max="4095" width="16.42578125" style="39" bestFit="1" customWidth="1"/>
    <col min="4096" max="4097" width="9.85546875" style="39" bestFit="1" customWidth="1"/>
    <col min="4098" max="4098" width="15.42578125" style="39" bestFit="1" customWidth="1"/>
    <col min="4099" max="4099" width="9.42578125" style="39" bestFit="1" customWidth="1"/>
    <col min="4100" max="4100" width="15.42578125" style="39" bestFit="1" customWidth="1"/>
    <col min="4101" max="4101" width="9.42578125" style="39" bestFit="1" customWidth="1"/>
    <col min="4102" max="4345" width="9.140625" style="39"/>
    <col min="4346" max="4346" width="14.7109375" style="39" customWidth="1"/>
    <col min="4347" max="4347" width="43.7109375" style="39" customWidth="1"/>
    <col min="4348" max="4348" width="16.28515625" style="39" customWidth="1"/>
    <col min="4349" max="4349" width="17.5703125" style="39" bestFit="1" customWidth="1"/>
    <col min="4350" max="4350" width="16.7109375" style="39" bestFit="1" customWidth="1"/>
    <col min="4351" max="4351" width="16.42578125" style="39" bestFit="1" customWidth="1"/>
    <col min="4352" max="4353" width="9.85546875" style="39" bestFit="1" customWidth="1"/>
    <col min="4354" max="4354" width="15.42578125" style="39" bestFit="1" customWidth="1"/>
    <col min="4355" max="4355" width="9.42578125" style="39" bestFit="1" customWidth="1"/>
    <col min="4356" max="4356" width="15.42578125" style="39" bestFit="1" customWidth="1"/>
    <col min="4357" max="4357" width="9.42578125" style="39" bestFit="1" customWidth="1"/>
    <col min="4358" max="4601" width="9.140625" style="39"/>
    <col min="4602" max="4602" width="14.7109375" style="39" customWidth="1"/>
    <col min="4603" max="4603" width="43.7109375" style="39" customWidth="1"/>
    <col min="4604" max="4604" width="16.28515625" style="39" customWidth="1"/>
    <col min="4605" max="4605" width="17.5703125" style="39" bestFit="1" customWidth="1"/>
    <col min="4606" max="4606" width="16.7109375" style="39" bestFit="1" customWidth="1"/>
    <col min="4607" max="4607" width="16.42578125" style="39" bestFit="1" customWidth="1"/>
    <col min="4608" max="4609" width="9.85546875" style="39" bestFit="1" customWidth="1"/>
    <col min="4610" max="4610" width="15.42578125" style="39" bestFit="1" customWidth="1"/>
    <col min="4611" max="4611" width="9.42578125" style="39" bestFit="1" customWidth="1"/>
    <col min="4612" max="4612" width="15.42578125" style="39" bestFit="1" customWidth="1"/>
    <col min="4613" max="4613" width="9.42578125" style="39" bestFit="1" customWidth="1"/>
    <col min="4614" max="4857" width="9.140625" style="39"/>
    <col min="4858" max="4858" width="14.7109375" style="39" customWidth="1"/>
    <col min="4859" max="4859" width="43.7109375" style="39" customWidth="1"/>
    <col min="4860" max="4860" width="16.28515625" style="39" customWidth="1"/>
    <col min="4861" max="4861" width="17.5703125" style="39" bestFit="1" customWidth="1"/>
    <col min="4862" max="4862" width="16.7109375" style="39" bestFit="1" customWidth="1"/>
    <col min="4863" max="4863" width="16.42578125" style="39" bestFit="1" customWidth="1"/>
    <col min="4864" max="4865" width="9.85546875" style="39" bestFit="1" customWidth="1"/>
    <col min="4866" max="4866" width="15.42578125" style="39" bestFit="1" customWidth="1"/>
    <col min="4867" max="4867" width="9.42578125" style="39" bestFit="1" customWidth="1"/>
    <col min="4868" max="4868" width="15.42578125" style="39" bestFit="1" customWidth="1"/>
    <col min="4869" max="4869" width="9.42578125" style="39" bestFit="1" customWidth="1"/>
    <col min="4870" max="5113" width="9.140625" style="39"/>
    <col min="5114" max="5114" width="14.7109375" style="39" customWidth="1"/>
    <col min="5115" max="5115" width="43.7109375" style="39" customWidth="1"/>
    <col min="5116" max="5116" width="16.28515625" style="39" customWidth="1"/>
    <col min="5117" max="5117" width="17.5703125" style="39" bestFit="1" customWidth="1"/>
    <col min="5118" max="5118" width="16.7109375" style="39" bestFit="1" customWidth="1"/>
    <col min="5119" max="5119" width="16.42578125" style="39" bestFit="1" customWidth="1"/>
    <col min="5120" max="5121" width="9.85546875" style="39" bestFit="1" customWidth="1"/>
    <col min="5122" max="5122" width="15.42578125" style="39" bestFit="1" customWidth="1"/>
    <col min="5123" max="5123" width="9.42578125" style="39" bestFit="1" customWidth="1"/>
    <col min="5124" max="5124" width="15.42578125" style="39" bestFit="1" customWidth="1"/>
    <col min="5125" max="5125" width="9.42578125" style="39" bestFit="1" customWidth="1"/>
    <col min="5126" max="5369" width="9.140625" style="39"/>
    <col min="5370" max="5370" width="14.7109375" style="39" customWidth="1"/>
    <col min="5371" max="5371" width="43.7109375" style="39" customWidth="1"/>
    <col min="5372" max="5372" width="16.28515625" style="39" customWidth="1"/>
    <col min="5373" max="5373" width="17.5703125" style="39" bestFit="1" customWidth="1"/>
    <col min="5374" max="5374" width="16.7109375" style="39" bestFit="1" customWidth="1"/>
    <col min="5375" max="5375" width="16.42578125" style="39" bestFit="1" customWidth="1"/>
    <col min="5376" max="5377" width="9.85546875" style="39" bestFit="1" customWidth="1"/>
    <col min="5378" max="5378" width="15.42578125" style="39" bestFit="1" customWidth="1"/>
    <col min="5379" max="5379" width="9.42578125" style="39" bestFit="1" customWidth="1"/>
    <col min="5380" max="5380" width="15.42578125" style="39" bestFit="1" customWidth="1"/>
    <col min="5381" max="5381" width="9.42578125" style="39" bestFit="1" customWidth="1"/>
    <col min="5382" max="5625" width="9.140625" style="39"/>
    <col min="5626" max="5626" width="14.7109375" style="39" customWidth="1"/>
    <col min="5627" max="5627" width="43.7109375" style="39" customWidth="1"/>
    <col min="5628" max="5628" width="16.28515625" style="39" customWidth="1"/>
    <col min="5629" max="5629" width="17.5703125" style="39" bestFit="1" customWidth="1"/>
    <col min="5630" max="5630" width="16.7109375" style="39" bestFit="1" customWidth="1"/>
    <col min="5631" max="5631" width="16.42578125" style="39" bestFit="1" customWidth="1"/>
    <col min="5632" max="5633" width="9.85546875" style="39" bestFit="1" customWidth="1"/>
    <col min="5634" max="5634" width="15.42578125" style="39" bestFit="1" customWidth="1"/>
    <col min="5635" max="5635" width="9.42578125" style="39" bestFit="1" customWidth="1"/>
    <col min="5636" max="5636" width="15.42578125" style="39" bestFit="1" customWidth="1"/>
    <col min="5637" max="5637" width="9.42578125" style="39" bestFit="1" customWidth="1"/>
    <col min="5638" max="5881" width="9.140625" style="39"/>
    <col min="5882" max="5882" width="14.7109375" style="39" customWidth="1"/>
    <col min="5883" max="5883" width="43.7109375" style="39" customWidth="1"/>
    <col min="5884" max="5884" width="16.28515625" style="39" customWidth="1"/>
    <col min="5885" max="5885" width="17.5703125" style="39" bestFit="1" customWidth="1"/>
    <col min="5886" max="5886" width="16.7109375" style="39" bestFit="1" customWidth="1"/>
    <col min="5887" max="5887" width="16.42578125" style="39" bestFit="1" customWidth="1"/>
    <col min="5888" max="5889" width="9.85546875" style="39" bestFit="1" customWidth="1"/>
    <col min="5890" max="5890" width="15.42578125" style="39" bestFit="1" customWidth="1"/>
    <col min="5891" max="5891" width="9.42578125" style="39" bestFit="1" customWidth="1"/>
    <col min="5892" max="5892" width="15.42578125" style="39" bestFit="1" customWidth="1"/>
    <col min="5893" max="5893" width="9.42578125" style="39" bestFit="1" customWidth="1"/>
    <col min="5894" max="6137" width="9.140625" style="39"/>
    <col min="6138" max="6138" width="14.7109375" style="39" customWidth="1"/>
    <col min="6139" max="6139" width="43.7109375" style="39" customWidth="1"/>
    <col min="6140" max="6140" width="16.28515625" style="39" customWidth="1"/>
    <col min="6141" max="6141" width="17.5703125" style="39" bestFit="1" customWidth="1"/>
    <col min="6142" max="6142" width="16.7109375" style="39" bestFit="1" customWidth="1"/>
    <col min="6143" max="6143" width="16.42578125" style="39" bestFit="1" customWidth="1"/>
    <col min="6144" max="6145" width="9.85546875" style="39" bestFit="1" customWidth="1"/>
    <col min="6146" max="6146" width="15.42578125" style="39" bestFit="1" customWidth="1"/>
    <col min="6147" max="6147" width="9.42578125" style="39" bestFit="1" customWidth="1"/>
    <col min="6148" max="6148" width="15.42578125" style="39" bestFit="1" customWidth="1"/>
    <col min="6149" max="6149" width="9.42578125" style="39" bestFit="1" customWidth="1"/>
    <col min="6150" max="6393" width="9.140625" style="39"/>
    <col min="6394" max="6394" width="14.7109375" style="39" customWidth="1"/>
    <col min="6395" max="6395" width="43.7109375" style="39" customWidth="1"/>
    <col min="6396" max="6396" width="16.28515625" style="39" customWidth="1"/>
    <col min="6397" max="6397" width="17.5703125" style="39" bestFit="1" customWidth="1"/>
    <col min="6398" max="6398" width="16.7109375" style="39" bestFit="1" customWidth="1"/>
    <col min="6399" max="6399" width="16.42578125" style="39" bestFit="1" customWidth="1"/>
    <col min="6400" max="6401" width="9.85546875" style="39" bestFit="1" customWidth="1"/>
    <col min="6402" max="6402" width="15.42578125" style="39" bestFit="1" customWidth="1"/>
    <col min="6403" max="6403" width="9.42578125" style="39" bestFit="1" customWidth="1"/>
    <col min="6404" max="6404" width="15.42578125" style="39" bestFit="1" customWidth="1"/>
    <col min="6405" max="6405" width="9.42578125" style="39" bestFit="1" customWidth="1"/>
    <col min="6406" max="6649" width="9.140625" style="39"/>
    <col min="6650" max="6650" width="14.7109375" style="39" customWidth="1"/>
    <col min="6651" max="6651" width="43.7109375" style="39" customWidth="1"/>
    <col min="6652" max="6652" width="16.28515625" style="39" customWidth="1"/>
    <col min="6653" max="6653" width="17.5703125" style="39" bestFit="1" customWidth="1"/>
    <col min="6654" max="6654" width="16.7109375" style="39" bestFit="1" customWidth="1"/>
    <col min="6655" max="6655" width="16.42578125" style="39" bestFit="1" customWidth="1"/>
    <col min="6656" max="6657" width="9.85546875" style="39" bestFit="1" customWidth="1"/>
    <col min="6658" max="6658" width="15.42578125" style="39" bestFit="1" customWidth="1"/>
    <col min="6659" max="6659" width="9.42578125" style="39" bestFit="1" customWidth="1"/>
    <col min="6660" max="6660" width="15.42578125" style="39" bestFit="1" customWidth="1"/>
    <col min="6661" max="6661" width="9.42578125" style="39" bestFit="1" customWidth="1"/>
    <col min="6662" max="6905" width="9.140625" style="39"/>
    <col min="6906" max="6906" width="14.7109375" style="39" customWidth="1"/>
    <col min="6907" max="6907" width="43.7109375" style="39" customWidth="1"/>
    <col min="6908" max="6908" width="16.28515625" style="39" customWidth="1"/>
    <col min="6909" max="6909" width="17.5703125" style="39" bestFit="1" customWidth="1"/>
    <col min="6910" max="6910" width="16.7109375" style="39" bestFit="1" customWidth="1"/>
    <col min="6911" max="6911" width="16.42578125" style="39" bestFit="1" customWidth="1"/>
    <col min="6912" max="6913" width="9.85546875" style="39" bestFit="1" customWidth="1"/>
    <col min="6914" max="6914" width="15.42578125" style="39" bestFit="1" customWidth="1"/>
    <col min="6915" max="6915" width="9.42578125" style="39" bestFit="1" customWidth="1"/>
    <col min="6916" max="6916" width="15.42578125" style="39" bestFit="1" customWidth="1"/>
    <col min="6917" max="6917" width="9.42578125" style="39" bestFit="1" customWidth="1"/>
    <col min="6918" max="7161" width="9.140625" style="39"/>
    <col min="7162" max="7162" width="14.7109375" style="39" customWidth="1"/>
    <col min="7163" max="7163" width="43.7109375" style="39" customWidth="1"/>
    <col min="7164" max="7164" width="16.28515625" style="39" customWidth="1"/>
    <col min="7165" max="7165" width="17.5703125" style="39" bestFit="1" customWidth="1"/>
    <col min="7166" max="7166" width="16.7109375" style="39" bestFit="1" customWidth="1"/>
    <col min="7167" max="7167" width="16.42578125" style="39" bestFit="1" customWidth="1"/>
    <col min="7168" max="7169" width="9.85546875" style="39" bestFit="1" customWidth="1"/>
    <col min="7170" max="7170" width="15.42578125" style="39" bestFit="1" customWidth="1"/>
    <col min="7171" max="7171" width="9.42578125" style="39" bestFit="1" customWidth="1"/>
    <col min="7172" max="7172" width="15.42578125" style="39" bestFit="1" customWidth="1"/>
    <col min="7173" max="7173" width="9.42578125" style="39" bestFit="1" customWidth="1"/>
    <col min="7174" max="7417" width="9.140625" style="39"/>
    <col min="7418" max="7418" width="14.7109375" style="39" customWidth="1"/>
    <col min="7419" max="7419" width="43.7109375" style="39" customWidth="1"/>
    <col min="7420" max="7420" width="16.28515625" style="39" customWidth="1"/>
    <col min="7421" max="7421" width="17.5703125" style="39" bestFit="1" customWidth="1"/>
    <col min="7422" max="7422" width="16.7109375" style="39" bestFit="1" customWidth="1"/>
    <col min="7423" max="7423" width="16.42578125" style="39" bestFit="1" customWidth="1"/>
    <col min="7424" max="7425" width="9.85546875" style="39" bestFit="1" customWidth="1"/>
    <col min="7426" max="7426" width="15.42578125" style="39" bestFit="1" customWidth="1"/>
    <col min="7427" max="7427" width="9.42578125" style="39" bestFit="1" customWidth="1"/>
    <col min="7428" max="7428" width="15.42578125" style="39" bestFit="1" customWidth="1"/>
    <col min="7429" max="7429" width="9.42578125" style="39" bestFit="1" customWidth="1"/>
    <col min="7430" max="7673" width="9.140625" style="39"/>
    <col min="7674" max="7674" width="14.7109375" style="39" customWidth="1"/>
    <col min="7675" max="7675" width="43.7109375" style="39" customWidth="1"/>
    <col min="7676" max="7676" width="16.28515625" style="39" customWidth="1"/>
    <col min="7677" max="7677" width="17.5703125" style="39" bestFit="1" customWidth="1"/>
    <col min="7678" max="7678" width="16.7109375" style="39" bestFit="1" customWidth="1"/>
    <col min="7679" max="7679" width="16.42578125" style="39" bestFit="1" customWidth="1"/>
    <col min="7680" max="7681" width="9.85546875" style="39" bestFit="1" customWidth="1"/>
    <col min="7682" max="7682" width="15.42578125" style="39" bestFit="1" customWidth="1"/>
    <col min="7683" max="7683" width="9.42578125" style="39" bestFit="1" customWidth="1"/>
    <col min="7684" max="7684" width="15.42578125" style="39" bestFit="1" customWidth="1"/>
    <col min="7685" max="7685" width="9.42578125" style="39" bestFit="1" customWidth="1"/>
    <col min="7686" max="7929" width="9.140625" style="39"/>
    <col min="7930" max="7930" width="14.7109375" style="39" customWidth="1"/>
    <col min="7931" max="7931" width="43.7109375" style="39" customWidth="1"/>
    <col min="7932" max="7932" width="16.28515625" style="39" customWidth="1"/>
    <col min="7933" max="7933" width="17.5703125" style="39" bestFit="1" customWidth="1"/>
    <col min="7934" max="7934" width="16.7109375" style="39" bestFit="1" customWidth="1"/>
    <col min="7935" max="7935" width="16.42578125" style="39" bestFit="1" customWidth="1"/>
    <col min="7936" max="7937" width="9.85546875" style="39" bestFit="1" customWidth="1"/>
    <col min="7938" max="7938" width="15.42578125" style="39" bestFit="1" customWidth="1"/>
    <col min="7939" max="7939" width="9.42578125" style="39" bestFit="1" customWidth="1"/>
    <col min="7940" max="7940" width="15.42578125" style="39" bestFit="1" customWidth="1"/>
    <col min="7941" max="7941" width="9.42578125" style="39" bestFit="1" customWidth="1"/>
    <col min="7942" max="8185" width="9.140625" style="39"/>
    <col min="8186" max="8186" width="14.7109375" style="39" customWidth="1"/>
    <col min="8187" max="8187" width="43.7109375" style="39" customWidth="1"/>
    <col min="8188" max="8188" width="16.28515625" style="39" customWidth="1"/>
    <col min="8189" max="8189" width="17.5703125" style="39" bestFit="1" customWidth="1"/>
    <col min="8190" max="8190" width="16.7109375" style="39" bestFit="1" customWidth="1"/>
    <col min="8191" max="8191" width="16.42578125" style="39" bestFit="1" customWidth="1"/>
    <col min="8192" max="8193" width="9.85546875" style="39" bestFit="1" customWidth="1"/>
    <col min="8194" max="8194" width="15.42578125" style="39" bestFit="1" customWidth="1"/>
    <col min="8195" max="8195" width="9.42578125" style="39" bestFit="1" customWidth="1"/>
    <col min="8196" max="8196" width="15.42578125" style="39" bestFit="1" customWidth="1"/>
    <col min="8197" max="8197" width="9.42578125" style="39" bestFit="1" customWidth="1"/>
    <col min="8198" max="8441" width="9.140625" style="39"/>
    <col min="8442" max="8442" width="14.7109375" style="39" customWidth="1"/>
    <col min="8443" max="8443" width="43.7109375" style="39" customWidth="1"/>
    <col min="8444" max="8444" width="16.28515625" style="39" customWidth="1"/>
    <col min="8445" max="8445" width="17.5703125" style="39" bestFit="1" customWidth="1"/>
    <col min="8446" max="8446" width="16.7109375" style="39" bestFit="1" customWidth="1"/>
    <col min="8447" max="8447" width="16.42578125" style="39" bestFit="1" customWidth="1"/>
    <col min="8448" max="8449" width="9.85546875" style="39" bestFit="1" customWidth="1"/>
    <col min="8450" max="8450" width="15.42578125" style="39" bestFit="1" customWidth="1"/>
    <col min="8451" max="8451" width="9.42578125" style="39" bestFit="1" customWidth="1"/>
    <col min="8452" max="8452" width="15.42578125" style="39" bestFit="1" customWidth="1"/>
    <col min="8453" max="8453" width="9.42578125" style="39" bestFit="1" customWidth="1"/>
    <col min="8454" max="8697" width="9.140625" style="39"/>
    <col min="8698" max="8698" width="14.7109375" style="39" customWidth="1"/>
    <col min="8699" max="8699" width="43.7109375" style="39" customWidth="1"/>
    <col min="8700" max="8700" width="16.28515625" style="39" customWidth="1"/>
    <col min="8701" max="8701" width="17.5703125" style="39" bestFit="1" customWidth="1"/>
    <col min="8702" max="8702" width="16.7109375" style="39" bestFit="1" customWidth="1"/>
    <col min="8703" max="8703" width="16.42578125" style="39" bestFit="1" customWidth="1"/>
    <col min="8704" max="8705" width="9.85546875" style="39" bestFit="1" customWidth="1"/>
    <col min="8706" max="8706" width="15.42578125" style="39" bestFit="1" customWidth="1"/>
    <col min="8707" max="8707" width="9.42578125" style="39" bestFit="1" customWidth="1"/>
    <col min="8708" max="8708" width="15.42578125" style="39" bestFit="1" customWidth="1"/>
    <col min="8709" max="8709" width="9.42578125" style="39" bestFit="1" customWidth="1"/>
    <col min="8710" max="8953" width="9.140625" style="39"/>
    <col min="8954" max="8954" width="14.7109375" style="39" customWidth="1"/>
    <col min="8955" max="8955" width="43.7109375" style="39" customWidth="1"/>
    <col min="8956" max="8956" width="16.28515625" style="39" customWidth="1"/>
    <col min="8957" max="8957" width="17.5703125" style="39" bestFit="1" customWidth="1"/>
    <col min="8958" max="8958" width="16.7109375" style="39" bestFit="1" customWidth="1"/>
    <col min="8959" max="8959" width="16.42578125" style="39" bestFit="1" customWidth="1"/>
    <col min="8960" max="8961" width="9.85546875" style="39" bestFit="1" customWidth="1"/>
    <col min="8962" max="8962" width="15.42578125" style="39" bestFit="1" customWidth="1"/>
    <col min="8963" max="8963" width="9.42578125" style="39" bestFit="1" customWidth="1"/>
    <col min="8964" max="8964" width="15.42578125" style="39" bestFit="1" customWidth="1"/>
    <col min="8965" max="8965" width="9.42578125" style="39" bestFit="1" customWidth="1"/>
    <col min="8966" max="9209" width="9.140625" style="39"/>
    <col min="9210" max="9210" width="14.7109375" style="39" customWidth="1"/>
    <col min="9211" max="9211" width="43.7109375" style="39" customWidth="1"/>
    <col min="9212" max="9212" width="16.28515625" style="39" customWidth="1"/>
    <col min="9213" max="9213" width="17.5703125" style="39" bestFit="1" customWidth="1"/>
    <col min="9214" max="9214" width="16.7109375" style="39" bestFit="1" customWidth="1"/>
    <col min="9215" max="9215" width="16.42578125" style="39" bestFit="1" customWidth="1"/>
    <col min="9216" max="9217" width="9.85546875" style="39" bestFit="1" customWidth="1"/>
    <col min="9218" max="9218" width="15.42578125" style="39" bestFit="1" customWidth="1"/>
    <col min="9219" max="9219" width="9.42578125" style="39" bestFit="1" customWidth="1"/>
    <col min="9220" max="9220" width="15.42578125" style="39" bestFit="1" customWidth="1"/>
    <col min="9221" max="9221" width="9.42578125" style="39" bestFit="1" customWidth="1"/>
    <col min="9222" max="9465" width="9.140625" style="39"/>
    <col min="9466" max="9466" width="14.7109375" style="39" customWidth="1"/>
    <col min="9467" max="9467" width="43.7109375" style="39" customWidth="1"/>
    <col min="9468" max="9468" width="16.28515625" style="39" customWidth="1"/>
    <col min="9469" max="9469" width="17.5703125" style="39" bestFit="1" customWidth="1"/>
    <col min="9470" max="9470" width="16.7109375" style="39" bestFit="1" customWidth="1"/>
    <col min="9471" max="9471" width="16.42578125" style="39" bestFit="1" customWidth="1"/>
    <col min="9472" max="9473" width="9.85546875" style="39" bestFit="1" customWidth="1"/>
    <col min="9474" max="9474" width="15.42578125" style="39" bestFit="1" customWidth="1"/>
    <col min="9475" max="9475" width="9.42578125" style="39" bestFit="1" customWidth="1"/>
    <col min="9476" max="9476" width="15.42578125" style="39" bestFit="1" customWidth="1"/>
    <col min="9477" max="9477" width="9.42578125" style="39" bestFit="1" customWidth="1"/>
    <col min="9478" max="9721" width="9.140625" style="39"/>
    <col min="9722" max="9722" width="14.7109375" style="39" customWidth="1"/>
    <col min="9723" max="9723" width="43.7109375" style="39" customWidth="1"/>
    <col min="9724" max="9724" width="16.28515625" style="39" customWidth="1"/>
    <col min="9725" max="9725" width="17.5703125" style="39" bestFit="1" customWidth="1"/>
    <col min="9726" max="9726" width="16.7109375" style="39" bestFit="1" customWidth="1"/>
    <col min="9727" max="9727" width="16.42578125" style="39" bestFit="1" customWidth="1"/>
    <col min="9728" max="9729" width="9.85546875" style="39" bestFit="1" customWidth="1"/>
    <col min="9730" max="9730" width="15.42578125" style="39" bestFit="1" customWidth="1"/>
    <col min="9731" max="9731" width="9.42578125" style="39" bestFit="1" customWidth="1"/>
    <col min="9732" max="9732" width="15.42578125" style="39" bestFit="1" customWidth="1"/>
    <col min="9733" max="9733" width="9.42578125" style="39" bestFit="1" customWidth="1"/>
    <col min="9734" max="9977" width="9.140625" style="39"/>
    <col min="9978" max="9978" width="14.7109375" style="39" customWidth="1"/>
    <col min="9979" max="9979" width="43.7109375" style="39" customWidth="1"/>
    <col min="9980" max="9980" width="16.28515625" style="39" customWidth="1"/>
    <col min="9981" max="9981" width="17.5703125" style="39" bestFit="1" customWidth="1"/>
    <col min="9982" max="9982" width="16.7109375" style="39" bestFit="1" customWidth="1"/>
    <col min="9983" max="9983" width="16.42578125" style="39" bestFit="1" customWidth="1"/>
    <col min="9984" max="9985" width="9.85546875" style="39" bestFit="1" customWidth="1"/>
    <col min="9986" max="9986" width="15.42578125" style="39" bestFit="1" customWidth="1"/>
    <col min="9987" max="9987" width="9.42578125" style="39" bestFit="1" customWidth="1"/>
    <col min="9988" max="9988" width="15.42578125" style="39" bestFit="1" customWidth="1"/>
    <col min="9989" max="9989" width="9.42578125" style="39" bestFit="1" customWidth="1"/>
    <col min="9990" max="10233" width="9.140625" style="39"/>
    <col min="10234" max="10234" width="14.7109375" style="39" customWidth="1"/>
    <col min="10235" max="10235" width="43.7109375" style="39" customWidth="1"/>
    <col min="10236" max="10236" width="16.28515625" style="39" customWidth="1"/>
    <col min="10237" max="10237" width="17.5703125" style="39" bestFit="1" customWidth="1"/>
    <col min="10238" max="10238" width="16.7109375" style="39" bestFit="1" customWidth="1"/>
    <col min="10239" max="10239" width="16.42578125" style="39" bestFit="1" customWidth="1"/>
    <col min="10240" max="10241" width="9.85546875" style="39" bestFit="1" customWidth="1"/>
    <col min="10242" max="10242" width="15.42578125" style="39" bestFit="1" customWidth="1"/>
    <col min="10243" max="10243" width="9.42578125" style="39" bestFit="1" customWidth="1"/>
    <col min="10244" max="10244" width="15.42578125" style="39" bestFit="1" customWidth="1"/>
    <col min="10245" max="10245" width="9.42578125" style="39" bestFit="1" customWidth="1"/>
    <col min="10246" max="10489" width="9.140625" style="39"/>
    <col min="10490" max="10490" width="14.7109375" style="39" customWidth="1"/>
    <col min="10491" max="10491" width="43.7109375" style="39" customWidth="1"/>
    <col min="10492" max="10492" width="16.28515625" style="39" customWidth="1"/>
    <col min="10493" max="10493" width="17.5703125" style="39" bestFit="1" customWidth="1"/>
    <col min="10494" max="10494" width="16.7109375" style="39" bestFit="1" customWidth="1"/>
    <col min="10495" max="10495" width="16.42578125" style="39" bestFit="1" customWidth="1"/>
    <col min="10496" max="10497" width="9.85546875" style="39" bestFit="1" customWidth="1"/>
    <col min="10498" max="10498" width="15.42578125" style="39" bestFit="1" customWidth="1"/>
    <col min="10499" max="10499" width="9.42578125" style="39" bestFit="1" customWidth="1"/>
    <col min="10500" max="10500" width="15.42578125" style="39" bestFit="1" customWidth="1"/>
    <col min="10501" max="10501" width="9.42578125" style="39" bestFit="1" customWidth="1"/>
    <col min="10502" max="10745" width="9.140625" style="39"/>
    <col min="10746" max="10746" width="14.7109375" style="39" customWidth="1"/>
    <col min="10747" max="10747" width="43.7109375" style="39" customWidth="1"/>
    <col min="10748" max="10748" width="16.28515625" style="39" customWidth="1"/>
    <col min="10749" max="10749" width="17.5703125" style="39" bestFit="1" customWidth="1"/>
    <col min="10750" max="10750" width="16.7109375" style="39" bestFit="1" customWidth="1"/>
    <col min="10751" max="10751" width="16.42578125" style="39" bestFit="1" customWidth="1"/>
    <col min="10752" max="10753" width="9.85546875" style="39" bestFit="1" customWidth="1"/>
    <col min="10754" max="10754" width="15.42578125" style="39" bestFit="1" customWidth="1"/>
    <col min="10755" max="10755" width="9.42578125" style="39" bestFit="1" customWidth="1"/>
    <col min="10756" max="10756" width="15.42578125" style="39" bestFit="1" customWidth="1"/>
    <col min="10757" max="10757" width="9.42578125" style="39" bestFit="1" customWidth="1"/>
    <col min="10758" max="11001" width="9.140625" style="39"/>
    <col min="11002" max="11002" width="14.7109375" style="39" customWidth="1"/>
    <col min="11003" max="11003" width="43.7109375" style="39" customWidth="1"/>
    <col min="11004" max="11004" width="16.28515625" style="39" customWidth="1"/>
    <col min="11005" max="11005" width="17.5703125" style="39" bestFit="1" customWidth="1"/>
    <col min="11006" max="11006" width="16.7109375" style="39" bestFit="1" customWidth="1"/>
    <col min="11007" max="11007" width="16.42578125" style="39" bestFit="1" customWidth="1"/>
    <col min="11008" max="11009" width="9.85546875" style="39" bestFit="1" customWidth="1"/>
    <col min="11010" max="11010" width="15.42578125" style="39" bestFit="1" customWidth="1"/>
    <col min="11011" max="11011" width="9.42578125" style="39" bestFit="1" customWidth="1"/>
    <col min="11012" max="11012" width="15.42578125" style="39" bestFit="1" customWidth="1"/>
    <col min="11013" max="11013" width="9.42578125" style="39" bestFit="1" customWidth="1"/>
    <col min="11014" max="11257" width="9.140625" style="39"/>
    <col min="11258" max="11258" width="14.7109375" style="39" customWidth="1"/>
    <col min="11259" max="11259" width="43.7109375" style="39" customWidth="1"/>
    <col min="11260" max="11260" width="16.28515625" style="39" customWidth="1"/>
    <col min="11261" max="11261" width="17.5703125" style="39" bestFit="1" customWidth="1"/>
    <col min="11262" max="11262" width="16.7109375" style="39" bestFit="1" customWidth="1"/>
    <col min="11263" max="11263" width="16.42578125" style="39" bestFit="1" customWidth="1"/>
    <col min="11264" max="11265" width="9.85546875" style="39" bestFit="1" customWidth="1"/>
    <col min="11266" max="11266" width="15.42578125" style="39" bestFit="1" customWidth="1"/>
    <col min="11267" max="11267" width="9.42578125" style="39" bestFit="1" customWidth="1"/>
    <col min="11268" max="11268" width="15.42578125" style="39" bestFit="1" customWidth="1"/>
    <col min="11269" max="11269" width="9.42578125" style="39" bestFit="1" customWidth="1"/>
    <col min="11270" max="11513" width="9.140625" style="39"/>
    <col min="11514" max="11514" width="14.7109375" style="39" customWidth="1"/>
    <col min="11515" max="11515" width="43.7109375" style="39" customWidth="1"/>
    <col min="11516" max="11516" width="16.28515625" style="39" customWidth="1"/>
    <col min="11517" max="11517" width="17.5703125" style="39" bestFit="1" customWidth="1"/>
    <col min="11518" max="11518" width="16.7109375" style="39" bestFit="1" customWidth="1"/>
    <col min="11519" max="11519" width="16.42578125" style="39" bestFit="1" customWidth="1"/>
    <col min="11520" max="11521" width="9.85546875" style="39" bestFit="1" customWidth="1"/>
    <col min="11522" max="11522" width="15.42578125" style="39" bestFit="1" customWidth="1"/>
    <col min="11523" max="11523" width="9.42578125" style="39" bestFit="1" customWidth="1"/>
    <col min="11524" max="11524" width="15.42578125" style="39" bestFit="1" customWidth="1"/>
    <col min="11525" max="11525" width="9.42578125" style="39" bestFit="1" customWidth="1"/>
    <col min="11526" max="11769" width="9.140625" style="39"/>
    <col min="11770" max="11770" width="14.7109375" style="39" customWidth="1"/>
    <col min="11771" max="11771" width="43.7109375" style="39" customWidth="1"/>
    <col min="11772" max="11772" width="16.28515625" style="39" customWidth="1"/>
    <col min="11773" max="11773" width="17.5703125" style="39" bestFit="1" customWidth="1"/>
    <col min="11774" max="11774" width="16.7109375" style="39" bestFit="1" customWidth="1"/>
    <col min="11775" max="11775" width="16.42578125" style="39" bestFit="1" customWidth="1"/>
    <col min="11776" max="11777" width="9.85546875" style="39" bestFit="1" customWidth="1"/>
    <col min="11778" max="11778" width="15.42578125" style="39" bestFit="1" customWidth="1"/>
    <col min="11779" max="11779" width="9.42578125" style="39" bestFit="1" customWidth="1"/>
    <col min="11780" max="11780" width="15.42578125" style="39" bestFit="1" customWidth="1"/>
    <col min="11781" max="11781" width="9.42578125" style="39" bestFit="1" customWidth="1"/>
    <col min="11782" max="12025" width="9.140625" style="39"/>
    <col min="12026" max="12026" width="14.7109375" style="39" customWidth="1"/>
    <col min="12027" max="12027" width="43.7109375" style="39" customWidth="1"/>
    <col min="12028" max="12028" width="16.28515625" style="39" customWidth="1"/>
    <col min="12029" max="12029" width="17.5703125" style="39" bestFit="1" customWidth="1"/>
    <col min="12030" max="12030" width="16.7109375" style="39" bestFit="1" customWidth="1"/>
    <col min="12031" max="12031" width="16.42578125" style="39" bestFit="1" customWidth="1"/>
    <col min="12032" max="12033" width="9.85546875" style="39" bestFit="1" customWidth="1"/>
    <col min="12034" max="12034" width="15.42578125" style="39" bestFit="1" customWidth="1"/>
    <col min="12035" max="12035" width="9.42578125" style="39" bestFit="1" customWidth="1"/>
    <col min="12036" max="12036" width="15.42578125" style="39" bestFit="1" customWidth="1"/>
    <col min="12037" max="12037" width="9.42578125" style="39" bestFit="1" customWidth="1"/>
    <col min="12038" max="12281" width="9.140625" style="39"/>
    <col min="12282" max="12282" width="14.7109375" style="39" customWidth="1"/>
    <col min="12283" max="12283" width="43.7109375" style="39" customWidth="1"/>
    <col min="12284" max="12284" width="16.28515625" style="39" customWidth="1"/>
    <col min="12285" max="12285" width="17.5703125" style="39" bestFit="1" customWidth="1"/>
    <col min="12286" max="12286" width="16.7109375" style="39" bestFit="1" customWidth="1"/>
    <col min="12287" max="12287" width="16.42578125" style="39" bestFit="1" customWidth="1"/>
    <col min="12288" max="12289" width="9.85546875" style="39" bestFit="1" customWidth="1"/>
    <col min="12290" max="12290" width="15.42578125" style="39" bestFit="1" customWidth="1"/>
    <col min="12291" max="12291" width="9.42578125" style="39" bestFit="1" customWidth="1"/>
    <col min="12292" max="12292" width="15.42578125" style="39" bestFit="1" customWidth="1"/>
    <col min="12293" max="12293" width="9.42578125" style="39" bestFit="1" customWidth="1"/>
    <col min="12294" max="12537" width="9.140625" style="39"/>
    <col min="12538" max="12538" width="14.7109375" style="39" customWidth="1"/>
    <col min="12539" max="12539" width="43.7109375" style="39" customWidth="1"/>
    <col min="12540" max="12540" width="16.28515625" style="39" customWidth="1"/>
    <col min="12541" max="12541" width="17.5703125" style="39" bestFit="1" customWidth="1"/>
    <col min="12542" max="12542" width="16.7109375" style="39" bestFit="1" customWidth="1"/>
    <col min="12543" max="12543" width="16.42578125" style="39" bestFit="1" customWidth="1"/>
    <col min="12544" max="12545" width="9.85546875" style="39" bestFit="1" customWidth="1"/>
    <col min="12546" max="12546" width="15.42578125" style="39" bestFit="1" customWidth="1"/>
    <col min="12547" max="12547" width="9.42578125" style="39" bestFit="1" customWidth="1"/>
    <col min="12548" max="12548" width="15.42578125" style="39" bestFit="1" customWidth="1"/>
    <col min="12549" max="12549" width="9.42578125" style="39" bestFit="1" customWidth="1"/>
    <col min="12550" max="12793" width="9.140625" style="39"/>
    <col min="12794" max="12794" width="14.7109375" style="39" customWidth="1"/>
    <col min="12795" max="12795" width="43.7109375" style="39" customWidth="1"/>
    <col min="12796" max="12796" width="16.28515625" style="39" customWidth="1"/>
    <col min="12797" max="12797" width="17.5703125" style="39" bestFit="1" customWidth="1"/>
    <col min="12798" max="12798" width="16.7109375" style="39" bestFit="1" customWidth="1"/>
    <col min="12799" max="12799" width="16.42578125" style="39" bestFit="1" customWidth="1"/>
    <col min="12800" max="12801" width="9.85546875" style="39" bestFit="1" customWidth="1"/>
    <col min="12802" max="12802" width="15.42578125" style="39" bestFit="1" customWidth="1"/>
    <col min="12803" max="12803" width="9.42578125" style="39" bestFit="1" customWidth="1"/>
    <col min="12804" max="12804" width="15.42578125" style="39" bestFit="1" customWidth="1"/>
    <col min="12805" max="12805" width="9.42578125" style="39" bestFit="1" customWidth="1"/>
    <col min="12806" max="13049" width="9.140625" style="39"/>
    <col min="13050" max="13050" width="14.7109375" style="39" customWidth="1"/>
    <col min="13051" max="13051" width="43.7109375" style="39" customWidth="1"/>
    <col min="13052" max="13052" width="16.28515625" style="39" customWidth="1"/>
    <col min="13053" max="13053" width="17.5703125" style="39" bestFit="1" customWidth="1"/>
    <col min="13054" max="13054" width="16.7109375" style="39" bestFit="1" customWidth="1"/>
    <col min="13055" max="13055" width="16.42578125" style="39" bestFit="1" customWidth="1"/>
    <col min="13056" max="13057" width="9.85546875" style="39" bestFit="1" customWidth="1"/>
    <col min="13058" max="13058" width="15.42578125" style="39" bestFit="1" customWidth="1"/>
    <col min="13059" max="13059" width="9.42578125" style="39" bestFit="1" customWidth="1"/>
    <col min="13060" max="13060" width="15.42578125" style="39" bestFit="1" customWidth="1"/>
    <col min="13061" max="13061" width="9.42578125" style="39" bestFit="1" customWidth="1"/>
    <col min="13062" max="13305" width="9.140625" style="39"/>
    <col min="13306" max="13306" width="14.7109375" style="39" customWidth="1"/>
    <col min="13307" max="13307" width="43.7109375" style="39" customWidth="1"/>
    <col min="13308" max="13308" width="16.28515625" style="39" customWidth="1"/>
    <col min="13309" max="13309" width="17.5703125" style="39" bestFit="1" customWidth="1"/>
    <col min="13310" max="13310" width="16.7109375" style="39" bestFit="1" customWidth="1"/>
    <col min="13311" max="13311" width="16.42578125" style="39" bestFit="1" customWidth="1"/>
    <col min="13312" max="13313" width="9.85546875" style="39" bestFit="1" customWidth="1"/>
    <col min="13314" max="13314" width="15.42578125" style="39" bestFit="1" customWidth="1"/>
    <col min="13315" max="13315" width="9.42578125" style="39" bestFit="1" customWidth="1"/>
    <col min="13316" max="13316" width="15.42578125" style="39" bestFit="1" customWidth="1"/>
    <col min="13317" max="13317" width="9.42578125" style="39" bestFit="1" customWidth="1"/>
    <col min="13318" max="13561" width="9.140625" style="39"/>
    <col min="13562" max="13562" width="14.7109375" style="39" customWidth="1"/>
    <col min="13563" max="13563" width="43.7109375" style="39" customWidth="1"/>
    <col min="13564" max="13564" width="16.28515625" style="39" customWidth="1"/>
    <col min="13565" max="13565" width="17.5703125" style="39" bestFit="1" customWidth="1"/>
    <col min="13566" max="13566" width="16.7109375" style="39" bestFit="1" customWidth="1"/>
    <col min="13567" max="13567" width="16.42578125" style="39" bestFit="1" customWidth="1"/>
    <col min="13568" max="13569" width="9.85546875" style="39" bestFit="1" customWidth="1"/>
    <col min="13570" max="13570" width="15.42578125" style="39" bestFit="1" customWidth="1"/>
    <col min="13571" max="13571" width="9.42578125" style="39" bestFit="1" customWidth="1"/>
    <col min="13572" max="13572" width="15.42578125" style="39" bestFit="1" customWidth="1"/>
    <col min="13573" max="13573" width="9.42578125" style="39" bestFit="1" customWidth="1"/>
    <col min="13574" max="13817" width="9.140625" style="39"/>
    <col min="13818" max="13818" width="14.7109375" style="39" customWidth="1"/>
    <col min="13819" max="13819" width="43.7109375" style="39" customWidth="1"/>
    <col min="13820" max="13820" width="16.28515625" style="39" customWidth="1"/>
    <col min="13821" max="13821" width="17.5703125" style="39" bestFit="1" customWidth="1"/>
    <col min="13822" max="13822" width="16.7109375" style="39" bestFit="1" customWidth="1"/>
    <col min="13823" max="13823" width="16.42578125" style="39" bestFit="1" customWidth="1"/>
    <col min="13824" max="13825" width="9.85546875" style="39" bestFit="1" customWidth="1"/>
    <col min="13826" max="13826" width="15.42578125" style="39" bestFit="1" customWidth="1"/>
    <col min="13827" max="13827" width="9.42578125" style="39" bestFit="1" customWidth="1"/>
    <col min="13828" max="13828" width="15.42578125" style="39" bestFit="1" customWidth="1"/>
    <col min="13829" max="13829" width="9.42578125" style="39" bestFit="1" customWidth="1"/>
    <col min="13830" max="14073" width="9.140625" style="39"/>
    <col min="14074" max="14074" width="14.7109375" style="39" customWidth="1"/>
    <col min="14075" max="14075" width="43.7109375" style="39" customWidth="1"/>
    <col min="14076" max="14076" width="16.28515625" style="39" customWidth="1"/>
    <col min="14077" max="14077" width="17.5703125" style="39" bestFit="1" customWidth="1"/>
    <col min="14078" max="14078" width="16.7109375" style="39" bestFit="1" customWidth="1"/>
    <col min="14079" max="14079" width="16.42578125" style="39" bestFit="1" customWidth="1"/>
    <col min="14080" max="14081" width="9.85546875" style="39" bestFit="1" customWidth="1"/>
    <col min="14082" max="14082" width="15.42578125" style="39" bestFit="1" customWidth="1"/>
    <col min="14083" max="14083" width="9.42578125" style="39" bestFit="1" customWidth="1"/>
    <col min="14084" max="14084" width="15.42578125" style="39" bestFit="1" customWidth="1"/>
    <col min="14085" max="14085" width="9.42578125" style="39" bestFit="1" customWidth="1"/>
    <col min="14086" max="14329" width="9.140625" style="39"/>
    <col min="14330" max="14330" width="14.7109375" style="39" customWidth="1"/>
    <col min="14331" max="14331" width="43.7109375" style="39" customWidth="1"/>
    <col min="14332" max="14332" width="16.28515625" style="39" customWidth="1"/>
    <col min="14333" max="14333" width="17.5703125" style="39" bestFit="1" customWidth="1"/>
    <col min="14334" max="14334" width="16.7109375" style="39" bestFit="1" customWidth="1"/>
    <col min="14335" max="14335" width="16.42578125" style="39" bestFit="1" customWidth="1"/>
    <col min="14336" max="14337" width="9.85546875" style="39" bestFit="1" customWidth="1"/>
    <col min="14338" max="14338" width="15.42578125" style="39" bestFit="1" customWidth="1"/>
    <col min="14339" max="14339" width="9.42578125" style="39" bestFit="1" customWidth="1"/>
    <col min="14340" max="14340" width="15.42578125" style="39" bestFit="1" customWidth="1"/>
    <col min="14341" max="14341" width="9.42578125" style="39" bestFit="1" customWidth="1"/>
    <col min="14342" max="14585" width="9.140625" style="39"/>
    <col min="14586" max="14586" width="14.7109375" style="39" customWidth="1"/>
    <col min="14587" max="14587" width="43.7109375" style="39" customWidth="1"/>
    <col min="14588" max="14588" width="16.28515625" style="39" customWidth="1"/>
    <col min="14589" max="14589" width="17.5703125" style="39" bestFit="1" customWidth="1"/>
    <col min="14590" max="14590" width="16.7109375" style="39" bestFit="1" customWidth="1"/>
    <col min="14591" max="14591" width="16.42578125" style="39" bestFit="1" customWidth="1"/>
    <col min="14592" max="14593" width="9.85546875" style="39" bestFit="1" customWidth="1"/>
    <col min="14594" max="14594" width="15.42578125" style="39" bestFit="1" customWidth="1"/>
    <col min="14595" max="14595" width="9.42578125" style="39" bestFit="1" customWidth="1"/>
    <col min="14596" max="14596" width="15.42578125" style="39" bestFit="1" customWidth="1"/>
    <col min="14597" max="14597" width="9.42578125" style="39" bestFit="1" customWidth="1"/>
    <col min="14598" max="14841" width="9.140625" style="39"/>
    <col min="14842" max="14842" width="14.7109375" style="39" customWidth="1"/>
    <col min="14843" max="14843" width="43.7109375" style="39" customWidth="1"/>
    <col min="14844" max="14844" width="16.28515625" style="39" customWidth="1"/>
    <col min="14845" max="14845" width="17.5703125" style="39" bestFit="1" customWidth="1"/>
    <col min="14846" max="14846" width="16.7109375" style="39" bestFit="1" customWidth="1"/>
    <col min="14847" max="14847" width="16.42578125" style="39" bestFit="1" customWidth="1"/>
    <col min="14848" max="14849" width="9.85546875" style="39" bestFit="1" customWidth="1"/>
    <col min="14850" max="14850" width="15.42578125" style="39" bestFit="1" customWidth="1"/>
    <col min="14851" max="14851" width="9.42578125" style="39" bestFit="1" customWidth="1"/>
    <col min="14852" max="14852" width="15.42578125" style="39" bestFit="1" customWidth="1"/>
    <col min="14853" max="14853" width="9.42578125" style="39" bestFit="1" customWidth="1"/>
    <col min="14854" max="15097" width="9.140625" style="39"/>
    <col min="15098" max="15098" width="14.7109375" style="39" customWidth="1"/>
    <col min="15099" max="15099" width="43.7109375" style="39" customWidth="1"/>
    <col min="15100" max="15100" width="16.28515625" style="39" customWidth="1"/>
    <col min="15101" max="15101" width="17.5703125" style="39" bestFit="1" customWidth="1"/>
    <col min="15102" max="15102" width="16.7109375" style="39" bestFit="1" customWidth="1"/>
    <col min="15103" max="15103" width="16.42578125" style="39" bestFit="1" customWidth="1"/>
    <col min="15104" max="15105" width="9.85546875" style="39" bestFit="1" customWidth="1"/>
    <col min="15106" max="15106" width="15.42578125" style="39" bestFit="1" customWidth="1"/>
    <col min="15107" max="15107" width="9.42578125" style="39" bestFit="1" customWidth="1"/>
    <col min="15108" max="15108" width="15.42578125" style="39" bestFit="1" customWidth="1"/>
    <col min="15109" max="15109" width="9.42578125" style="39" bestFit="1" customWidth="1"/>
    <col min="15110" max="15353" width="9.140625" style="39"/>
    <col min="15354" max="15354" width="14.7109375" style="39" customWidth="1"/>
    <col min="15355" max="15355" width="43.7109375" style="39" customWidth="1"/>
    <col min="15356" max="15356" width="16.28515625" style="39" customWidth="1"/>
    <col min="15357" max="15357" width="17.5703125" style="39" bestFit="1" customWidth="1"/>
    <col min="15358" max="15358" width="16.7109375" style="39" bestFit="1" customWidth="1"/>
    <col min="15359" max="15359" width="16.42578125" style="39" bestFit="1" customWidth="1"/>
    <col min="15360" max="15361" width="9.85546875" style="39" bestFit="1" customWidth="1"/>
    <col min="15362" max="15362" width="15.42578125" style="39" bestFit="1" customWidth="1"/>
    <col min="15363" max="15363" width="9.42578125" style="39" bestFit="1" customWidth="1"/>
    <col min="15364" max="15364" width="15.42578125" style="39" bestFit="1" customWidth="1"/>
    <col min="15365" max="15365" width="9.42578125" style="39" bestFit="1" customWidth="1"/>
    <col min="15366" max="15609" width="9.140625" style="39"/>
    <col min="15610" max="15610" width="14.7109375" style="39" customWidth="1"/>
    <col min="15611" max="15611" width="43.7109375" style="39" customWidth="1"/>
    <col min="15612" max="15612" width="16.28515625" style="39" customWidth="1"/>
    <col min="15613" max="15613" width="17.5703125" style="39" bestFit="1" customWidth="1"/>
    <col min="15614" max="15614" width="16.7109375" style="39" bestFit="1" customWidth="1"/>
    <col min="15615" max="15615" width="16.42578125" style="39" bestFit="1" customWidth="1"/>
    <col min="15616" max="15617" width="9.85546875" style="39" bestFit="1" customWidth="1"/>
    <col min="15618" max="15618" width="15.42578125" style="39" bestFit="1" customWidth="1"/>
    <col min="15619" max="15619" width="9.42578125" style="39" bestFit="1" customWidth="1"/>
    <col min="15620" max="15620" width="15.42578125" style="39" bestFit="1" customWidth="1"/>
    <col min="15621" max="15621" width="9.42578125" style="39" bestFit="1" customWidth="1"/>
    <col min="15622" max="15865" width="9.140625" style="39"/>
    <col min="15866" max="15866" width="14.7109375" style="39" customWidth="1"/>
    <col min="15867" max="15867" width="43.7109375" style="39" customWidth="1"/>
    <col min="15868" max="15868" width="16.28515625" style="39" customWidth="1"/>
    <col min="15869" max="15869" width="17.5703125" style="39" bestFit="1" customWidth="1"/>
    <col min="15870" max="15870" width="16.7109375" style="39" bestFit="1" customWidth="1"/>
    <col min="15871" max="15871" width="16.42578125" style="39" bestFit="1" customWidth="1"/>
    <col min="15872" max="15873" width="9.85546875" style="39" bestFit="1" customWidth="1"/>
    <col min="15874" max="15874" width="15.42578125" style="39" bestFit="1" customWidth="1"/>
    <col min="15875" max="15875" width="9.42578125" style="39" bestFit="1" customWidth="1"/>
    <col min="15876" max="15876" width="15.42578125" style="39" bestFit="1" customWidth="1"/>
    <col min="15877" max="15877" width="9.42578125" style="39" bestFit="1" customWidth="1"/>
    <col min="15878" max="16121" width="9.140625" style="39"/>
    <col min="16122" max="16122" width="14.7109375" style="39" customWidth="1"/>
    <col min="16123" max="16123" width="43.7109375" style="39" customWidth="1"/>
    <col min="16124" max="16124" width="16.28515625" style="39" customWidth="1"/>
    <col min="16125" max="16125" width="17.5703125" style="39" bestFit="1" customWidth="1"/>
    <col min="16126" max="16126" width="16.7109375" style="39" bestFit="1" customWidth="1"/>
    <col min="16127" max="16127" width="16.42578125" style="39" bestFit="1" customWidth="1"/>
    <col min="16128" max="16129" width="9.85546875" style="39" bestFit="1" customWidth="1"/>
    <col min="16130" max="16130" width="15.42578125" style="39" bestFit="1" customWidth="1"/>
    <col min="16131" max="16131" width="9.42578125" style="39" bestFit="1" customWidth="1"/>
    <col min="16132" max="16132" width="15.42578125" style="39" bestFit="1" customWidth="1"/>
    <col min="16133" max="16133" width="9.42578125" style="39" bestFit="1" customWidth="1"/>
    <col min="16134" max="16384" width="9.140625" style="39"/>
  </cols>
  <sheetData>
    <row r="1" spans="1:8" ht="20.25" customHeight="1" x14ac:dyDescent="0.2">
      <c r="A1" s="38"/>
      <c r="B1" s="38"/>
      <c r="C1" s="38"/>
      <c r="D1" s="38"/>
      <c r="E1" s="38"/>
      <c r="F1" s="38"/>
      <c r="G1" s="38"/>
      <c r="H1" s="38"/>
    </row>
    <row r="2" spans="1:8" ht="15.75" x14ac:dyDescent="0.2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18" x14ac:dyDescent="0.2">
      <c r="A3" s="38"/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175" t="s">
        <v>31</v>
      </c>
      <c r="B4" s="175"/>
      <c r="C4" s="175"/>
      <c r="D4" s="175"/>
      <c r="E4" s="175"/>
      <c r="F4" s="175"/>
      <c r="G4" s="175"/>
      <c r="H4" s="175"/>
    </row>
    <row r="5" spans="1:8" ht="18" x14ac:dyDescent="0.2">
      <c r="A5" s="38"/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150" t="s">
        <v>32</v>
      </c>
      <c r="B6" s="150"/>
      <c r="C6" s="150"/>
      <c r="D6" s="150"/>
      <c r="E6" s="150"/>
      <c r="F6" s="150"/>
      <c r="G6" s="150"/>
      <c r="H6" s="150"/>
    </row>
    <row r="7" spans="1:8" ht="18" x14ac:dyDescent="0.2">
      <c r="A7" s="38"/>
      <c r="B7" s="38"/>
      <c r="C7" s="38"/>
      <c r="D7" s="38"/>
      <c r="E7" s="38"/>
      <c r="F7" s="38"/>
      <c r="G7" s="38"/>
      <c r="H7" s="38"/>
    </row>
    <row r="8" spans="1:8" s="40" customFormat="1" ht="54" customHeight="1" x14ac:dyDescent="0.25">
      <c r="A8" s="174" t="s">
        <v>3</v>
      </c>
      <c r="B8" s="174"/>
      <c r="C8" s="100" t="str">
        <f>UPPER(C11)</f>
        <v>OSTVARENJE/IZVRŠENJE 
01.2022. - 06.2022.</v>
      </c>
      <c r="D8" s="100" t="s">
        <v>248</v>
      </c>
      <c r="E8" s="100" t="str">
        <f>UPPER(E11)</f>
        <v>TEKUĆI PLAN 
2023.</v>
      </c>
      <c r="F8" s="100" t="str">
        <f>UPPER(F11)</f>
        <v>OSTVARENJE/IZVRŠENJE 
01.2023. - 06.2023.</v>
      </c>
      <c r="G8" s="100" t="s">
        <v>33</v>
      </c>
      <c r="H8" s="100" t="s">
        <v>34</v>
      </c>
    </row>
    <row r="9" spans="1:8" s="41" customFormat="1" ht="12.75" customHeight="1" x14ac:dyDescent="0.25">
      <c r="A9" s="173">
        <v>1</v>
      </c>
      <c r="B9" s="173"/>
      <c r="C9" s="96">
        <v>2</v>
      </c>
      <c r="D9" s="96">
        <v>3</v>
      </c>
      <c r="E9" s="96">
        <v>4.3333333333333304</v>
      </c>
      <c r="F9" s="96">
        <v>5.0833333333333304</v>
      </c>
      <c r="G9" s="96">
        <v>6</v>
      </c>
      <c r="H9" s="96">
        <v>7</v>
      </c>
    </row>
    <row r="10" spans="1:8" s="41" customFormat="1" x14ac:dyDescent="0.25">
      <c r="A10" s="89"/>
      <c r="B10" s="90" t="s">
        <v>35</v>
      </c>
      <c r="C10" s="67">
        <f>C14</f>
        <v>257201.29</v>
      </c>
      <c r="D10" s="139">
        <f>D14</f>
        <v>19102508</v>
      </c>
      <c r="E10" s="139">
        <f>E14</f>
        <v>19102508</v>
      </c>
      <c r="F10" s="67">
        <f>F14</f>
        <v>1791203.1600000001</v>
      </c>
      <c r="G10" s="67">
        <f>F10/C10*100</f>
        <v>696.42075278860386</v>
      </c>
      <c r="H10" s="67">
        <f>H14</f>
        <v>9.3767957589652635</v>
      </c>
    </row>
    <row r="11" spans="1:8" ht="51" hidden="1" x14ac:dyDescent="0.2">
      <c r="A11" s="50" t="s">
        <v>36</v>
      </c>
      <c r="B11" s="50" t="s">
        <v>36</v>
      </c>
      <c r="C11" s="78" t="s">
        <v>37</v>
      </c>
      <c r="D11" s="140" t="s">
        <v>38</v>
      </c>
      <c r="E11" s="140" t="s">
        <v>39</v>
      </c>
      <c r="F11" s="78" t="s">
        <v>40</v>
      </c>
      <c r="G11" s="78" t="s">
        <v>41</v>
      </c>
      <c r="H11" s="78" t="s">
        <v>42</v>
      </c>
    </row>
    <row r="12" spans="1:8" hidden="1" x14ac:dyDescent="0.2">
      <c r="A12" s="50" t="s">
        <v>43</v>
      </c>
      <c r="B12" s="50" t="s">
        <v>36</v>
      </c>
      <c r="C12" s="79" t="s">
        <v>44</v>
      </c>
      <c r="D12" s="141" t="s">
        <v>44</v>
      </c>
      <c r="E12" s="141" t="s">
        <v>44</v>
      </c>
      <c r="F12" s="79" t="s">
        <v>44</v>
      </c>
      <c r="G12" s="79" t="s">
        <v>36</v>
      </c>
      <c r="H12" s="79" t="s">
        <v>36</v>
      </c>
    </row>
    <row r="13" spans="1:8" hidden="1" x14ac:dyDescent="0.2">
      <c r="A13" s="53" t="s">
        <v>45</v>
      </c>
      <c r="B13" s="53" t="s">
        <v>36</v>
      </c>
      <c r="C13" s="54">
        <v>109513.9</v>
      </c>
      <c r="D13" s="55">
        <v>13765591</v>
      </c>
      <c r="E13" s="55">
        <v>13765591</v>
      </c>
      <c r="F13" s="54">
        <v>1043405.04</v>
      </c>
      <c r="G13" s="54">
        <v>952.76037105792</v>
      </c>
      <c r="H13" s="54">
        <v>7.5798056182259099</v>
      </c>
    </row>
    <row r="14" spans="1:8" x14ac:dyDescent="0.2">
      <c r="A14" s="91" t="s">
        <v>46</v>
      </c>
      <c r="B14" s="92" t="s">
        <v>47</v>
      </c>
      <c r="C14" s="93">
        <f>C15+C19+C22+C25+C28</f>
        <v>257201.29</v>
      </c>
      <c r="D14" s="99">
        <f>D15+D19+D22+D25+D28</f>
        <v>19102508</v>
      </c>
      <c r="E14" s="99">
        <f>E15+E19+E22+E25+E28</f>
        <v>19102508</v>
      </c>
      <c r="F14" s="93">
        <f>F15+F19+F22+F25+F28</f>
        <v>1791203.1600000001</v>
      </c>
      <c r="G14" s="93">
        <v>952.76037105792</v>
      </c>
      <c r="H14" s="93">
        <f>F14/E14*100</f>
        <v>9.3767957589652635</v>
      </c>
    </row>
    <row r="15" spans="1:8" ht="25.5" x14ac:dyDescent="0.2">
      <c r="A15" s="57" t="s">
        <v>48</v>
      </c>
      <c r="B15" s="58" t="s">
        <v>49</v>
      </c>
      <c r="C15" s="59">
        <v>21553.360000000001</v>
      </c>
      <c r="D15" s="110">
        <v>13615569</v>
      </c>
      <c r="E15" s="110">
        <v>13615569</v>
      </c>
      <c r="F15" s="59">
        <v>987598.04</v>
      </c>
      <c r="G15" s="59">
        <v>4582.1028534735597</v>
      </c>
      <c r="H15" s="93">
        <f>F15/E15*100</f>
        <v>7.2534466976738186</v>
      </c>
    </row>
    <row r="16" spans="1:8" ht="25.5" x14ac:dyDescent="0.2">
      <c r="A16" s="60" t="s">
        <v>50</v>
      </c>
      <c r="B16" s="61" t="s">
        <v>51</v>
      </c>
      <c r="C16" s="59">
        <v>21553.360000000001</v>
      </c>
      <c r="D16" s="110"/>
      <c r="E16" s="110"/>
      <c r="F16" s="59">
        <v>987598.04</v>
      </c>
      <c r="G16" s="59">
        <v>4582.1028534735597</v>
      </c>
      <c r="H16" s="59"/>
    </row>
    <row r="17" spans="1:8" x14ac:dyDescent="0.2">
      <c r="A17" s="62" t="s">
        <v>52</v>
      </c>
      <c r="B17" s="61" t="s">
        <v>53</v>
      </c>
      <c r="C17" s="59">
        <v>21553.360000000001</v>
      </c>
      <c r="D17" s="110"/>
      <c r="E17" s="110"/>
      <c r="F17" s="59">
        <v>48079.76</v>
      </c>
      <c r="G17" s="59">
        <v>223.07294725931601</v>
      </c>
      <c r="H17" s="59"/>
    </row>
    <row r="18" spans="1:8" x14ac:dyDescent="0.2">
      <c r="A18" s="62" t="s">
        <v>54</v>
      </c>
      <c r="B18" s="61" t="s">
        <v>55</v>
      </c>
      <c r="C18" s="59"/>
      <c r="D18" s="110"/>
      <c r="E18" s="110"/>
      <c r="F18" s="59">
        <v>939518.28</v>
      </c>
      <c r="G18" s="59"/>
      <c r="H18" s="59"/>
    </row>
    <row r="19" spans="1:8" x14ac:dyDescent="0.2">
      <c r="A19" s="57" t="s">
        <v>56</v>
      </c>
      <c r="B19" s="58" t="s">
        <v>57</v>
      </c>
      <c r="C19" s="59">
        <v>21792.45</v>
      </c>
      <c r="D19" s="110">
        <v>23226</v>
      </c>
      <c r="E19" s="110">
        <v>23226</v>
      </c>
      <c r="F19" s="59">
        <v>18290.3</v>
      </c>
      <c r="G19" s="59">
        <v>83.929526051453607</v>
      </c>
      <c r="H19" s="59">
        <f>F19/E19*100</f>
        <v>78.749246534056667</v>
      </c>
    </row>
    <row r="20" spans="1:8" x14ac:dyDescent="0.2">
      <c r="A20" s="60" t="s">
        <v>58</v>
      </c>
      <c r="B20" s="61" t="s">
        <v>59</v>
      </c>
      <c r="C20" s="59">
        <v>21792.45</v>
      </c>
      <c r="D20" s="110"/>
      <c r="E20" s="110"/>
      <c r="F20" s="59">
        <v>18290.3</v>
      </c>
      <c r="G20" s="59">
        <v>83.929526051453607</v>
      </c>
      <c r="H20" s="59"/>
    </row>
    <row r="21" spans="1:8" x14ac:dyDescent="0.2">
      <c r="A21" s="62" t="s">
        <v>60</v>
      </c>
      <c r="B21" s="61" t="s">
        <v>61</v>
      </c>
      <c r="C21" s="59">
        <v>21792.45</v>
      </c>
      <c r="D21" s="110"/>
      <c r="E21" s="110"/>
      <c r="F21" s="59">
        <v>18290.3</v>
      </c>
      <c r="G21" s="59">
        <v>83.929526051453607</v>
      </c>
      <c r="H21" s="59"/>
    </row>
    <row r="22" spans="1:8" ht="25.5" x14ac:dyDescent="0.2">
      <c r="A22" s="57" t="s">
        <v>62</v>
      </c>
      <c r="B22" s="58" t="s">
        <v>63</v>
      </c>
      <c r="C22" s="59">
        <v>64236.11</v>
      </c>
      <c r="D22" s="110">
        <v>116796</v>
      </c>
      <c r="E22" s="110">
        <v>116796</v>
      </c>
      <c r="F22" s="59">
        <v>29521.82</v>
      </c>
      <c r="G22" s="59">
        <v>45.958293551711002</v>
      </c>
      <c r="H22" s="59">
        <f>F22/E22*100</f>
        <v>25.276396451933287</v>
      </c>
    </row>
    <row r="23" spans="1:8" x14ac:dyDescent="0.2">
      <c r="A23" s="60" t="s">
        <v>64</v>
      </c>
      <c r="B23" s="61" t="s">
        <v>65</v>
      </c>
      <c r="C23" s="59">
        <v>64236.11</v>
      </c>
      <c r="D23" s="110"/>
      <c r="E23" s="110"/>
      <c r="F23" s="59">
        <v>29521.82</v>
      </c>
      <c r="G23" s="59">
        <v>45.958293551711002</v>
      </c>
      <c r="H23" s="59"/>
    </row>
    <row r="24" spans="1:8" x14ac:dyDescent="0.2">
      <c r="A24" s="62" t="s">
        <v>66</v>
      </c>
      <c r="B24" s="61" t="s">
        <v>67</v>
      </c>
      <c r="C24" s="59">
        <v>64236.11</v>
      </c>
      <c r="D24" s="110"/>
      <c r="E24" s="110"/>
      <c r="F24" s="59">
        <v>29521.82</v>
      </c>
      <c r="G24" s="59">
        <v>45.958293551711002</v>
      </c>
      <c r="H24" s="59"/>
    </row>
    <row r="25" spans="1:8" ht="25.5" x14ac:dyDescent="0.2">
      <c r="A25" s="57" t="s">
        <v>68</v>
      </c>
      <c r="B25" s="58" t="s">
        <v>69</v>
      </c>
      <c r="C25" s="59">
        <v>1931.96</v>
      </c>
      <c r="D25" s="110">
        <v>10000</v>
      </c>
      <c r="E25" s="110">
        <v>10000</v>
      </c>
      <c r="F25" s="59">
        <v>7994.88</v>
      </c>
      <c r="G25" s="59">
        <v>413.82223234435497</v>
      </c>
      <c r="H25" s="59">
        <f>F25/E25*100</f>
        <v>79.948799999999991</v>
      </c>
    </row>
    <row r="26" spans="1:8" x14ac:dyDescent="0.2">
      <c r="A26" s="60" t="s">
        <v>70</v>
      </c>
      <c r="B26" s="61" t="s">
        <v>71</v>
      </c>
      <c r="C26" s="59">
        <v>1931.96</v>
      </c>
      <c r="D26" s="110"/>
      <c r="E26" s="110"/>
      <c r="F26" s="59">
        <v>7994.88</v>
      </c>
      <c r="G26" s="59">
        <v>413.82223234435497</v>
      </c>
      <c r="H26" s="59"/>
    </row>
    <row r="27" spans="1:8" x14ac:dyDescent="0.2">
      <c r="A27" s="62" t="s">
        <v>72</v>
      </c>
      <c r="B27" s="61" t="s">
        <v>73</v>
      </c>
      <c r="C27" s="59">
        <v>1931.96</v>
      </c>
      <c r="D27" s="110"/>
      <c r="E27" s="110"/>
      <c r="F27" s="59">
        <v>7994.88</v>
      </c>
      <c r="G27" s="59">
        <v>413.82223234435497</v>
      </c>
      <c r="H27" s="59"/>
    </row>
    <row r="28" spans="1:8" x14ac:dyDescent="0.2">
      <c r="A28" s="57">
        <v>67</v>
      </c>
      <c r="B28" s="63" t="s">
        <v>74</v>
      </c>
      <c r="C28" s="59">
        <v>147687.41</v>
      </c>
      <c r="D28" s="110">
        <v>5336917</v>
      </c>
      <c r="E28" s="110">
        <v>5336917</v>
      </c>
      <c r="F28" s="59">
        <v>747798.12</v>
      </c>
      <c r="G28" s="59">
        <v>506.33843467090401</v>
      </c>
      <c r="H28" s="59">
        <f>F28/E28*100</f>
        <v>14.011799696341539</v>
      </c>
    </row>
    <row r="29" spans="1:8" x14ac:dyDescent="0.2">
      <c r="A29" s="60">
        <v>671</v>
      </c>
      <c r="B29" s="64" t="s">
        <v>74</v>
      </c>
      <c r="C29" s="59">
        <v>147687.41</v>
      </c>
      <c r="D29" s="110">
        <v>5336917</v>
      </c>
      <c r="E29" s="110">
        <v>5336917</v>
      </c>
      <c r="F29" s="59">
        <v>747798.12</v>
      </c>
      <c r="G29" s="59">
        <v>506.33843467090401</v>
      </c>
      <c r="H29" s="59">
        <f>F29/E29*100</f>
        <v>14.011799696341539</v>
      </c>
    </row>
    <row r="30" spans="1:8" ht="25.5" x14ac:dyDescent="0.2">
      <c r="A30" s="62">
        <v>6711</v>
      </c>
      <c r="B30" s="65" t="s">
        <v>236</v>
      </c>
      <c r="C30" s="59">
        <v>127031.16</v>
      </c>
      <c r="D30" s="110"/>
      <c r="E30" s="110"/>
      <c r="F30" s="59">
        <v>172047.71</v>
      </c>
      <c r="G30" s="59">
        <v>135.437407640771</v>
      </c>
      <c r="H30" s="59"/>
    </row>
    <row r="31" spans="1:8" ht="25.5" x14ac:dyDescent="0.2">
      <c r="A31" s="62">
        <v>6712</v>
      </c>
      <c r="B31" s="65" t="s">
        <v>238</v>
      </c>
      <c r="C31" s="59">
        <v>20656.25</v>
      </c>
      <c r="D31" s="110"/>
      <c r="E31" s="110"/>
      <c r="F31" s="59">
        <v>575750.41</v>
      </c>
      <c r="G31" s="59">
        <v>2787.2939667170999</v>
      </c>
      <c r="H31" s="59"/>
    </row>
    <row r="32" spans="1:8" ht="25.5" x14ac:dyDescent="0.2">
      <c r="A32" s="62">
        <v>6714</v>
      </c>
      <c r="B32" s="65" t="s">
        <v>237</v>
      </c>
      <c r="C32" s="59"/>
      <c r="D32" s="110"/>
      <c r="E32" s="110"/>
      <c r="F32" s="59"/>
      <c r="G32" s="59"/>
      <c r="H32" s="59"/>
    </row>
    <row r="33" spans="1:8" x14ac:dyDescent="0.2">
      <c r="A33" s="44"/>
      <c r="B33" s="45"/>
      <c r="C33" s="46"/>
      <c r="D33" s="43"/>
      <c r="E33" s="43"/>
      <c r="F33" s="46"/>
      <c r="G33" s="46"/>
      <c r="H33" s="46"/>
    </row>
    <row r="34" spans="1:8" x14ac:dyDescent="0.2">
      <c r="A34" s="44"/>
      <c r="B34" s="45"/>
      <c r="C34" s="46"/>
      <c r="D34" s="43"/>
      <c r="E34" s="43"/>
      <c r="F34" s="46"/>
      <c r="G34" s="46"/>
      <c r="H34" s="46"/>
    </row>
    <row r="35" spans="1:8" ht="57" customHeight="1" x14ac:dyDescent="0.2">
      <c r="A35" s="174" t="s">
        <v>3</v>
      </c>
      <c r="B35" s="174"/>
      <c r="C35" s="100" t="s">
        <v>164</v>
      </c>
      <c r="D35" s="100" t="s">
        <v>249</v>
      </c>
      <c r="E35" s="100" t="s">
        <v>165</v>
      </c>
      <c r="F35" s="100" t="s">
        <v>166</v>
      </c>
      <c r="G35" s="100" t="s">
        <v>167</v>
      </c>
      <c r="H35" s="100" t="s">
        <v>168</v>
      </c>
    </row>
    <row r="36" spans="1:8" x14ac:dyDescent="0.2">
      <c r="A36" s="173">
        <v>1</v>
      </c>
      <c r="B36" s="173"/>
      <c r="C36" s="96">
        <v>2</v>
      </c>
      <c r="D36" s="96">
        <v>3</v>
      </c>
      <c r="E36" s="96">
        <v>4.3333333333333304</v>
      </c>
      <c r="F36" s="96">
        <v>5.0833333333333304</v>
      </c>
      <c r="G36" s="96">
        <v>6</v>
      </c>
      <c r="H36" s="96">
        <v>7</v>
      </c>
    </row>
    <row r="37" spans="1:8" x14ac:dyDescent="0.2">
      <c r="A37" s="89"/>
      <c r="B37" s="90" t="s">
        <v>75</v>
      </c>
      <c r="C37" s="67">
        <f>C38+C73</f>
        <v>185834.93</v>
      </c>
      <c r="D37" s="139">
        <f>D38+D73</f>
        <v>19132745</v>
      </c>
      <c r="E37" s="139">
        <f>E38+E73</f>
        <v>19132745</v>
      </c>
      <c r="F37" s="67">
        <f>F38+F73</f>
        <v>1778330.49</v>
      </c>
      <c r="G37" s="67">
        <f>F37/C37*100</f>
        <v>956.94092063316634</v>
      </c>
      <c r="H37" s="67">
        <f>F37/E37*100</f>
        <v>9.2946960302873425</v>
      </c>
    </row>
    <row r="38" spans="1:8" x14ac:dyDescent="0.2">
      <c r="A38" s="94" t="s">
        <v>76</v>
      </c>
      <c r="B38" s="95" t="s">
        <v>77</v>
      </c>
      <c r="C38" s="93">
        <v>164249.79</v>
      </c>
      <c r="D38" s="99">
        <v>938568</v>
      </c>
      <c r="E38" s="99">
        <v>938568</v>
      </c>
      <c r="F38" s="93">
        <v>259798.42</v>
      </c>
      <c r="G38" s="93">
        <v>158.17275626349399</v>
      </c>
      <c r="H38" s="70">
        <f>F38/E38*100</f>
        <v>27.680298071104065</v>
      </c>
    </row>
    <row r="39" spans="1:8" x14ac:dyDescent="0.2">
      <c r="A39" s="68" t="s">
        <v>78</v>
      </c>
      <c r="B39" s="61" t="s">
        <v>79</v>
      </c>
      <c r="C39" s="59">
        <v>93058.07</v>
      </c>
      <c r="D39" s="110">
        <v>234349</v>
      </c>
      <c r="E39" s="110">
        <v>234349</v>
      </c>
      <c r="F39" s="59">
        <v>100939.75</v>
      </c>
      <c r="G39" s="59">
        <v>108.469636217472</v>
      </c>
      <c r="H39" s="69">
        <f>F39/E39*100</f>
        <v>43.07240483210937</v>
      </c>
    </row>
    <row r="40" spans="1:8" x14ac:dyDescent="0.2">
      <c r="A40" s="60" t="s">
        <v>80</v>
      </c>
      <c r="B40" s="61" t="s">
        <v>81</v>
      </c>
      <c r="C40" s="59">
        <v>74635.8</v>
      </c>
      <c r="D40" s="110"/>
      <c r="E40" s="110"/>
      <c r="F40" s="59">
        <v>81794.740000000005</v>
      </c>
      <c r="G40" s="59">
        <v>109.59183126596101</v>
      </c>
      <c r="H40" s="70"/>
    </row>
    <row r="41" spans="1:8" x14ac:dyDescent="0.2">
      <c r="A41" s="71" t="s">
        <v>82</v>
      </c>
      <c r="B41" s="61" t="s">
        <v>83</v>
      </c>
      <c r="C41" s="59">
        <v>74635.8</v>
      </c>
      <c r="D41" s="110"/>
      <c r="E41" s="110"/>
      <c r="F41" s="59">
        <v>81794.740000000005</v>
      </c>
      <c r="G41" s="59">
        <v>109.59183126596101</v>
      </c>
      <c r="H41" s="70"/>
    </row>
    <row r="42" spans="1:8" x14ac:dyDescent="0.2">
      <c r="A42" s="60" t="s">
        <v>84</v>
      </c>
      <c r="B42" s="61" t="s">
        <v>85</v>
      </c>
      <c r="C42" s="59">
        <v>6107.35</v>
      </c>
      <c r="D42" s="110"/>
      <c r="E42" s="110"/>
      <c r="F42" s="59">
        <v>5648.9</v>
      </c>
      <c r="G42" s="59">
        <v>92.493470981686002</v>
      </c>
      <c r="H42" s="70"/>
    </row>
    <row r="43" spans="1:8" x14ac:dyDescent="0.2">
      <c r="A43" s="62">
        <v>3121</v>
      </c>
      <c r="B43" s="61" t="s">
        <v>85</v>
      </c>
      <c r="C43" s="59">
        <v>6107.35</v>
      </c>
      <c r="D43" s="110"/>
      <c r="E43" s="110"/>
      <c r="F43" s="59">
        <v>5648.9</v>
      </c>
      <c r="G43" s="59">
        <v>92.493470981686002</v>
      </c>
      <c r="H43" s="70"/>
    </row>
    <row r="44" spans="1:8" x14ac:dyDescent="0.2">
      <c r="A44" s="60" t="s">
        <v>86</v>
      </c>
      <c r="B44" s="61" t="s">
        <v>87</v>
      </c>
      <c r="C44" s="59">
        <v>12314.92</v>
      </c>
      <c r="D44" s="110"/>
      <c r="E44" s="110"/>
      <c r="F44" s="59">
        <v>13496.11</v>
      </c>
      <c r="G44" s="59">
        <v>109.591536120413</v>
      </c>
      <c r="H44" s="70"/>
    </row>
    <row r="45" spans="1:8" x14ac:dyDescent="0.2">
      <c r="A45" s="62" t="s">
        <v>88</v>
      </c>
      <c r="B45" s="61" t="s">
        <v>89</v>
      </c>
      <c r="C45" s="59">
        <v>12314.92</v>
      </c>
      <c r="D45" s="110"/>
      <c r="E45" s="110"/>
      <c r="F45" s="59">
        <v>13496.11</v>
      </c>
      <c r="G45" s="59">
        <v>109.591536120413</v>
      </c>
      <c r="H45" s="70"/>
    </row>
    <row r="46" spans="1:8" x14ac:dyDescent="0.2">
      <c r="A46" s="68" t="s">
        <v>90</v>
      </c>
      <c r="B46" s="61" t="s">
        <v>91</v>
      </c>
      <c r="C46" s="59">
        <v>70936.149999999994</v>
      </c>
      <c r="D46" s="110">
        <v>701299</v>
      </c>
      <c r="E46" s="110">
        <v>701299</v>
      </c>
      <c r="F46" s="59">
        <v>158604.35999999999</v>
      </c>
      <c r="G46" s="59">
        <v>223.587493823671</v>
      </c>
      <c r="H46" s="69">
        <f t="shared" ref="H46:H77" si="0">F46/E46*100</f>
        <v>22.615797256234497</v>
      </c>
    </row>
    <row r="47" spans="1:8" x14ac:dyDescent="0.2">
      <c r="A47" s="60" t="s">
        <v>92</v>
      </c>
      <c r="B47" s="61" t="s">
        <v>93</v>
      </c>
      <c r="C47" s="59">
        <v>3238.76</v>
      </c>
      <c r="D47" s="110"/>
      <c r="E47" s="110"/>
      <c r="F47" s="59">
        <v>3463</v>
      </c>
      <c r="G47" s="59">
        <v>106.92363744149</v>
      </c>
      <c r="H47" s="70"/>
    </row>
    <row r="48" spans="1:8" x14ac:dyDescent="0.2">
      <c r="A48" s="62" t="s">
        <v>94</v>
      </c>
      <c r="B48" s="61" t="s">
        <v>95</v>
      </c>
      <c r="C48" s="59">
        <v>1189.2</v>
      </c>
      <c r="D48" s="110"/>
      <c r="E48" s="110"/>
      <c r="F48" s="59">
        <v>1347.05</v>
      </c>
      <c r="G48" s="59">
        <v>113.273629330642</v>
      </c>
      <c r="H48" s="70"/>
    </row>
    <row r="49" spans="1:8" x14ac:dyDescent="0.2">
      <c r="A49" s="62" t="s">
        <v>96</v>
      </c>
      <c r="B49" s="61" t="s">
        <v>97</v>
      </c>
      <c r="C49" s="59">
        <v>1515.18</v>
      </c>
      <c r="D49" s="110"/>
      <c r="E49" s="110"/>
      <c r="F49" s="59">
        <v>1109.7</v>
      </c>
      <c r="G49" s="59">
        <v>73.238823110125495</v>
      </c>
      <c r="H49" s="70"/>
    </row>
    <row r="50" spans="1:8" x14ac:dyDescent="0.2">
      <c r="A50" s="62" t="s">
        <v>98</v>
      </c>
      <c r="B50" s="61" t="s">
        <v>99</v>
      </c>
      <c r="C50" s="59">
        <v>534.38</v>
      </c>
      <c r="D50" s="110"/>
      <c r="E50" s="110"/>
      <c r="F50" s="59">
        <v>1006.25</v>
      </c>
      <c r="G50" s="59">
        <v>188.30233167409</v>
      </c>
      <c r="H50" s="70"/>
    </row>
    <row r="51" spans="1:8" x14ac:dyDescent="0.2">
      <c r="A51" s="60" t="s">
        <v>100</v>
      </c>
      <c r="B51" s="61" t="s">
        <v>101</v>
      </c>
      <c r="C51" s="59">
        <v>3879.84</v>
      </c>
      <c r="D51" s="110"/>
      <c r="E51" s="110"/>
      <c r="F51" s="59">
        <v>9493.0400000000009</v>
      </c>
      <c r="G51" s="59">
        <v>244.67606911625199</v>
      </c>
      <c r="H51" s="70"/>
    </row>
    <row r="52" spans="1:8" x14ac:dyDescent="0.2">
      <c r="A52" s="62" t="s">
        <v>102</v>
      </c>
      <c r="B52" s="61" t="s">
        <v>103</v>
      </c>
      <c r="C52" s="59">
        <v>2009.2</v>
      </c>
      <c r="D52" s="110"/>
      <c r="E52" s="110"/>
      <c r="F52" s="59">
        <v>3561.26</v>
      </c>
      <c r="G52" s="59">
        <v>177.24766076050199</v>
      </c>
      <c r="H52" s="70"/>
    </row>
    <row r="53" spans="1:8" x14ac:dyDescent="0.2">
      <c r="A53" s="62" t="s">
        <v>104</v>
      </c>
      <c r="B53" s="61" t="s">
        <v>105</v>
      </c>
      <c r="C53" s="59">
        <v>1214.8800000000001</v>
      </c>
      <c r="D53" s="110"/>
      <c r="E53" s="110"/>
      <c r="F53" s="59">
        <v>2331.52</v>
      </c>
      <c r="G53" s="59">
        <v>191.913604635849</v>
      </c>
      <c r="H53" s="70"/>
    </row>
    <row r="54" spans="1:8" x14ac:dyDescent="0.2">
      <c r="A54" s="62" t="s">
        <v>106</v>
      </c>
      <c r="B54" s="61" t="s">
        <v>107</v>
      </c>
      <c r="C54" s="59">
        <v>655.76</v>
      </c>
      <c r="D54" s="110"/>
      <c r="E54" s="110"/>
      <c r="F54" s="59">
        <v>3600.26</v>
      </c>
      <c r="G54" s="59">
        <v>549.02098328656803</v>
      </c>
      <c r="H54" s="70"/>
    </row>
    <row r="55" spans="1:8" x14ac:dyDescent="0.2">
      <c r="A55" s="72" t="s">
        <v>108</v>
      </c>
      <c r="B55" s="73" t="s">
        <v>109</v>
      </c>
      <c r="C55" s="59">
        <v>44989.3</v>
      </c>
      <c r="D55" s="110"/>
      <c r="E55" s="110"/>
      <c r="F55" s="59">
        <v>126699.35</v>
      </c>
      <c r="G55" s="59">
        <v>281.62107434434398</v>
      </c>
      <c r="H55" s="70"/>
    </row>
    <row r="56" spans="1:8" x14ac:dyDescent="0.2">
      <c r="A56" s="74" t="s">
        <v>110</v>
      </c>
      <c r="B56" s="73" t="s">
        <v>111</v>
      </c>
      <c r="C56" s="59">
        <v>2833.43</v>
      </c>
      <c r="D56" s="110"/>
      <c r="E56" s="110"/>
      <c r="F56" s="59">
        <v>4754.67</v>
      </c>
      <c r="G56" s="59">
        <v>167.80615720169499</v>
      </c>
      <c r="H56" s="70"/>
    </row>
    <row r="57" spans="1:8" x14ac:dyDescent="0.2">
      <c r="A57" s="74" t="s">
        <v>112</v>
      </c>
      <c r="B57" s="73" t="s">
        <v>113</v>
      </c>
      <c r="C57" s="59">
        <v>3709.44</v>
      </c>
      <c r="D57" s="110"/>
      <c r="E57" s="110"/>
      <c r="F57" s="59">
        <v>20801.21</v>
      </c>
      <c r="G57" s="59">
        <v>560.76415847136002</v>
      </c>
      <c r="H57" s="70"/>
    </row>
    <row r="58" spans="1:8" x14ac:dyDescent="0.2">
      <c r="A58" s="74" t="s">
        <v>114</v>
      </c>
      <c r="B58" s="73" t="s">
        <v>115</v>
      </c>
      <c r="C58" s="59">
        <v>323.93</v>
      </c>
      <c r="D58" s="110"/>
      <c r="E58" s="110"/>
      <c r="F58" s="59">
        <v>1123.27</v>
      </c>
      <c r="G58" s="59">
        <v>346.76318957799498</v>
      </c>
      <c r="H58" s="70"/>
    </row>
    <row r="59" spans="1:8" x14ac:dyDescent="0.2">
      <c r="A59" s="74" t="s">
        <v>116</v>
      </c>
      <c r="B59" s="73" t="s">
        <v>117</v>
      </c>
      <c r="C59" s="59">
        <v>31041.16</v>
      </c>
      <c r="D59" s="110"/>
      <c r="E59" s="110"/>
      <c r="F59" s="59">
        <v>88092.05</v>
      </c>
      <c r="G59" s="59">
        <v>283.79110187892502</v>
      </c>
      <c r="H59" s="70"/>
    </row>
    <row r="60" spans="1:8" x14ac:dyDescent="0.2">
      <c r="A60" s="74" t="s">
        <v>118</v>
      </c>
      <c r="B60" s="73" t="s">
        <v>119</v>
      </c>
      <c r="C60" s="59">
        <v>3969.1</v>
      </c>
      <c r="D60" s="110"/>
      <c r="E60" s="110"/>
      <c r="F60" s="59">
        <v>4880.22</v>
      </c>
      <c r="G60" s="59">
        <v>122.95532992366</v>
      </c>
      <c r="H60" s="70"/>
    </row>
    <row r="61" spans="1:8" x14ac:dyDescent="0.2">
      <c r="A61" s="74" t="s">
        <v>120</v>
      </c>
      <c r="B61" s="73" t="s">
        <v>121</v>
      </c>
      <c r="C61" s="59">
        <v>3112.24</v>
      </c>
      <c r="D61" s="110"/>
      <c r="E61" s="110"/>
      <c r="F61" s="59">
        <v>7047.93</v>
      </c>
      <c r="G61" s="59">
        <v>226.45843508212701</v>
      </c>
      <c r="H61" s="70"/>
    </row>
    <row r="62" spans="1:8" x14ac:dyDescent="0.2">
      <c r="A62" s="72" t="s">
        <v>122</v>
      </c>
      <c r="B62" s="73" t="s">
        <v>123</v>
      </c>
      <c r="C62" s="59">
        <v>18828.25</v>
      </c>
      <c r="D62" s="110"/>
      <c r="E62" s="110"/>
      <c r="F62" s="59">
        <v>18948.97</v>
      </c>
      <c r="G62" s="59">
        <v>100.64116420803801</v>
      </c>
      <c r="H62" s="70"/>
    </row>
    <row r="63" spans="1:8" ht="25.5" x14ac:dyDescent="0.2">
      <c r="A63" s="74" t="s">
        <v>124</v>
      </c>
      <c r="B63" s="73" t="s">
        <v>125</v>
      </c>
      <c r="C63" s="59">
        <v>13055.12</v>
      </c>
      <c r="D63" s="110"/>
      <c r="E63" s="110"/>
      <c r="F63" s="59">
        <v>16643.52</v>
      </c>
      <c r="G63" s="59">
        <v>127.48653401883701</v>
      </c>
      <c r="H63" s="70"/>
    </row>
    <row r="64" spans="1:8" x14ac:dyDescent="0.2">
      <c r="A64" s="74" t="s">
        <v>126</v>
      </c>
      <c r="B64" s="73" t="s">
        <v>127</v>
      </c>
      <c r="C64" s="59">
        <v>472.3</v>
      </c>
      <c r="D64" s="110"/>
      <c r="E64" s="110"/>
      <c r="F64" s="59">
        <v>444.28</v>
      </c>
      <c r="G64" s="59">
        <v>94.067330086809207</v>
      </c>
      <c r="H64" s="70"/>
    </row>
    <row r="65" spans="1:8" x14ac:dyDescent="0.2">
      <c r="A65" s="74" t="s">
        <v>128</v>
      </c>
      <c r="B65" s="73" t="s">
        <v>129</v>
      </c>
      <c r="C65" s="59">
        <v>622.35</v>
      </c>
      <c r="D65" s="110"/>
      <c r="E65" s="110"/>
      <c r="F65" s="59">
        <v>1801.47</v>
      </c>
      <c r="G65" s="59">
        <v>289.462521089419</v>
      </c>
      <c r="H65" s="70"/>
    </row>
    <row r="66" spans="1:8" x14ac:dyDescent="0.2">
      <c r="A66" s="74" t="s">
        <v>130</v>
      </c>
      <c r="B66" s="73" t="s">
        <v>131</v>
      </c>
      <c r="C66" s="59">
        <v>4678.4799999999996</v>
      </c>
      <c r="D66" s="110"/>
      <c r="E66" s="110"/>
      <c r="F66" s="59"/>
      <c r="G66" s="59"/>
      <c r="H66" s="70"/>
    </row>
    <row r="67" spans="1:8" x14ac:dyDescent="0.2">
      <c r="A67" s="74" t="s">
        <v>132</v>
      </c>
      <c r="B67" s="73" t="s">
        <v>133</v>
      </c>
      <c r="C67" s="59"/>
      <c r="D67" s="110"/>
      <c r="E67" s="110"/>
      <c r="F67" s="59">
        <v>59.7</v>
      </c>
      <c r="G67" s="59"/>
      <c r="H67" s="70"/>
    </row>
    <row r="68" spans="1:8" x14ac:dyDescent="0.2">
      <c r="A68" s="75" t="s">
        <v>134</v>
      </c>
      <c r="B68" s="73" t="s">
        <v>135</v>
      </c>
      <c r="C68" s="59">
        <v>255.57</v>
      </c>
      <c r="D68" s="110">
        <v>2920</v>
      </c>
      <c r="E68" s="110">
        <v>2920</v>
      </c>
      <c r="F68" s="59">
        <v>254.31</v>
      </c>
      <c r="G68" s="59">
        <v>99.506984387838997</v>
      </c>
      <c r="H68" s="69">
        <f t="shared" si="0"/>
        <v>8.7092465753424655</v>
      </c>
    </row>
    <row r="69" spans="1:8" x14ac:dyDescent="0.2">
      <c r="A69" s="72" t="s">
        <v>136</v>
      </c>
      <c r="B69" s="73" t="s">
        <v>137</v>
      </c>
      <c r="C69" s="59">
        <v>255.57</v>
      </c>
      <c r="D69" s="110"/>
      <c r="E69" s="110"/>
      <c r="F69" s="59">
        <v>254.31</v>
      </c>
      <c r="G69" s="59">
        <v>99.506984387838997</v>
      </c>
      <c r="H69" s="70"/>
    </row>
    <row r="70" spans="1:8" x14ac:dyDescent="0.2">
      <c r="A70" s="74" t="s">
        <v>138</v>
      </c>
      <c r="B70" s="73" t="s">
        <v>139</v>
      </c>
      <c r="C70" s="59">
        <v>1.66</v>
      </c>
      <c r="D70" s="110"/>
      <c r="E70" s="110"/>
      <c r="F70" s="59"/>
      <c r="G70" s="59"/>
      <c r="H70" s="70"/>
    </row>
    <row r="71" spans="1:8" x14ac:dyDescent="0.2">
      <c r="A71" s="74" t="s">
        <v>140</v>
      </c>
      <c r="B71" s="73" t="s">
        <v>141</v>
      </c>
      <c r="C71" s="59">
        <v>0.05</v>
      </c>
      <c r="D71" s="110"/>
      <c r="E71" s="110"/>
      <c r="F71" s="59">
        <v>0.45</v>
      </c>
      <c r="G71" s="59">
        <v>900</v>
      </c>
      <c r="H71" s="70"/>
    </row>
    <row r="72" spans="1:8" x14ac:dyDescent="0.2">
      <c r="A72" s="74" t="s">
        <v>142</v>
      </c>
      <c r="B72" s="73" t="s">
        <v>143</v>
      </c>
      <c r="C72" s="59">
        <v>253.86</v>
      </c>
      <c r="D72" s="110"/>
      <c r="E72" s="110"/>
      <c r="F72" s="59">
        <v>253.86</v>
      </c>
      <c r="G72" s="59">
        <v>100</v>
      </c>
      <c r="H72" s="70"/>
    </row>
    <row r="73" spans="1:8" x14ac:dyDescent="0.2">
      <c r="A73" s="76" t="s">
        <v>144</v>
      </c>
      <c r="B73" s="77" t="s">
        <v>145</v>
      </c>
      <c r="C73" s="56">
        <v>21585.14</v>
      </c>
      <c r="D73" s="142">
        <v>18194177</v>
      </c>
      <c r="E73" s="142">
        <v>18194177</v>
      </c>
      <c r="F73" s="56">
        <v>1518532.07</v>
      </c>
      <c r="G73" s="56">
        <v>7035.0809399429399</v>
      </c>
      <c r="H73" s="67">
        <f t="shared" si="0"/>
        <v>8.3462531446187427</v>
      </c>
    </row>
    <row r="74" spans="1:8" x14ac:dyDescent="0.2">
      <c r="A74" s="75" t="s">
        <v>146</v>
      </c>
      <c r="B74" s="73" t="s">
        <v>147</v>
      </c>
      <c r="C74" s="59">
        <v>19088.2</v>
      </c>
      <c r="D74" s="110">
        <v>26544</v>
      </c>
      <c r="E74" s="110">
        <v>26544</v>
      </c>
      <c r="F74" s="59"/>
      <c r="G74" s="59"/>
      <c r="H74" s="70">
        <f t="shared" si="0"/>
        <v>0</v>
      </c>
    </row>
    <row r="75" spans="1:8" x14ac:dyDescent="0.2">
      <c r="A75" s="72" t="s">
        <v>148</v>
      </c>
      <c r="B75" s="73" t="s">
        <v>149</v>
      </c>
      <c r="C75" s="59">
        <v>19088.2</v>
      </c>
      <c r="D75" s="110"/>
      <c r="E75" s="110"/>
      <c r="F75" s="59"/>
      <c r="G75" s="59"/>
      <c r="H75" s="70"/>
    </row>
    <row r="76" spans="1:8" x14ac:dyDescent="0.2">
      <c r="A76" s="74" t="s">
        <v>150</v>
      </c>
      <c r="B76" s="73" t="s">
        <v>151</v>
      </c>
      <c r="C76" s="59">
        <v>19088.2</v>
      </c>
      <c r="D76" s="110"/>
      <c r="E76" s="110"/>
      <c r="F76" s="59"/>
      <c r="G76" s="59"/>
      <c r="H76" s="70"/>
    </row>
    <row r="77" spans="1:8" x14ac:dyDescent="0.2">
      <c r="A77" s="75" t="s">
        <v>152</v>
      </c>
      <c r="B77" s="73" t="s">
        <v>153</v>
      </c>
      <c r="C77" s="59">
        <v>2496.94</v>
      </c>
      <c r="D77" s="110">
        <v>18167633</v>
      </c>
      <c r="E77" s="110">
        <v>18167633</v>
      </c>
      <c r="F77" s="59">
        <v>1518532.07</v>
      </c>
      <c r="G77" s="59">
        <v>60815.721242801199</v>
      </c>
      <c r="H77" s="69">
        <f t="shared" si="0"/>
        <v>8.3584475203786859</v>
      </c>
    </row>
    <row r="78" spans="1:8" x14ac:dyDescent="0.2">
      <c r="A78" s="72" t="s">
        <v>154</v>
      </c>
      <c r="B78" s="73" t="s">
        <v>155</v>
      </c>
      <c r="C78" s="59">
        <v>1568.05</v>
      </c>
      <c r="D78" s="110"/>
      <c r="E78" s="110"/>
      <c r="F78" s="59">
        <v>1515268.69</v>
      </c>
      <c r="G78" s="59">
        <v>96633.952361213</v>
      </c>
      <c r="H78" s="69"/>
    </row>
    <row r="79" spans="1:8" x14ac:dyDescent="0.2">
      <c r="A79" s="74" t="s">
        <v>156</v>
      </c>
      <c r="B79" s="73" t="s">
        <v>157</v>
      </c>
      <c r="C79" s="59">
        <v>1568.05</v>
      </c>
      <c r="D79" s="110"/>
      <c r="E79" s="110"/>
      <c r="F79" s="59">
        <v>1515268.69</v>
      </c>
      <c r="G79" s="59">
        <v>96633.952361213</v>
      </c>
      <c r="H79" s="69"/>
    </row>
    <row r="80" spans="1:8" x14ac:dyDescent="0.2">
      <c r="A80" s="72" t="s">
        <v>158</v>
      </c>
      <c r="B80" s="73" t="s">
        <v>159</v>
      </c>
      <c r="C80" s="59">
        <v>928.89</v>
      </c>
      <c r="D80" s="110"/>
      <c r="E80" s="110"/>
      <c r="F80" s="59">
        <v>3263.38</v>
      </c>
      <c r="G80" s="59">
        <v>351.32039315742401</v>
      </c>
      <c r="H80" s="69"/>
    </row>
    <row r="81" spans="1:8" x14ac:dyDescent="0.2">
      <c r="A81" s="74" t="s">
        <v>160</v>
      </c>
      <c r="B81" s="73" t="s">
        <v>161</v>
      </c>
      <c r="C81" s="59">
        <v>564.07000000000005</v>
      </c>
      <c r="D81" s="110"/>
      <c r="E81" s="110"/>
      <c r="F81" s="59">
        <v>1405.32</v>
      </c>
      <c r="G81" s="59">
        <v>249.139291222721</v>
      </c>
      <c r="H81" s="69"/>
    </row>
    <row r="82" spans="1:8" x14ac:dyDescent="0.2">
      <c r="A82" s="74" t="s">
        <v>162</v>
      </c>
      <c r="B82" s="73" t="s">
        <v>163</v>
      </c>
      <c r="C82" s="59">
        <v>364.82</v>
      </c>
      <c r="D82" s="110"/>
      <c r="E82" s="110"/>
      <c r="F82" s="59">
        <v>1858.06</v>
      </c>
      <c r="G82" s="59">
        <v>509.30870018091099</v>
      </c>
      <c r="H82" s="69"/>
    </row>
  </sheetData>
  <mergeCells count="7">
    <mergeCell ref="A36:B36"/>
    <mergeCell ref="A35:B35"/>
    <mergeCell ref="A2:H2"/>
    <mergeCell ref="A4:H4"/>
    <mergeCell ref="A6:H6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7765-4A69-4597-A384-3FD5FBA43349}">
  <dimension ref="A1:H34"/>
  <sheetViews>
    <sheetView workbookViewId="0">
      <selection activeCell="F27" sqref="F27"/>
    </sheetView>
  </sheetViews>
  <sheetFormatPr defaultRowHeight="12.75" x14ac:dyDescent="0.2"/>
  <cols>
    <col min="1" max="1" width="14.5703125" style="80" customWidth="1"/>
    <col min="2" max="2" width="27.5703125" style="86" bestFit="1" customWidth="1"/>
    <col min="3" max="3" width="13.5703125" style="87" customWidth="1"/>
    <col min="4" max="5" width="17.7109375" style="88" bestFit="1" customWidth="1"/>
    <col min="6" max="6" width="13.42578125" style="87" customWidth="1"/>
    <col min="7" max="7" width="7.85546875" style="87" bestFit="1" customWidth="1"/>
    <col min="8" max="8" width="7.5703125" style="87" bestFit="1" customWidth="1"/>
    <col min="9" max="249" width="9.140625" style="80"/>
    <col min="250" max="250" width="14.5703125" style="80" customWidth="1"/>
    <col min="251" max="251" width="27.5703125" style="80" bestFit="1" customWidth="1"/>
    <col min="252" max="252" width="16.42578125" style="80" customWidth="1"/>
    <col min="253" max="254" width="17.7109375" style="80" bestFit="1" customWidth="1"/>
    <col min="255" max="255" width="15.7109375" style="80" customWidth="1"/>
    <col min="256" max="257" width="9.28515625" style="80" bestFit="1" customWidth="1"/>
    <col min="258" max="258" width="15.42578125" style="80" bestFit="1" customWidth="1"/>
    <col min="259" max="259" width="9.42578125" style="80" bestFit="1" customWidth="1"/>
    <col min="260" max="260" width="15.42578125" style="80" bestFit="1" customWidth="1"/>
    <col min="261" max="261" width="9.42578125" style="80" bestFit="1" customWidth="1"/>
    <col min="262" max="505" width="9.140625" style="80"/>
    <col min="506" max="506" width="14.5703125" style="80" customWidth="1"/>
    <col min="507" max="507" width="27.5703125" style="80" bestFit="1" customWidth="1"/>
    <col min="508" max="508" width="16.42578125" style="80" customWidth="1"/>
    <col min="509" max="510" width="17.7109375" style="80" bestFit="1" customWidth="1"/>
    <col min="511" max="511" width="15.7109375" style="80" customWidth="1"/>
    <col min="512" max="513" width="9.28515625" style="80" bestFit="1" customWidth="1"/>
    <col min="514" max="514" width="15.42578125" style="80" bestFit="1" customWidth="1"/>
    <col min="515" max="515" width="9.42578125" style="80" bestFit="1" customWidth="1"/>
    <col min="516" max="516" width="15.42578125" style="80" bestFit="1" customWidth="1"/>
    <col min="517" max="517" width="9.42578125" style="80" bestFit="1" customWidth="1"/>
    <col min="518" max="761" width="9.140625" style="80"/>
    <col min="762" max="762" width="14.5703125" style="80" customWidth="1"/>
    <col min="763" max="763" width="27.5703125" style="80" bestFit="1" customWidth="1"/>
    <col min="764" max="764" width="16.42578125" style="80" customWidth="1"/>
    <col min="765" max="766" width="17.7109375" style="80" bestFit="1" customWidth="1"/>
    <col min="767" max="767" width="15.7109375" style="80" customWidth="1"/>
    <col min="768" max="769" width="9.28515625" style="80" bestFit="1" customWidth="1"/>
    <col min="770" max="770" width="15.42578125" style="80" bestFit="1" customWidth="1"/>
    <col min="771" max="771" width="9.42578125" style="80" bestFit="1" customWidth="1"/>
    <col min="772" max="772" width="15.42578125" style="80" bestFit="1" customWidth="1"/>
    <col min="773" max="773" width="9.42578125" style="80" bestFit="1" customWidth="1"/>
    <col min="774" max="1017" width="9.140625" style="80"/>
    <col min="1018" max="1018" width="14.5703125" style="80" customWidth="1"/>
    <col min="1019" max="1019" width="27.5703125" style="80" bestFit="1" customWidth="1"/>
    <col min="1020" max="1020" width="16.42578125" style="80" customWidth="1"/>
    <col min="1021" max="1022" width="17.7109375" style="80" bestFit="1" customWidth="1"/>
    <col min="1023" max="1023" width="15.7109375" style="80" customWidth="1"/>
    <col min="1024" max="1025" width="9.28515625" style="80" bestFit="1" customWidth="1"/>
    <col min="1026" max="1026" width="15.42578125" style="80" bestFit="1" customWidth="1"/>
    <col min="1027" max="1027" width="9.42578125" style="80" bestFit="1" customWidth="1"/>
    <col min="1028" max="1028" width="15.42578125" style="80" bestFit="1" customWidth="1"/>
    <col min="1029" max="1029" width="9.42578125" style="80" bestFit="1" customWidth="1"/>
    <col min="1030" max="1273" width="9.140625" style="80"/>
    <col min="1274" max="1274" width="14.5703125" style="80" customWidth="1"/>
    <col min="1275" max="1275" width="27.5703125" style="80" bestFit="1" customWidth="1"/>
    <col min="1276" max="1276" width="16.42578125" style="80" customWidth="1"/>
    <col min="1277" max="1278" width="17.7109375" style="80" bestFit="1" customWidth="1"/>
    <col min="1279" max="1279" width="15.7109375" style="80" customWidth="1"/>
    <col min="1280" max="1281" width="9.28515625" style="80" bestFit="1" customWidth="1"/>
    <col min="1282" max="1282" width="15.42578125" style="80" bestFit="1" customWidth="1"/>
    <col min="1283" max="1283" width="9.42578125" style="80" bestFit="1" customWidth="1"/>
    <col min="1284" max="1284" width="15.42578125" style="80" bestFit="1" customWidth="1"/>
    <col min="1285" max="1285" width="9.42578125" style="80" bestFit="1" customWidth="1"/>
    <col min="1286" max="1529" width="9.140625" style="80"/>
    <col min="1530" max="1530" width="14.5703125" style="80" customWidth="1"/>
    <col min="1531" max="1531" width="27.5703125" style="80" bestFit="1" customWidth="1"/>
    <col min="1532" max="1532" width="16.42578125" style="80" customWidth="1"/>
    <col min="1533" max="1534" width="17.7109375" style="80" bestFit="1" customWidth="1"/>
    <col min="1535" max="1535" width="15.7109375" style="80" customWidth="1"/>
    <col min="1536" max="1537" width="9.28515625" style="80" bestFit="1" customWidth="1"/>
    <col min="1538" max="1538" width="15.42578125" style="80" bestFit="1" customWidth="1"/>
    <col min="1539" max="1539" width="9.42578125" style="80" bestFit="1" customWidth="1"/>
    <col min="1540" max="1540" width="15.42578125" style="80" bestFit="1" customWidth="1"/>
    <col min="1541" max="1541" width="9.42578125" style="80" bestFit="1" customWidth="1"/>
    <col min="1542" max="1785" width="9.140625" style="80"/>
    <col min="1786" max="1786" width="14.5703125" style="80" customWidth="1"/>
    <col min="1787" max="1787" width="27.5703125" style="80" bestFit="1" customWidth="1"/>
    <col min="1788" max="1788" width="16.42578125" style="80" customWidth="1"/>
    <col min="1789" max="1790" width="17.7109375" style="80" bestFit="1" customWidth="1"/>
    <col min="1791" max="1791" width="15.7109375" style="80" customWidth="1"/>
    <col min="1792" max="1793" width="9.28515625" style="80" bestFit="1" customWidth="1"/>
    <col min="1794" max="1794" width="15.42578125" style="80" bestFit="1" customWidth="1"/>
    <col min="1795" max="1795" width="9.42578125" style="80" bestFit="1" customWidth="1"/>
    <col min="1796" max="1796" width="15.42578125" style="80" bestFit="1" customWidth="1"/>
    <col min="1797" max="1797" width="9.42578125" style="80" bestFit="1" customWidth="1"/>
    <col min="1798" max="2041" width="9.140625" style="80"/>
    <col min="2042" max="2042" width="14.5703125" style="80" customWidth="1"/>
    <col min="2043" max="2043" width="27.5703125" style="80" bestFit="1" customWidth="1"/>
    <col min="2044" max="2044" width="16.42578125" style="80" customWidth="1"/>
    <col min="2045" max="2046" width="17.7109375" style="80" bestFit="1" customWidth="1"/>
    <col min="2047" max="2047" width="15.7109375" style="80" customWidth="1"/>
    <col min="2048" max="2049" width="9.28515625" style="80" bestFit="1" customWidth="1"/>
    <col min="2050" max="2050" width="15.42578125" style="80" bestFit="1" customWidth="1"/>
    <col min="2051" max="2051" width="9.42578125" style="80" bestFit="1" customWidth="1"/>
    <col min="2052" max="2052" width="15.42578125" style="80" bestFit="1" customWidth="1"/>
    <col min="2053" max="2053" width="9.42578125" style="80" bestFit="1" customWidth="1"/>
    <col min="2054" max="2297" width="9.140625" style="80"/>
    <col min="2298" max="2298" width="14.5703125" style="80" customWidth="1"/>
    <col min="2299" max="2299" width="27.5703125" style="80" bestFit="1" customWidth="1"/>
    <col min="2300" max="2300" width="16.42578125" style="80" customWidth="1"/>
    <col min="2301" max="2302" width="17.7109375" style="80" bestFit="1" customWidth="1"/>
    <col min="2303" max="2303" width="15.7109375" style="80" customWidth="1"/>
    <col min="2304" max="2305" width="9.28515625" style="80" bestFit="1" customWidth="1"/>
    <col min="2306" max="2306" width="15.42578125" style="80" bestFit="1" customWidth="1"/>
    <col min="2307" max="2307" width="9.42578125" style="80" bestFit="1" customWidth="1"/>
    <col min="2308" max="2308" width="15.42578125" style="80" bestFit="1" customWidth="1"/>
    <col min="2309" max="2309" width="9.42578125" style="80" bestFit="1" customWidth="1"/>
    <col min="2310" max="2553" width="9.140625" style="80"/>
    <col min="2554" max="2554" width="14.5703125" style="80" customWidth="1"/>
    <col min="2555" max="2555" width="27.5703125" style="80" bestFit="1" customWidth="1"/>
    <col min="2556" max="2556" width="16.42578125" style="80" customWidth="1"/>
    <col min="2557" max="2558" width="17.7109375" style="80" bestFit="1" customWidth="1"/>
    <col min="2559" max="2559" width="15.7109375" style="80" customWidth="1"/>
    <col min="2560" max="2561" width="9.28515625" style="80" bestFit="1" customWidth="1"/>
    <col min="2562" max="2562" width="15.42578125" style="80" bestFit="1" customWidth="1"/>
    <col min="2563" max="2563" width="9.42578125" style="80" bestFit="1" customWidth="1"/>
    <col min="2564" max="2564" width="15.42578125" style="80" bestFit="1" customWidth="1"/>
    <col min="2565" max="2565" width="9.42578125" style="80" bestFit="1" customWidth="1"/>
    <col min="2566" max="2809" width="9.140625" style="80"/>
    <col min="2810" max="2810" width="14.5703125" style="80" customWidth="1"/>
    <col min="2811" max="2811" width="27.5703125" style="80" bestFit="1" customWidth="1"/>
    <col min="2812" max="2812" width="16.42578125" style="80" customWidth="1"/>
    <col min="2813" max="2814" width="17.7109375" style="80" bestFit="1" customWidth="1"/>
    <col min="2815" max="2815" width="15.7109375" style="80" customWidth="1"/>
    <col min="2816" max="2817" width="9.28515625" style="80" bestFit="1" customWidth="1"/>
    <col min="2818" max="2818" width="15.42578125" style="80" bestFit="1" customWidth="1"/>
    <col min="2819" max="2819" width="9.42578125" style="80" bestFit="1" customWidth="1"/>
    <col min="2820" max="2820" width="15.42578125" style="80" bestFit="1" customWidth="1"/>
    <col min="2821" max="2821" width="9.42578125" style="80" bestFit="1" customWidth="1"/>
    <col min="2822" max="3065" width="9.140625" style="80"/>
    <col min="3066" max="3066" width="14.5703125" style="80" customWidth="1"/>
    <col min="3067" max="3067" width="27.5703125" style="80" bestFit="1" customWidth="1"/>
    <col min="3068" max="3068" width="16.42578125" style="80" customWidth="1"/>
    <col min="3069" max="3070" width="17.7109375" style="80" bestFit="1" customWidth="1"/>
    <col min="3071" max="3071" width="15.7109375" style="80" customWidth="1"/>
    <col min="3072" max="3073" width="9.28515625" style="80" bestFit="1" customWidth="1"/>
    <col min="3074" max="3074" width="15.42578125" style="80" bestFit="1" customWidth="1"/>
    <col min="3075" max="3075" width="9.42578125" style="80" bestFit="1" customWidth="1"/>
    <col min="3076" max="3076" width="15.42578125" style="80" bestFit="1" customWidth="1"/>
    <col min="3077" max="3077" width="9.42578125" style="80" bestFit="1" customWidth="1"/>
    <col min="3078" max="3321" width="9.140625" style="80"/>
    <col min="3322" max="3322" width="14.5703125" style="80" customWidth="1"/>
    <col min="3323" max="3323" width="27.5703125" style="80" bestFit="1" customWidth="1"/>
    <col min="3324" max="3324" width="16.42578125" style="80" customWidth="1"/>
    <col min="3325" max="3326" width="17.7109375" style="80" bestFit="1" customWidth="1"/>
    <col min="3327" max="3327" width="15.7109375" style="80" customWidth="1"/>
    <col min="3328" max="3329" width="9.28515625" style="80" bestFit="1" customWidth="1"/>
    <col min="3330" max="3330" width="15.42578125" style="80" bestFit="1" customWidth="1"/>
    <col min="3331" max="3331" width="9.42578125" style="80" bestFit="1" customWidth="1"/>
    <col min="3332" max="3332" width="15.42578125" style="80" bestFit="1" customWidth="1"/>
    <col min="3333" max="3333" width="9.42578125" style="80" bestFit="1" customWidth="1"/>
    <col min="3334" max="3577" width="9.140625" style="80"/>
    <col min="3578" max="3578" width="14.5703125" style="80" customWidth="1"/>
    <col min="3579" max="3579" width="27.5703125" style="80" bestFit="1" customWidth="1"/>
    <col min="3580" max="3580" width="16.42578125" style="80" customWidth="1"/>
    <col min="3581" max="3582" width="17.7109375" style="80" bestFit="1" customWidth="1"/>
    <col min="3583" max="3583" width="15.7109375" style="80" customWidth="1"/>
    <col min="3584" max="3585" width="9.28515625" style="80" bestFit="1" customWidth="1"/>
    <col min="3586" max="3586" width="15.42578125" style="80" bestFit="1" customWidth="1"/>
    <col min="3587" max="3587" width="9.42578125" style="80" bestFit="1" customWidth="1"/>
    <col min="3588" max="3588" width="15.42578125" style="80" bestFit="1" customWidth="1"/>
    <col min="3589" max="3589" width="9.42578125" style="80" bestFit="1" customWidth="1"/>
    <col min="3590" max="3833" width="9.140625" style="80"/>
    <col min="3834" max="3834" width="14.5703125" style="80" customWidth="1"/>
    <col min="3835" max="3835" width="27.5703125" style="80" bestFit="1" customWidth="1"/>
    <col min="3836" max="3836" width="16.42578125" style="80" customWidth="1"/>
    <col min="3837" max="3838" width="17.7109375" style="80" bestFit="1" customWidth="1"/>
    <col min="3839" max="3839" width="15.7109375" style="80" customWidth="1"/>
    <col min="3840" max="3841" width="9.28515625" style="80" bestFit="1" customWidth="1"/>
    <col min="3842" max="3842" width="15.42578125" style="80" bestFit="1" customWidth="1"/>
    <col min="3843" max="3843" width="9.42578125" style="80" bestFit="1" customWidth="1"/>
    <col min="3844" max="3844" width="15.42578125" style="80" bestFit="1" customWidth="1"/>
    <col min="3845" max="3845" width="9.42578125" style="80" bestFit="1" customWidth="1"/>
    <col min="3846" max="4089" width="9.140625" style="80"/>
    <col min="4090" max="4090" width="14.5703125" style="80" customWidth="1"/>
    <col min="4091" max="4091" width="27.5703125" style="80" bestFit="1" customWidth="1"/>
    <col min="4092" max="4092" width="16.42578125" style="80" customWidth="1"/>
    <col min="4093" max="4094" width="17.7109375" style="80" bestFit="1" customWidth="1"/>
    <col min="4095" max="4095" width="15.7109375" style="80" customWidth="1"/>
    <col min="4096" max="4097" width="9.28515625" style="80" bestFit="1" customWidth="1"/>
    <col min="4098" max="4098" width="15.42578125" style="80" bestFit="1" customWidth="1"/>
    <col min="4099" max="4099" width="9.42578125" style="80" bestFit="1" customWidth="1"/>
    <col min="4100" max="4100" width="15.42578125" style="80" bestFit="1" customWidth="1"/>
    <col min="4101" max="4101" width="9.42578125" style="80" bestFit="1" customWidth="1"/>
    <col min="4102" max="4345" width="9.140625" style="80"/>
    <col min="4346" max="4346" width="14.5703125" style="80" customWidth="1"/>
    <col min="4347" max="4347" width="27.5703125" style="80" bestFit="1" customWidth="1"/>
    <col min="4348" max="4348" width="16.42578125" style="80" customWidth="1"/>
    <col min="4349" max="4350" width="17.7109375" style="80" bestFit="1" customWidth="1"/>
    <col min="4351" max="4351" width="15.7109375" style="80" customWidth="1"/>
    <col min="4352" max="4353" width="9.28515625" style="80" bestFit="1" customWidth="1"/>
    <col min="4354" max="4354" width="15.42578125" style="80" bestFit="1" customWidth="1"/>
    <col min="4355" max="4355" width="9.42578125" style="80" bestFit="1" customWidth="1"/>
    <col min="4356" max="4356" width="15.42578125" style="80" bestFit="1" customWidth="1"/>
    <col min="4357" max="4357" width="9.42578125" style="80" bestFit="1" customWidth="1"/>
    <col min="4358" max="4601" width="9.140625" style="80"/>
    <col min="4602" max="4602" width="14.5703125" style="80" customWidth="1"/>
    <col min="4603" max="4603" width="27.5703125" style="80" bestFit="1" customWidth="1"/>
    <col min="4604" max="4604" width="16.42578125" style="80" customWidth="1"/>
    <col min="4605" max="4606" width="17.7109375" style="80" bestFit="1" customWidth="1"/>
    <col min="4607" max="4607" width="15.7109375" style="80" customWidth="1"/>
    <col min="4608" max="4609" width="9.28515625" style="80" bestFit="1" customWidth="1"/>
    <col min="4610" max="4610" width="15.42578125" style="80" bestFit="1" customWidth="1"/>
    <col min="4611" max="4611" width="9.42578125" style="80" bestFit="1" customWidth="1"/>
    <col min="4612" max="4612" width="15.42578125" style="80" bestFit="1" customWidth="1"/>
    <col min="4613" max="4613" width="9.42578125" style="80" bestFit="1" customWidth="1"/>
    <col min="4614" max="4857" width="9.140625" style="80"/>
    <col min="4858" max="4858" width="14.5703125" style="80" customWidth="1"/>
    <col min="4859" max="4859" width="27.5703125" style="80" bestFit="1" customWidth="1"/>
    <col min="4860" max="4860" width="16.42578125" style="80" customWidth="1"/>
    <col min="4861" max="4862" width="17.7109375" style="80" bestFit="1" customWidth="1"/>
    <col min="4863" max="4863" width="15.7109375" style="80" customWidth="1"/>
    <col min="4864" max="4865" width="9.28515625" style="80" bestFit="1" customWidth="1"/>
    <col min="4866" max="4866" width="15.42578125" style="80" bestFit="1" customWidth="1"/>
    <col min="4867" max="4867" width="9.42578125" style="80" bestFit="1" customWidth="1"/>
    <col min="4868" max="4868" width="15.42578125" style="80" bestFit="1" customWidth="1"/>
    <col min="4869" max="4869" width="9.42578125" style="80" bestFit="1" customWidth="1"/>
    <col min="4870" max="5113" width="9.140625" style="80"/>
    <col min="5114" max="5114" width="14.5703125" style="80" customWidth="1"/>
    <col min="5115" max="5115" width="27.5703125" style="80" bestFit="1" customWidth="1"/>
    <col min="5116" max="5116" width="16.42578125" style="80" customWidth="1"/>
    <col min="5117" max="5118" width="17.7109375" style="80" bestFit="1" customWidth="1"/>
    <col min="5119" max="5119" width="15.7109375" style="80" customWidth="1"/>
    <col min="5120" max="5121" width="9.28515625" style="80" bestFit="1" customWidth="1"/>
    <col min="5122" max="5122" width="15.42578125" style="80" bestFit="1" customWidth="1"/>
    <col min="5123" max="5123" width="9.42578125" style="80" bestFit="1" customWidth="1"/>
    <col min="5124" max="5124" width="15.42578125" style="80" bestFit="1" customWidth="1"/>
    <col min="5125" max="5125" width="9.42578125" style="80" bestFit="1" customWidth="1"/>
    <col min="5126" max="5369" width="9.140625" style="80"/>
    <col min="5370" max="5370" width="14.5703125" style="80" customWidth="1"/>
    <col min="5371" max="5371" width="27.5703125" style="80" bestFit="1" customWidth="1"/>
    <col min="5372" max="5372" width="16.42578125" style="80" customWidth="1"/>
    <col min="5373" max="5374" width="17.7109375" style="80" bestFit="1" customWidth="1"/>
    <col min="5375" max="5375" width="15.7109375" style="80" customWidth="1"/>
    <col min="5376" max="5377" width="9.28515625" style="80" bestFit="1" customWidth="1"/>
    <col min="5378" max="5378" width="15.42578125" style="80" bestFit="1" customWidth="1"/>
    <col min="5379" max="5379" width="9.42578125" style="80" bestFit="1" customWidth="1"/>
    <col min="5380" max="5380" width="15.42578125" style="80" bestFit="1" customWidth="1"/>
    <col min="5381" max="5381" width="9.42578125" style="80" bestFit="1" customWidth="1"/>
    <col min="5382" max="5625" width="9.140625" style="80"/>
    <col min="5626" max="5626" width="14.5703125" style="80" customWidth="1"/>
    <col min="5627" max="5627" width="27.5703125" style="80" bestFit="1" customWidth="1"/>
    <col min="5628" max="5628" width="16.42578125" style="80" customWidth="1"/>
    <col min="5629" max="5630" width="17.7109375" style="80" bestFit="1" customWidth="1"/>
    <col min="5631" max="5631" width="15.7109375" style="80" customWidth="1"/>
    <col min="5632" max="5633" width="9.28515625" style="80" bestFit="1" customWidth="1"/>
    <col min="5634" max="5634" width="15.42578125" style="80" bestFit="1" customWidth="1"/>
    <col min="5635" max="5635" width="9.42578125" style="80" bestFit="1" customWidth="1"/>
    <col min="5636" max="5636" width="15.42578125" style="80" bestFit="1" customWidth="1"/>
    <col min="5637" max="5637" width="9.42578125" style="80" bestFit="1" customWidth="1"/>
    <col min="5638" max="5881" width="9.140625" style="80"/>
    <col min="5882" max="5882" width="14.5703125" style="80" customWidth="1"/>
    <col min="5883" max="5883" width="27.5703125" style="80" bestFit="1" customWidth="1"/>
    <col min="5884" max="5884" width="16.42578125" style="80" customWidth="1"/>
    <col min="5885" max="5886" width="17.7109375" style="80" bestFit="1" customWidth="1"/>
    <col min="5887" max="5887" width="15.7109375" style="80" customWidth="1"/>
    <col min="5888" max="5889" width="9.28515625" style="80" bestFit="1" customWidth="1"/>
    <col min="5890" max="5890" width="15.42578125" style="80" bestFit="1" customWidth="1"/>
    <col min="5891" max="5891" width="9.42578125" style="80" bestFit="1" customWidth="1"/>
    <col min="5892" max="5892" width="15.42578125" style="80" bestFit="1" customWidth="1"/>
    <col min="5893" max="5893" width="9.42578125" style="80" bestFit="1" customWidth="1"/>
    <col min="5894" max="6137" width="9.140625" style="80"/>
    <col min="6138" max="6138" width="14.5703125" style="80" customWidth="1"/>
    <col min="6139" max="6139" width="27.5703125" style="80" bestFit="1" customWidth="1"/>
    <col min="6140" max="6140" width="16.42578125" style="80" customWidth="1"/>
    <col min="6141" max="6142" width="17.7109375" style="80" bestFit="1" customWidth="1"/>
    <col min="6143" max="6143" width="15.7109375" style="80" customWidth="1"/>
    <col min="6144" max="6145" width="9.28515625" style="80" bestFit="1" customWidth="1"/>
    <col min="6146" max="6146" width="15.42578125" style="80" bestFit="1" customWidth="1"/>
    <col min="6147" max="6147" width="9.42578125" style="80" bestFit="1" customWidth="1"/>
    <col min="6148" max="6148" width="15.42578125" style="80" bestFit="1" customWidth="1"/>
    <col min="6149" max="6149" width="9.42578125" style="80" bestFit="1" customWidth="1"/>
    <col min="6150" max="6393" width="9.140625" style="80"/>
    <col min="6394" max="6394" width="14.5703125" style="80" customWidth="1"/>
    <col min="6395" max="6395" width="27.5703125" style="80" bestFit="1" customWidth="1"/>
    <col min="6396" max="6396" width="16.42578125" style="80" customWidth="1"/>
    <col min="6397" max="6398" width="17.7109375" style="80" bestFit="1" customWidth="1"/>
    <col min="6399" max="6399" width="15.7109375" style="80" customWidth="1"/>
    <col min="6400" max="6401" width="9.28515625" style="80" bestFit="1" customWidth="1"/>
    <col min="6402" max="6402" width="15.42578125" style="80" bestFit="1" customWidth="1"/>
    <col min="6403" max="6403" width="9.42578125" style="80" bestFit="1" customWidth="1"/>
    <col min="6404" max="6404" width="15.42578125" style="80" bestFit="1" customWidth="1"/>
    <col min="6405" max="6405" width="9.42578125" style="80" bestFit="1" customWidth="1"/>
    <col min="6406" max="6649" width="9.140625" style="80"/>
    <col min="6650" max="6650" width="14.5703125" style="80" customWidth="1"/>
    <col min="6651" max="6651" width="27.5703125" style="80" bestFit="1" customWidth="1"/>
    <col min="6652" max="6652" width="16.42578125" style="80" customWidth="1"/>
    <col min="6653" max="6654" width="17.7109375" style="80" bestFit="1" customWidth="1"/>
    <col min="6655" max="6655" width="15.7109375" style="80" customWidth="1"/>
    <col min="6656" max="6657" width="9.28515625" style="80" bestFit="1" customWidth="1"/>
    <col min="6658" max="6658" width="15.42578125" style="80" bestFit="1" customWidth="1"/>
    <col min="6659" max="6659" width="9.42578125" style="80" bestFit="1" customWidth="1"/>
    <col min="6660" max="6660" width="15.42578125" style="80" bestFit="1" customWidth="1"/>
    <col min="6661" max="6661" width="9.42578125" style="80" bestFit="1" customWidth="1"/>
    <col min="6662" max="6905" width="9.140625" style="80"/>
    <col min="6906" max="6906" width="14.5703125" style="80" customWidth="1"/>
    <col min="6907" max="6907" width="27.5703125" style="80" bestFit="1" customWidth="1"/>
    <col min="6908" max="6908" width="16.42578125" style="80" customWidth="1"/>
    <col min="6909" max="6910" width="17.7109375" style="80" bestFit="1" customWidth="1"/>
    <col min="6911" max="6911" width="15.7109375" style="80" customWidth="1"/>
    <col min="6912" max="6913" width="9.28515625" style="80" bestFit="1" customWidth="1"/>
    <col min="6914" max="6914" width="15.42578125" style="80" bestFit="1" customWidth="1"/>
    <col min="6915" max="6915" width="9.42578125" style="80" bestFit="1" customWidth="1"/>
    <col min="6916" max="6916" width="15.42578125" style="80" bestFit="1" customWidth="1"/>
    <col min="6917" max="6917" width="9.42578125" style="80" bestFit="1" customWidth="1"/>
    <col min="6918" max="7161" width="9.140625" style="80"/>
    <col min="7162" max="7162" width="14.5703125" style="80" customWidth="1"/>
    <col min="7163" max="7163" width="27.5703125" style="80" bestFit="1" customWidth="1"/>
    <col min="7164" max="7164" width="16.42578125" style="80" customWidth="1"/>
    <col min="7165" max="7166" width="17.7109375" style="80" bestFit="1" customWidth="1"/>
    <col min="7167" max="7167" width="15.7109375" style="80" customWidth="1"/>
    <col min="7168" max="7169" width="9.28515625" style="80" bestFit="1" customWidth="1"/>
    <col min="7170" max="7170" width="15.42578125" style="80" bestFit="1" customWidth="1"/>
    <col min="7171" max="7171" width="9.42578125" style="80" bestFit="1" customWidth="1"/>
    <col min="7172" max="7172" width="15.42578125" style="80" bestFit="1" customWidth="1"/>
    <col min="7173" max="7173" width="9.42578125" style="80" bestFit="1" customWidth="1"/>
    <col min="7174" max="7417" width="9.140625" style="80"/>
    <col min="7418" max="7418" width="14.5703125" style="80" customWidth="1"/>
    <col min="7419" max="7419" width="27.5703125" style="80" bestFit="1" customWidth="1"/>
    <col min="7420" max="7420" width="16.42578125" style="80" customWidth="1"/>
    <col min="7421" max="7422" width="17.7109375" style="80" bestFit="1" customWidth="1"/>
    <col min="7423" max="7423" width="15.7109375" style="80" customWidth="1"/>
    <col min="7424" max="7425" width="9.28515625" style="80" bestFit="1" customWidth="1"/>
    <col min="7426" max="7426" width="15.42578125" style="80" bestFit="1" customWidth="1"/>
    <col min="7427" max="7427" width="9.42578125" style="80" bestFit="1" customWidth="1"/>
    <col min="7428" max="7428" width="15.42578125" style="80" bestFit="1" customWidth="1"/>
    <col min="7429" max="7429" width="9.42578125" style="80" bestFit="1" customWidth="1"/>
    <col min="7430" max="7673" width="9.140625" style="80"/>
    <col min="7674" max="7674" width="14.5703125" style="80" customWidth="1"/>
    <col min="7675" max="7675" width="27.5703125" style="80" bestFit="1" customWidth="1"/>
    <col min="7676" max="7676" width="16.42578125" style="80" customWidth="1"/>
    <col min="7677" max="7678" width="17.7109375" style="80" bestFit="1" customWidth="1"/>
    <col min="7679" max="7679" width="15.7109375" style="80" customWidth="1"/>
    <col min="7680" max="7681" width="9.28515625" style="80" bestFit="1" customWidth="1"/>
    <col min="7682" max="7682" width="15.42578125" style="80" bestFit="1" customWidth="1"/>
    <col min="7683" max="7683" width="9.42578125" style="80" bestFit="1" customWidth="1"/>
    <col min="7684" max="7684" width="15.42578125" style="80" bestFit="1" customWidth="1"/>
    <col min="7685" max="7685" width="9.42578125" style="80" bestFit="1" customWidth="1"/>
    <col min="7686" max="7929" width="9.140625" style="80"/>
    <col min="7930" max="7930" width="14.5703125" style="80" customWidth="1"/>
    <col min="7931" max="7931" width="27.5703125" style="80" bestFit="1" customWidth="1"/>
    <col min="7932" max="7932" width="16.42578125" style="80" customWidth="1"/>
    <col min="7933" max="7934" width="17.7109375" style="80" bestFit="1" customWidth="1"/>
    <col min="7935" max="7935" width="15.7109375" style="80" customWidth="1"/>
    <col min="7936" max="7937" width="9.28515625" style="80" bestFit="1" customWidth="1"/>
    <col min="7938" max="7938" width="15.42578125" style="80" bestFit="1" customWidth="1"/>
    <col min="7939" max="7939" width="9.42578125" style="80" bestFit="1" customWidth="1"/>
    <col min="7940" max="7940" width="15.42578125" style="80" bestFit="1" customWidth="1"/>
    <col min="7941" max="7941" width="9.42578125" style="80" bestFit="1" customWidth="1"/>
    <col min="7942" max="8185" width="9.140625" style="80"/>
    <col min="8186" max="8186" width="14.5703125" style="80" customWidth="1"/>
    <col min="8187" max="8187" width="27.5703125" style="80" bestFit="1" customWidth="1"/>
    <col min="8188" max="8188" width="16.42578125" style="80" customWidth="1"/>
    <col min="8189" max="8190" width="17.7109375" style="80" bestFit="1" customWidth="1"/>
    <col min="8191" max="8191" width="15.7109375" style="80" customWidth="1"/>
    <col min="8192" max="8193" width="9.28515625" style="80" bestFit="1" customWidth="1"/>
    <col min="8194" max="8194" width="15.42578125" style="80" bestFit="1" customWidth="1"/>
    <col min="8195" max="8195" width="9.42578125" style="80" bestFit="1" customWidth="1"/>
    <col min="8196" max="8196" width="15.42578125" style="80" bestFit="1" customWidth="1"/>
    <col min="8197" max="8197" width="9.42578125" style="80" bestFit="1" customWidth="1"/>
    <col min="8198" max="8441" width="9.140625" style="80"/>
    <col min="8442" max="8442" width="14.5703125" style="80" customWidth="1"/>
    <col min="8443" max="8443" width="27.5703125" style="80" bestFit="1" customWidth="1"/>
    <col min="8444" max="8444" width="16.42578125" style="80" customWidth="1"/>
    <col min="8445" max="8446" width="17.7109375" style="80" bestFit="1" customWidth="1"/>
    <col min="8447" max="8447" width="15.7109375" style="80" customWidth="1"/>
    <col min="8448" max="8449" width="9.28515625" style="80" bestFit="1" customWidth="1"/>
    <col min="8450" max="8450" width="15.42578125" style="80" bestFit="1" customWidth="1"/>
    <col min="8451" max="8451" width="9.42578125" style="80" bestFit="1" customWidth="1"/>
    <col min="8452" max="8452" width="15.42578125" style="80" bestFit="1" customWidth="1"/>
    <col min="8453" max="8453" width="9.42578125" style="80" bestFit="1" customWidth="1"/>
    <col min="8454" max="8697" width="9.140625" style="80"/>
    <col min="8698" max="8698" width="14.5703125" style="80" customWidth="1"/>
    <col min="8699" max="8699" width="27.5703125" style="80" bestFit="1" customWidth="1"/>
    <col min="8700" max="8700" width="16.42578125" style="80" customWidth="1"/>
    <col min="8701" max="8702" width="17.7109375" style="80" bestFit="1" customWidth="1"/>
    <col min="8703" max="8703" width="15.7109375" style="80" customWidth="1"/>
    <col min="8704" max="8705" width="9.28515625" style="80" bestFit="1" customWidth="1"/>
    <col min="8706" max="8706" width="15.42578125" style="80" bestFit="1" customWidth="1"/>
    <col min="8707" max="8707" width="9.42578125" style="80" bestFit="1" customWidth="1"/>
    <col min="8708" max="8708" width="15.42578125" style="80" bestFit="1" customWidth="1"/>
    <col min="8709" max="8709" width="9.42578125" style="80" bestFit="1" customWidth="1"/>
    <col min="8710" max="8953" width="9.140625" style="80"/>
    <col min="8954" max="8954" width="14.5703125" style="80" customWidth="1"/>
    <col min="8955" max="8955" width="27.5703125" style="80" bestFit="1" customWidth="1"/>
    <col min="8956" max="8956" width="16.42578125" style="80" customWidth="1"/>
    <col min="8957" max="8958" width="17.7109375" style="80" bestFit="1" customWidth="1"/>
    <col min="8959" max="8959" width="15.7109375" style="80" customWidth="1"/>
    <col min="8960" max="8961" width="9.28515625" style="80" bestFit="1" customWidth="1"/>
    <col min="8962" max="8962" width="15.42578125" style="80" bestFit="1" customWidth="1"/>
    <col min="8963" max="8963" width="9.42578125" style="80" bestFit="1" customWidth="1"/>
    <col min="8964" max="8964" width="15.42578125" style="80" bestFit="1" customWidth="1"/>
    <col min="8965" max="8965" width="9.42578125" style="80" bestFit="1" customWidth="1"/>
    <col min="8966" max="9209" width="9.140625" style="80"/>
    <col min="9210" max="9210" width="14.5703125" style="80" customWidth="1"/>
    <col min="9211" max="9211" width="27.5703125" style="80" bestFit="1" customWidth="1"/>
    <col min="9212" max="9212" width="16.42578125" style="80" customWidth="1"/>
    <col min="9213" max="9214" width="17.7109375" style="80" bestFit="1" customWidth="1"/>
    <col min="9215" max="9215" width="15.7109375" style="80" customWidth="1"/>
    <col min="9216" max="9217" width="9.28515625" style="80" bestFit="1" customWidth="1"/>
    <col min="9218" max="9218" width="15.42578125" style="80" bestFit="1" customWidth="1"/>
    <col min="9219" max="9219" width="9.42578125" style="80" bestFit="1" customWidth="1"/>
    <col min="9220" max="9220" width="15.42578125" style="80" bestFit="1" customWidth="1"/>
    <col min="9221" max="9221" width="9.42578125" style="80" bestFit="1" customWidth="1"/>
    <col min="9222" max="9465" width="9.140625" style="80"/>
    <col min="9466" max="9466" width="14.5703125" style="80" customWidth="1"/>
    <col min="9467" max="9467" width="27.5703125" style="80" bestFit="1" customWidth="1"/>
    <col min="9468" max="9468" width="16.42578125" style="80" customWidth="1"/>
    <col min="9469" max="9470" width="17.7109375" style="80" bestFit="1" customWidth="1"/>
    <col min="9471" max="9471" width="15.7109375" style="80" customWidth="1"/>
    <col min="9472" max="9473" width="9.28515625" style="80" bestFit="1" customWidth="1"/>
    <col min="9474" max="9474" width="15.42578125" style="80" bestFit="1" customWidth="1"/>
    <col min="9475" max="9475" width="9.42578125" style="80" bestFit="1" customWidth="1"/>
    <col min="9476" max="9476" width="15.42578125" style="80" bestFit="1" customWidth="1"/>
    <col min="9477" max="9477" width="9.42578125" style="80" bestFit="1" customWidth="1"/>
    <col min="9478" max="9721" width="9.140625" style="80"/>
    <col min="9722" max="9722" width="14.5703125" style="80" customWidth="1"/>
    <col min="9723" max="9723" width="27.5703125" style="80" bestFit="1" customWidth="1"/>
    <col min="9724" max="9724" width="16.42578125" style="80" customWidth="1"/>
    <col min="9725" max="9726" width="17.7109375" style="80" bestFit="1" customWidth="1"/>
    <col min="9727" max="9727" width="15.7109375" style="80" customWidth="1"/>
    <col min="9728" max="9729" width="9.28515625" style="80" bestFit="1" customWidth="1"/>
    <col min="9730" max="9730" width="15.42578125" style="80" bestFit="1" customWidth="1"/>
    <col min="9731" max="9731" width="9.42578125" style="80" bestFit="1" customWidth="1"/>
    <col min="9732" max="9732" width="15.42578125" style="80" bestFit="1" customWidth="1"/>
    <col min="9733" max="9733" width="9.42578125" style="80" bestFit="1" customWidth="1"/>
    <col min="9734" max="9977" width="9.140625" style="80"/>
    <col min="9978" max="9978" width="14.5703125" style="80" customWidth="1"/>
    <col min="9979" max="9979" width="27.5703125" style="80" bestFit="1" customWidth="1"/>
    <col min="9980" max="9980" width="16.42578125" style="80" customWidth="1"/>
    <col min="9981" max="9982" width="17.7109375" style="80" bestFit="1" customWidth="1"/>
    <col min="9983" max="9983" width="15.7109375" style="80" customWidth="1"/>
    <col min="9984" max="9985" width="9.28515625" style="80" bestFit="1" customWidth="1"/>
    <col min="9986" max="9986" width="15.42578125" style="80" bestFit="1" customWidth="1"/>
    <col min="9987" max="9987" width="9.42578125" style="80" bestFit="1" customWidth="1"/>
    <col min="9988" max="9988" width="15.42578125" style="80" bestFit="1" customWidth="1"/>
    <col min="9989" max="9989" width="9.42578125" style="80" bestFit="1" customWidth="1"/>
    <col min="9990" max="10233" width="9.140625" style="80"/>
    <col min="10234" max="10234" width="14.5703125" style="80" customWidth="1"/>
    <col min="10235" max="10235" width="27.5703125" style="80" bestFit="1" customWidth="1"/>
    <col min="10236" max="10236" width="16.42578125" style="80" customWidth="1"/>
    <col min="10237" max="10238" width="17.7109375" style="80" bestFit="1" customWidth="1"/>
    <col min="10239" max="10239" width="15.7109375" style="80" customWidth="1"/>
    <col min="10240" max="10241" width="9.28515625" style="80" bestFit="1" customWidth="1"/>
    <col min="10242" max="10242" width="15.42578125" style="80" bestFit="1" customWidth="1"/>
    <col min="10243" max="10243" width="9.42578125" style="80" bestFit="1" customWidth="1"/>
    <col min="10244" max="10244" width="15.42578125" style="80" bestFit="1" customWidth="1"/>
    <col min="10245" max="10245" width="9.42578125" style="80" bestFit="1" customWidth="1"/>
    <col min="10246" max="10489" width="9.140625" style="80"/>
    <col min="10490" max="10490" width="14.5703125" style="80" customWidth="1"/>
    <col min="10491" max="10491" width="27.5703125" style="80" bestFit="1" customWidth="1"/>
    <col min="10492" max="10492" width="16.42578125" style="80" customWidth="1"/>
    <col min="10493" max="10494" width="17.7109375" style="80" bestFit="1" customWidth="1"/>
    <col min="10495" max="10495" width="15.7109375" style="80" customWidth="1"/>
    <col min="10496" max="10497" width="9.28515625" style="80" bestFit="1" customWidth="1"/>
    <col min="10498" max="10498" width="15.42578125" style="80" bestFit="1" customWidth="1"/>
    <col min="10499" max="10499" width="9.42578125" style="80" bestFit="1" customWidth="1"/>
    <col min="10500" max="10500" width="15.42578125" style="80" bestFit="1" customWidth="1"/>
    <col min="10501" max="10501" width="9.42578125" style="80" bestFit="1" customWidth="1"/>
    <col min="10502" max="10745" width="9.140625" style="80"/>
    <col min="10746" max="10746" width="14.5703125" style="80" customWidth="1"/>
    <col min="10747" max="10747" width="27.5703125" style="80" bestFit="1" customWidth="1"/>
    <col min="10748" max="10748" width="16.42578125" style="80" customWidth="1"/>
    <col min="10749" max="10750" width="17.7109375" style="80" bestFit="1" customWidth="1"/>
    <col min="10751" max="10751" width="15.7109375" style="80" customWidth="1"/>
    <col min="10752" max="10753" width="9.28515625" style="80" bestFit="1" customWidth="1"/>
    <col min="10754" max="10754" width="15.42578125" style="80" bestFit="1" customWidth="1"/>
    <col min="10755" max="10755" width="9.42578125" style="80" bestFit="1" customWidth="1"/>
    <col min="10756" max="10756" width="15.42578125" style="80" bestFit="1" customWidth="1"/>
    <col min="10757" max="10757" width="9.42578125" style="80" bestFit="1" customWidth="1"/>
    <col min="10758" max="11001" width="9.140625" style="80"/>
    <col min="11002" max="11002" width="14.5703125" style="80" customWidth="1"/>
    <col min="11003" max="11003" width="27.5703125" style="80" bestFit="1" customWidth="1"/>
    <col min="11004" max="11004" width="16.42578125" style="80" customWidth="1"/>
    <col min="11005" max="11006" width="17.7109375" style="80" bestFit="1" customWidth="1"/>
    <col min="11007" max="11007" width="15.7109375" style="80" customWidth="1"/>
    <col min="11008" max="11009" width="9.28515625" style="80" bestFit="1" customWidth="1"/>
    <col min="11010" max="11010" width="15.42578125" style="80" bestFit="1" customWidth="1"/>
    <col min="11011" max="11011" width="9.42578125" style="80" bestFit="1" customWidth="1"/>
    <col min="11012" max="11012" width="15.42578125" style="80" bestFit="1" customWidth="1"/>
    <col min="11013" max="11013" width="9.42578125" style="80" bestFit="1" customWidth="1"/>
    <col min="11014" max="11257" width="9.140625" style="80"/>
    <col min="11258" max="11258" width="14.5703125" style="80" customWidth="1"/>
    <col min="11259" max="11259" width="27.5703125" style="80" bestFit="1" customWidth="1"/>
    <col min="11260" max="11260" width="16.42578125" style="80" customWidth="1"/>
    <col min="11261" max="11262" width="17.7109375" style="80" bestFit="1" customWidth="1"/>
    <col min="11263" max="11263" width="15.7109375" style="80" customWidth="1"/>
    <col min="11264" max="11265" width="9.28515625" style="80" bestFit="1" customWidth="1"/>
    <col min="11266" max="11266" width="15.42578125" style="80" bestFit="1" customWidth="1"/>
    <col min="11267" max="11267" width="9.42578125" style="80" bestFit="1" customWidth="1"/>
    <col min="11268" max="11268" width="15.42578125" style="80" bestFit="1" customWidth="1"/>
    <col min="11269" max="11269" width="9.42578125" style="80" bestFit="1" customWidth="1"/>
    <col min="11270" max="11513" width="9.140625" style="80"/>
    <col min="11514" max="11514" width="14.5703125" style="80" customWidth="1"/>
    <col min="11515" max="11515" width="27.5703125" style="80" bestFit="1" customWidth="1"/>
    <col min="11516" max="11516" width="16.42578125" style="80" customWidth="1"/>
    <col min="11517" max="11518" width="17.7109375" style="80" bestFit="1" customWidth="1"/>
    <col min="11519" max="11519" width="15.7109375" style="80" customWidth="1"/>
    <col min="11520" max="11521" width="9.28515625" style="80" bestFit="1" customWidth="1"/>
    <col min="11522" max="11522" width="15.42578125" style="80" bestFit="1" customWidth="1"/>
    <col min="11523" max="11523" width="9.42578125" style="80" bestFit="1" customWidth="1"/>
    <col min="11524" max="11524" width="15.42578125" style="80" bestFit="1" customWidth="1"/>
    <col min="11525" max="11525" width="9.42578125" style="80" bestFit="1" customWidth="1"/>
    <col min="11526" max="11769" width="9.140625" style="80"/>
    <col min="11770" max="11770" width="14.5703125" style="80" customWidth="1"/>
    <col min="11771" max="11771" width="27.5703125" style="80" bestFit="1" customWidth="1"/>
    <col min="11772" max="11772" width="16.42578125" style="80" customWidth="1"/>
    <col min="11773" max="11774" width="17.7109375" style="80" bestFit="1" customWidth="1"/>
    <col min="11775" max="11775" width="15.7109375" style="80" customWidth="1"/>
    <col min="11776" max="11777" width="9.28515625" style="80" bestFit="1" customWidth="1"/>
    <col min="11778" max="11778" width="15.42578125" style="80" bestFit="1" customWidth="1"/>
    <col min="11779" max="11779" width="9.42578125" style="80" bestFit="1" customWidth="1"/>
    <col min="11780" max="11780" width="15.42578125" style="80" bestFit="1" customWidth="1"/>
    <col min="11781" max="11781" width="9.42578125" style="80" bestFit="1" customWidth="1"/>
    <col min="11782" max="12025" width="9.140625" style="80"/>
    <col min="12026" max="12026" width="14.5703125" style="80" customWidth="1"/>
    <col min="12027" max="12027" width="27.5703125" style="80" bestFit="1" customWidth="1"/>
    <col min="12028" max="12028" width="16.42578125" style="80" customWidth="1"/>
    <col min="12029" max="12030" width="17.7109375" style="80" bestFit="1" customWidth="1"/>
    <col min="12031" max="12031" width="15.7109375" style="80" customWidth="1"/>
    <col min="12032" max="12033" width="9.28515625" style="80" bestFit="1" customWidth="1"/>
    <col min="12034" max="12034" width="15.42578125" style="80" bestFit="1" customWidth="1"/>
    <col min="12035" max="12035" width="9.42578125" style="80" bestFit="1" customWidth="1"/>
    <col min="12036" max="12036" width="15.42578125" style="80" bestFit="1" customWidth="1"/>
    <col min="12037" max="12037" width="9.42578125" style="80" bestFit="1" customWidth="1"/>
    <col min="12038" max="12281" width="9.140625" style="80"/>
    <col min="12282" max="12282" width="14.5703125" style="80" customWidth="1"/>
    <col min="12283" max="12283" width="27.5703125" style="80" bestFit="1" customWidth="1"/>
    <col min="12284" max="12284" width="16.42578125" style="80" customWidth="1"/>
    <col min="12285" max="12286" width="17.7109375" style="80" bestFit="1" customWidth="1"/>
    <col min="12287" max="12287" width="15.7109375" style="80" customWidth="1"/>
    <col min="12288" max="12289" width="9.28515625" style="80" bestFit="1" customWidth="1"/>
    <col min="12290" max="12290" width="15.42578125" style="80" bestFit="1" customWidth="1"/>
    <col min="12291" max="12291" width="9.42578125" style="80" bestFit="1" customWidth="1"/>
    <col min="12292" max="12292" width="15.42578125" style="80" bestFit="1" customWidth="1"/>
    <col min="12293" max="12293" width="9.42578125" style="80" bestFit="1" customWidth="1"/>
    <col min="12294" max="12537" width="9.140625" style="80"/>
    <col min="12538" max="12538" width="14.5703125" style="80" customWidth="1"/>
    <col min="12539" max="12539" width="27.5703125" style="80" bestFit="1" customWidth="1"/>
    <col min="12540" max="12540" width="16.42578125" style="80" customWidth="1"/>
    <col min="12541" max="12542" width="17.7109375" style="80" bestFit="1" customWidth="1"/>
    <col min="12543" max="12543" width="15.7109375" style="80" customWidth="1"/>
    <col min="12544" max="12545" width="9.28515625" style="80" bestFit="1" customWidth="1"/>
    <col min="12546" max="12546" width="15.42578125" style="80" bestFit="1" customWidth="1"/>
    <col min="12547" max="12547" width="9.42578125" style="80" bestFit="1" customWidth="1"/>
    <col min="12548" max="12548" width="15.42578125" style="80" bestFit="1" customWidth="1"/>
    <col min="12549" max="12549" width="9.42578125" style="80" bestFit="1" customWidth="1"/>
    <col min="12550" max="12793" width="9.140625" style="80"/>
    <col min="12794" max="12794" width="14.5703125" style="80" customWidth="1"/>
    <col min="12795" max="12795" width="27.5703125" style="80" bestFit="1" customWidth="1"/>
    <col min="12796" max="12796" width="16.42578125" style="80" customWidth="1"/>
    <col min="12797" max="12798" width="17.7109375" style="80" bestFit="1" customWidth="1"/>
    <col min="12799" max="12799" width="15.7109375" style="80" customWidth="1"/>
    <col min="12800" max="12801" width="9.28515625" style="80" bestFit="1" customWidth="1"/>
    <col min="12802" max="12802" width="15.42578125" style="80" bestFit="1" customWidth="1"/>
    <col min="12803" max="12803" width="9.42578125" style="80" bestFit="1" customWidth="1"/>
    <col min="12804" max="12804" width="15.42578125" style="80" bestFit="1" customWidth="1"/>
    <col min="12805" max="12805" width="9.42578125" style="80" bestFit="1" customWidth="1"/>
    <col min="12806" max="13049" width="9.140625" style="80"/>
    <col min="13050" max="13050" width="14.5703125" style="80" customWidth="1"/>
    <col min="13051" max="13051" width="27.5703125" style="80" bestFit="1" customWidth="1"/>
    <col min="13052" max="13052" width="16.42578125" style="80" customWidth="1"/>
    <col min="13053" max="13054" width="17.7109375" style="80" bestFit="1" customWidth="1"/>
    <col min="13055" max="13055" width="15.7109375" style="80" customWidth="1"/>
    <col min="13056" max="13057" width="9.28515625" style="80" bestFit="1" customWidth="1"/>
    <col min="13058" max="13058" width="15.42578125" style="80" bestFit="1" customWidth="1"/>
    <col min="13059" max="13059" width="9.42578125" style="80" bestFit="1" customWidth="1"/>
    <col min="13060" max="13060" width="15.42578125" style="80" bestFit="1" customWidth="1"/>
    <col min="13061" max="13061" width="9.42578125" style="80" bestFit="1" customWidth="1"/>
    <col min="13062" max="13305" width="9.140625" style="80"/>
    <col min="13306" max="13306" width="14.5703125" style="80" customWidth="1"/>
    <col min="13307" max="13307" width="27.5703125" style="80" bestFit="1" customWidth="1"/>
    <col min="13308" max="13308" width="16.42578125" style="80" customWidth="1"/>
    <col min="13309" max="13310" width="17.7109375" style="80" bestFit="1" customWidth="1"/>
    <col min="13311" max="13311" width="15.7109375" style="80" customWidth="1"/>
    <col min="13312" max="13313" width="9.28515625" style="80" bestFit="1" customWidth="1"/>
    <col min="13314" max="13314" width="15.42578125" style="80" bestFit="1" customWidth="1"/>
    <col min="13315" max="13315" width="9.42578125" style="80" bestFit="1" customWidth="1"/>
    <col min="13316" max="13316" width="15.42578125" style="80" bestFit="1" customWidth="1"/>
    <col min="13317" max="13317" width="9.42578125" style="80" bestFit="1" customWidth="1"/>
    <col min="13318" max="13561" width="9.140625" style="80"/>
    <col min="13562" max="13562" width="14.5703125" style="80" customWidth="1"/>
    <col min="13563" max="13563" width="27.5703125" style="80" bestFit="1" customWidth="1"/>
    <col min="13564" max="13564" width="16.42578125" style="80" customWidth="1"/>
    <col min="13565" max="13566" width="17.7109375" style="80" bestFit="1" customWidth="1"/>
    <col min="13567" max="13567" width="15.7109375" style="80" customWidth="1"/>
    <col min="13568" max="13569" width="9.28515625" style="80" bestFit="1" customWidth="1"/>
    <col min="13570" max="13570" width="15.42578125" style="80" bestFit="1" customWidth="1"/>
    <col min="13571" max="13571" width="9.42578125" style="80" bestFit="1" customWidth="1"/>
    <col min="13572" max="13572" width="15.42578125" style="80" bestFit="1" customWidth="1"/>
    <col min="13573" max="13573" width="9.42578125" style="80" bestFit="1" customWidth="1"/>
    <col min="13574" max="13817" width="9.140625" style="80"/>
    <col min="13818" max="13818" width="14.5703125" style="80" customWidth="1"/>
    <col min="13819" max="13819" width="27.5703125" style="80" bestFit="1" customWidth="1"/>
    <col min="13820" max="13820" width="16.42578125" style="80" customWidth="1"/>
    <col min="13821" max="13822" width="17.7109375" style="80" bestFit="1" customWidth="1"/>
    <col min="13823" max="13823" width="15.7109375" style="80" customWidth="1"/>
    <col min="13824" max="13825" width="9.28515625" style="80" bestFit="1" customWidth="1"/>
    <col min="13826" max="13826" width="15.42578125" style="80" bestFit="1" customWidth="1"/>
    <col min="13827" max="13827" width="9.42578125" style="80" bestFit="1" customWidth="1"/>
    <col min="13828" max="13828" width="15.42578125" style="80" bestFit="1" customWidth="1"/>
    <col min="13829" max="13829" width="9.42578125" style="80" bestFit="1" customWidth="1"/>
    <col min="13830" max="14073" width="9.140625" style="80"/>
    <col min="14074" max="14074" width="14.5703125" style="80" customWidth="1"/>
    <col min="14075" max="14075" width="27.5703125" style="80" bestFit="1" customWidth="1"/>
    <col min="14076" max="14076" width="16.42578125" style="80" customWidth="1"/>
    <col min="14077" max="14078" width="17.7109375" style="80" bestFit="1" customWidth="1"/>
    <col min="14079" max="14079" width="15.7109375" style="80" customWidth="1"/>
    <col min="14080" max="14081" width="9.28515625" style="80" bestFit="1" customWidth="1"/>
    <col min="14082" max="14082" width="15.42578125" style="80" bestFit="1" customWidth="1"/>
    <col min="14083" max="14083" width="9.42578125" style="80" bestFit="1" customWidth="1"/>
    <col min="14084" max="14084" width="15.42578125" style="80" bestFit="1" customWidth="1"/>
    <col min="14085" max="14085" width="9.42578125" style="80" bestFit="1" customWidth="1"/>
    <col min="14086" max="14329" width="9.140625" style="80"/>
    <col min="14330" max="14330" width="14.5703125" style="80" customWidth="1"/>
    <col min="14331" max="14331" width="27.5703125" style="80" bestFit="1" customWidth="1"/>
    <col min="14332" max="14332" width="16.42578125" style="80" customWidth="1"/>
    <col min="14333" max="14334" width="17.7109375" style="80" bestFit="1" customWidth="1"/>
    <col min="14335" max="14335" width="15.7109375" style="80" customWidth="1"/>
    <col min="14336" max="14337" width="9.28515625" style="80" bestFit="1" customWidth="1"/>
    <col min="14338" max="14338" width="15.42578125" style="80" bestFit="1" customWidth="1"/>
    <col min="14339" max="14339" width="9.42578125" style="80" bestFit="1" customWidth="1"/>
    <col min="14340" max="14340" width="15.42578125" style="80" bestFit="1" customWidth="1"/>
    <col min="14341" max="14341" width="9.42578125" style="80" bestFit="1" customWidth="1"/>
    <col min="14342" max="14585" width="9.140625" style="80"/>
    <col min="14586" max="14586" width="14.5703125" style="80" customWidth="1"/>
    <col min="14587" max="14587" width="27.5703125" style="80" bestFit="1" customWidth="1"/>
    <col min="14588" max="14588" width="16.42578125" style="80" customWidth="1"/>
    <col min="14589" max="14590" width="17.7109375" style="80" bestFit="1" customWidth="1"/>
    <col min="14591" max="14591" width="15.7109375" style="80" customWidth="1"/>
    <col min="14592" max="14593" width="9.28515625" style="80" bestFit="1" customWidth="1"/>
    <col min="14594" max="14594" width="15.42578125" style="80" bestFit="1" customWidth="1"/>
    <col min="14595" max="14595" width="9.42578125" style="80" bestFit="1" customWidth="1"/>
    <col min="14596" max="14596" width="15.42578125" style="80" bestFit="1" customWidth="1"/>
    <col min="14597" max="14597" width="9.42578125" style="80" bestFit="1" customWidth="1"/>
    <col min="14598" max="14841" width="9.140625" style="80"/>
    <col min="14842" max="14842" width="14.5703125" style="80" customWidth="1"/>
    <col min="14843" max="14843" width="27.5703125" style="80" bestFit="1" customWidth="1"/>
    <col min="14844" max="14844" width="16.42578125" style="80" customWidth="1"/>
    <col min="14845" max="14846" width="17.7109375" style="80" bestFit="1" customWidth="1"/>
    <col min="14847" max="14847" width="15.7109375" style="80" customWidth="1"/>
    <col min="14848" max="14849" width="9.28515625" style="80" bestFit="1" customWidth="1"/>
    <col min="14850" max="14850" width="15.42578125" style="80" bestFit="1" customWidth="1"/>
    <col min="14851" max="14851" width="9.42578125" style="80" bestFit="1" customWidth="1"/>
    <col min="14852" max="14852" width="15.42578125" style="80" bestFit="1" customWidth="1"/>
    <col min="14853" max="14853" width="9.42578125" style="80" bestFit="1" customWidth="1"/>
    <col min="14854" max="15097" width="9.140625" style="80"/>
    <col min="15098" max="15098" width="14.5703125" style="80" customWidth="1"/>
    <col min="15099" max="15099" width="27.5703125" style="80" bestFit="1" customWidth="1"/>
    <col min="15100" max="15100" width="16.42578125" style="80" customWidth="1"/>
    <col min="15101" max="15102" width="17.7109375" style="80" bestFit="1" customWidth="1"/>
    <col min="15103" max="15103" width="15.7109375" style="80" customWidth="1"/>
    <col min="15104" max="15105" width="9.28515625" style="80" bestFit="1" customWidth="1"/>
    <col min="15106" max="15106" width="15.42578125" style="80" bestFit="1" customWidth="1"/>
    <col min="15107" max="15107" width="9.42578125" style="80" bestFit="1" customWidth="1"/>
    <col min="15108" max="15108" width="15.42578125" style="80" bestFit="1" customWidth="1"/>
    <col min="15109" max="15109" width="9.42578125" style="80" bestFit="1" customWidth="1"/>
    <col min="15110" max="15353" width="9.140625" style="80"/>
    <col min="15354" max="15354" width="14.5703125" style="80" customWidth="1"/>
    <col min="15355" max="15355" width="27.5703125" style="80" bestFit="1" customWidth="1"/>
    <col min="15356" max="15356" width="16.42578125" style="80" customWidth="1"/>
    <col min="15357" max="15358" width="17.7109375" style="80" bestFit="1" customWidth="1"/>
    <col min="15359" max="15359" width="15.7109375" style="80" customWidth="1"/>
    <col min="15360" max="15361" width="9.28515625" style="80" bestFit="1" customWidth="1"/>
    <col min="15362" max="15362" width="15.42578125" style="80" bestFit="1" customWidth="1"/>
    <col min="15363" max="15363" width="9.42578125" style="80" bestFit="1" customWidth="1"/>
    <col min="15364" max="15364" width="15.42578125" style="80" bestFit="1" customWidth="1"/>
    <col min="15365" max="15365" width="9.42578125" style="80" bestFit="1" customWidth="1"/>
    <col min="15366" max="15609" width="9.140625" style="80"/>
    <col min="15610" max="15610" width="14.5703125" style="80" customWidth="1"/>
    <col min="15611" max="15611" width="27.5703125" style="80" bestFit="1" customWidth="1"/>
    <col min="15612" max="15612" width="16.42578125" style="80" customWidth="1"/>
    <col min="15613" max="15614" width="17.7109375" style="80" bestFit="1" customWidth="1"/>
    <col min="15615" max="15615" width="15.7109375" style="80" customWidth="1"/>
    <col min="15616" max="15617" width="9.28515625" style="80" bestFit="1" customWidth="1"/>
    <col min="15618" max="15618" width="15.42578125" style="80" bestFit="1" customWidth="1"/>
    <col min="15619" max="15619" width="9.42578125" style="80" bestFit="1" customWidth="1"/>
    <col min="15620" max="15620" width="15.42578125" style="80" bestFit="1" customWidth="1"/>
    <col min="15621" max="15621" width="9.42578125" style="80" bestFit="1" customWidth="1"/>
    <col min="15622" max="15865" width="9.140625" style="80"/>
    <col min="15866" max="15866" width="14.5703125" style="80" customWidth="1"/>
    <col min="15867" max="15867" width="27.5703125" style="80" bestFit="1" customWidth="1"/>
    <col min="15868" max="15868" width="16.42578125" style="80" customWidth="1"/>
    <col min="15869" max="15870" width="17.7109375" style="80" bestFit="1" customWidth="1"/>
    <col min="15871" max="15871" width="15.7109375" style="80" customWidth="1"/>
    <col min="15872" max="15873" width="9.28515625" style="80" bestFit="1" customWidth="1"/>
    <col min="15874" max="15874" width="15.42578125" style="80" bestFit="1" customWidth="1"/>
    <col min="15875" max="15875" width="9.42578125" style="80" bestFit="1" customWidth="1"/>
    <col min="15876" max="15876" width="15.42578125" style="80" bestFit="1" customWidth="1"/>
    <col min="15877" max="15877" width="9.42578125" style="80" bestFit="1" customWidth="1"/>
    <col min="15878" max="16121" width="9.140625" style="80"/>
    <col min="16122" max="16122" width="14.5703125" style="80" customWidth="1"/>
    <col min="16123" max="16123" width="27.5703125" style="80" bestFit="1" customWidth="1"/>
    <col min="16124" max="16124" width="16.42578125" style="80" customWidth="1"/>
    <col min="16125" max="16126" width="17.7109375" style="80" bestFit="1" customWidth="1"/>
    <col min="16127" max="16127" width="15.7109375" style="80" customWidth="1"/>
    <col min="16128" max="16129" width="9.28515625" style="80" bestFit="1" customWidth="1"/>
    <col min="16130" max="16130" width="15.42578125" style="80" bestFit="1" customWidth="1"/>
    <col min="16131" max="16131" width="9.42578125" style="80" bestFit="1" customWidth="1"/>
    <col min="16132" max="16132" width="15.42578125" style="80" bestFit="1" customWidth="1"/>
    <col min="16133" max="16133" width="9.42578125" style="80" bestFit="1" customWidth="1"/>
    <col min="16134" max="16384" width="9.140625" style="80"/>
  </cols>
  <sheetData>
    <row r="1" spans="1:8" ht="15.75" x14ac:dyDescent="0.2">
      <c r="A1" s="150"/>
      <c r="B1" s="150"/>
      <c r="C1" s="150"/>
      <c r="D1" s="150"/>
      <c r="E1" s="150"/>
      <c r="F1" s="150"/>
      <c r="G1" s="150"/>
      <c r="H1" s="150"/>
    </row>
    <row r="2" spans="1:8" ht="18.75" x14ac:dyDescent="0.2">
      <c r="A2" s="3"/>
      <c r="B2" s="3"/>
      <c r="C2" s="3"/>
      <c r="D2" s="3"/>
      <c r="E2" s="3"/>
      <c r="F2" s="3"/>
      <c r="G2" s="3"/>
      <c r="H2" s="3"/>
    </row>
    <row r="3" spans="1:8" ht="15.75" x14ac:dyDescent="0.2">
      <c r="A3" s="150" t="s">
        <v>169</v>
      </c>
      <c r="B3" s="150"/>
      <c r="C3" s="150"/>
      <c r="D3" s="150"/>
      <c r="E3" s="150"/>
      <c r="F3" s="150"/>
      <c r="G3" s="150"/>
      <c r="H3" s="150"/>
    </row>
    <row r="4" spans="1:8" ht="18.75" x14ac:dyDescent="0.2">
      <c r="A4" s="3"/>
      <c r="B4" s="3"/>
      <c r="C4" s="3"/>
      <c r="D4" s="3"/>
      <c r="E4" s="3"/>
      <c r="F4" s="3"/>
      <c r="G4" s="3"/>
      <c r="H4" s="3"/>
    </row>
    <row r="5" spans="1:8" s="81" customFormat="1" ht="51" x14ac:dyDescent="0.25">
      <c r="A5" s="176" t="s">
        <v>3</v>
      </c>
      <c r="B5" s="176"/>
      <c r="C5" s="101" t="str">
        <f t="shared" ref="C5:H5" si="0">UPPER(C7)</f>
        <v>OSTVARENJE/IZVRŠENJE 
01.2022. - 06.2022.</v>
      </c>
      <c r="D5" s="101" t="s">
        <v>248</v>
      </c>
      <c r="E5" s="101" t="str">
        <f t="shared" si="0"/>
        <v>TEKUĆI PLAN 
2023.</v>
      </c>
      <c r="F5" s="101" t="str">
        <f t="shared" si="0"/>
        <v>OSTVARENJE/IZVRŠENJE 
01.2023. - 06.2023.</v>
      </c>
      <c r="G5" s="101" t="str">
        <f t="shared" si="0"/>
        <v>INDEKS
(5)/(2)</v>
      </c>
      <c r="H5" s="101" t="str">
        <f t="shared" si="0"/>
        <v>INDEKS
(5)/(4)</v>
      </c>
    </row>
    <row r="6" spans="1:8" s="82" customFormat="1" ht="11.25" x14ac:dyDescent="0.25">
      <c r="A6" s="177">
        <v>1</v>
      </c>
      <c r="B6" s="177"/>
      <c r="C6" s="97">
        <v>2</v>
      </c>
      <c r="D6" s="97">
        <v>3</v>
      </c>
      <c r="E6" s="97">
        <v>4.3333333333333304</v>
      </c>
      <c r="F6" s="97">
        <v>5.0833333333333304</v>
      </c>
      <c r="G6" s="97">
        <v>6</v>
      </c>
      <c r="H6" s="97">
        <v>7</v>
      </c>
    </row>
    <row r="7" spans="1:8" ht="51" hidden="1" x14ac:dyDescent="0.2">
      <c r="A7" s="83" t="s">
        <v>36</v>
      </c>
      <c r="B7" s="83" t="s">
        <v>36</v>
      </c>
      <c r="C7" s="84" t="s">
        <v>37</v>
      </c>
      <c r="D7" s="84" t="s">
        <v>38</v>
      </c>
      <c r="E7" s="84" t="s">
        <v>39</v>
      </c>
      <c r="F7" s="84" t="s">
        <v>40</v>
      </c>
      <c r="G7" s="84" t="s">
        <v>41</v>
      </c>
      <c r="H7" s="84" t="s">
        <v>42</v>
      </c>
    </row>
    <row r="8" spans="1:8" hidden="1" x14ac:dyDescent="0.2">
      <c r="A8" s="85" t="s">
        <v>43</v>
      </c>
      <c r="B8" s="85" t="s">
        <v>36</v>
      </c>
      <c r="C8" s="42" t="s">
        <v>44</v>
      </c>
      <c r="D8" s="42" t="s">
        <v>44</v>
      </c>
      <c r="E8" s="42" t="s">
        <v>44</v>
      </c>
      <c r="F8" s="42" t="s">
        <v>44</v>
      </c>
      <c r="G8" s="42" t="s">
        <v>36</v>
      </c>
      <c r="H8" s="42" t="s">
        <v>36</v>
      </c>
    </row>
    <row r="9" spans="1:8" x14ac:dyDescent="0.2">
      <c r="A9" s="98" t="s">
        <v>45</v>
      </c>
      <c r="B9" s="98" t="s">
        <v>36</v>
      </c>
      <c r="C9" s="67">
        <f>C10+C13+C15+C17</f>
        <v>257201.28999999998</v>
      </c>
      <c r="D9" s="139">
        <f>D10+D13+D15+D17</f>
        <v>19102508</v>
      </c>
      <c r="E9" s="139">
        <f>E10+E13+E15+E17</f>
        <v>19102508</v>
      </c>
      <c r="F9" s="67">
        <f>F10+F13+F15+F17</f>
        <v>1791203.1600000001</v>
      </c>
      <c r="G9" s="67">
        <f>F9/C9*100</f>
        <v>696.42075278860386</v>
      </c>
      <c r="H9" s="67">
        <f>F9/E9*100</f>
        <v>9.3767957589652635</v>
      </c>
    </row>
    <row r="10" spans="1:8" x14ac:dyDescent="0.2">
      <c r="A10" s="91" t="s">
        <v>170</v>
      </c>
      <c r="B10" s="92" t="s">
        <v>171</v>
      </c>
      <c r="C10" s="93">
        <v>131462.44</v>
      </c>
      <c r="D10" s="99">
        <v>5336917</v>
      </c>
      <c r="E10" s="99">
        <v>5336917</v>
      </c>
      <c r="F10" s="93">
        <v>747798.12</v>
      </c>
      <c r="G10" s="70">
        <f t="shared" ref="G10:G33" si="1">F10/C10*100</f>
        <v>568.83024535372999</v>
      </c>
      <c r="H10" s="70">
        <f t="shared" ref="H10:H33" si="2">F10/E10*100</f>
        <v>14.011799696341539</v>
      </c>
    </row>
    <row r="11" spans="1:8" x14ac:dyDescent="0.2">
      <c r="A11" s="57" t="s">
        <v>172</v>
      </c>
      <c r="B11" s="58" t="s">
        <v>171</v>
      </c>
      <c r="C11" s="59">
        <v>124795.66</v>
      </c>
      <c r="D11" s="110">
        <v>4058572</v>
      </c>
      <c r="E11" s="110">
        <v>4058572</v>
      </c>
      <c r="F11" s="59">
        <v>573516.16</v>
      </c>
      <c r="G11" s="69">
        <f t="shared" si="1"/>
        <v>459.56418676739241</v>
      </c>
      <c r="H11" s="69">
        <f t="shared" si="2"/>
        <v>14.130984001269411</v>
      </c>
    </row>
    <row r="12" spans="1:8" x14ac:dyDescent="0.2">
      <c r="A12" s="57" t="s">
        <v>173</v>
      </c>
      <c r="B12" s="58" t="s">
        <v>174</v>
      </c>
      <c r="C12" s="59">
        <v>6666.78</v>
      </c>
      <c r="D12" s="110">
        <v>1278345</v>
      </c>
      <c r="E12" s="110">
        <v>1278345</v>
      </c>
      <c r="F12" s="59">
        <v>174281.96</v>
      </c>
      <c r="G12" s="69">
        <f t="shared" si="1"/>
        <v>2614.1849588556993</v>
      </c>
      <c r="H12" s="69">
        <f t="shared" si="2"/>
        <v>13.633405692516495</v>
      </c>
    </row>
    <row r="13" spans="1:8" x14ac:dyDescent="0.2">
      <c r="A13" s="91" t="s">
        <v>76</v>
      </c>
      <c r="B13" s="92" t="s">
        <v>175</v>
      </c>
      <c r="C13" s="93">
        <v>1931.96</v>
      </c>
      <c r="D13" s="99">
        <v>10000</v>
      </c>
      <c r="E13" s="99">
        <v>10000</v>
      </c>
      <c r="F13" s="93">
        <v>7994.88</v>
      </c>
      <c r="G13" s="70">
        <f t="shared" si="1"/>
        <v>413.82223234435492</v>
      </c>
      <c r="H13" s="70">
        <f t="shared" si="2"/>
        <v>79.948799999999991</v>
      </c>
    </row>
    <row r="14" spans="1:8" x14ac:dyDescent="0.2">
      <c r="A14" s="57" t="s">
        <v>78</v>
      </c>
      <c r="B14" s="58" t="s">
        <v>175</v>
      </c>
      <c r="C14" s="59">
        <v>1931.96</v>
      </c>
      <c r="D14" s="110">
        <v>10000</v>
      </c>
      <c r="E14" s="110">
        <v>10000</v>
      </c>
      <c r="F14" s="59">
        <v>7994.88</v>
      </c>
      <c r="G14" s="69">
        <f t="shared" si="1"/>
        <v>413.82223234435492</v>
      </c>
      <c r="H14" s="69">
        <f t="shared" si="2"/>
        <v>79.948799999999991</v>
      </c>
    </row>
    <row r="15" spans="1:8" x14ac:dyDescent="0.2">
      <c r="A15" s="91" t="s">
        <v>144</v>
      </c>
      <c r="B15" s="92" t="s">
        <v>176</v>
      </c>
      <c r="C15" s="93">
        <v>86028.56</v>
      </c>
      <c r="D15" s="99">
        <v>140022</v>
      </c>
      <c r="E15" s="99">
        <v>140022</v>
      </c>
      <c r="F15" s="93">
        <v>47812.12</v>
      </c>
      <c r="G15" s="70">
        <f t="shared" si="1"/>
        <v>55.577031627636217</v>
      </c>
      <c r="H15" s="70">
        <f t="shared" si="2"/>
        <v>34.146148462384488</v>
      </c>
    </row>
    <row r="16" spans="1:8" x14ac:dyDescent="0.2">
      <c r="A16" s="57" t="s">
        <v>177</v>
      </c>
      <c r="B16" s="58" t="s">
        <v>178</v>
      </c>
      <c r="C16" s="59">
        <v>86028.56</v>
      </c>
      <c r="D16" s="110">
        <v>140022</v>
      </c>
      <c r="E16" s="110">
        <v>140022</v>
      </c>
      <c r="F16" s="59">
        <v>47812.12</v>
      </c>
      <c r="G16" s="69">
        <f t="shared" si="1"/>
        <v>55.577031627636217</v>
      </c>
      <c r="H16" s="69">
        <f t="shared" si="2"/>
        <v>34.146148462384488</v>
      </c>
    </row>
    <row r="17" spans="1:8" x14ac:dyDescent="0.2">
      <c r="A17" s="91" t="s">
        <v>179</v>
      </c>
      <c r="B17" s="92" t="s">
        <v>180</v>
      </c>
      <c r="C17" s="93">
        <f>C18+C19+C20+C21</f>
        <v>37778.33</v>
      </c>
      <c r="D17" s="99">
        <v>13615569</v>
      </c>
      <c r="E17" s="99">
        <v>13615569</v>
      </c>
      <c r="F17" s="93">
        <f>F18+F19+F20</f>
        <v>987598.04</v>
      </c>
      <c r="G17" s="70">
        <f t="shared" si="1"/>
        <v>2614.1918925479235</v>
      </c>
      <c r="H17" s="70">
        <f t="shared" si="2"/>
        <v>7.2534466976738186</v>
      </c>
    </row>
    <row r="18" spans="1:8" x14ac:dyDescent="0.2">
      <c r="A18" s="57" t="s">
        <v>181</v>
      </c>
      <c r="B18" s="58" t="s">
        <v>182</v>
      </c>
      <c r="C18" s="59"/>
      <c r="D18" s="110">
        <v>3318</v>
      </c>
      <c r="E18" s="110">
        <v>3318</v>
      </c>
      <c r="F18" s="59"/>
      <c r="G18" s="69"/>
      <c r="H18" s="69"/>
    </row>
    <row r="19" spans="1:8" x14ac:dyDescent="0.2">
      <c r="A19" s="57" t="s">
        <v>183</v>
      </c>
      <c r="B19" s="58" t="s">
        <v>184</v>
      </c>
      <c r="C19" s="59">
        <v>16224.97</v>
      </c>
      <c r="D19" s="110"/>
      <c r="E19" s="110"/>
      <c r="F19" s="59"/>
      <c r="G19" s="69"/>
      <c r="H19" s="69"/>
    </row>
    <row r="20" spans="1:8" x14ac:dyDescent="0.2">
      <c r="A20" s="57" t="s">
        <v>185</v>
      </c>
      <c r="B20" s="58" t="s">
        <v>186</v>
      </c>
      <c r="C20" s="59">
        <v>21553.360000000001</v>
      </c>
      <c r="D20" s="110">
        <v>13612151</v>
      </c>
      <c r="E20" s="110">
        <v>13612151</v>
      </c>
      <c r="F20" s="59">
        <v>987598.04</v>
      </c>
      <c r="G20" s="69">
        <f t="shared" si="1"/>
        <v>4582.1071053422766</v>
      </c>
      <c r="H20" s="69">
        <f t="shared" si="2"/>
        <v>7.2552680322162164</v>
      </c>
    </row>
    <row r="21" spans="1:8" x14ac:dyDescent="0.2">
      <c r="A21" s="57" t="s">
        <v>187</v>
      </c>
      <c r="B21" s="58" t="s">
        <v>188</v>
      </c>
      <c r="C21" s="59"/>
      <c r="D21" s="110">
        <v>100</v>
      </c>
      <c r="E21" s="110">
        <v>100</v>
      </c>
      <c r="F21" s="59"/>
      <c r="G21" s="69"/>
      <c r="H21" s="69">
        <f t="shared" si="2"/>
        <v>0</v>
      </c>
    </row>
    <row r="22" spans="1:8" x14ac:dyDescent="0.2">
      <c r="A22" s="98" t="s">
        <v>189</v>
      </c>
      <c r="B22" s="98" t="s">
        <v>36</v>
      </c>
      <c r="C22" s="67">
        <v>185834.93</v>
      </c>
      <c r="D22" s="139">
        <v>19132745</v>
      </c>
      <c r="E22" s="139">
        <v>19132745</v>
      </c>
      <c r="F22" s="67">
        <v>1778330.49</v>
      </c>
      <c r="G22" s="67">
        <f t="shared" si="1"/>
        <v>956.94092063316634</v>
      </c>
      <c r="H22" s="67">
        <f t="shared" si="2"/>
        <v>9.2946960302873425</v>
      </c>
    </row>
    <row r="23" spans="1:8" x14ac:dyDescent="0.2">
      <c r="A23" s="91" t="s">
        <v>170</v>
      </c>
      <c r="B23" s="92" t="s">
        <v>171</v>
      </c>
      <c r="C23" s="93">
        <v>131462.44</v>
      </c>
      <c r="D23" s="99">
        <v>5336917</v>
      </c>
      <c r="E23" s="99">
        <v>5336917</v>
      </c>
      <c r="F23" s="93">
        <v>747798.12</v>
      </c>
      <c r="G23" s="70">
        <f t="shared" si="1"/>
        <v>568.83024535372999</v>
      </c>
      <c r="H23" s="70">
        <f t="shared" si="2"/>
        <v>14.011799696341539</v>
      </c>
    </row>
    <row r="24" spans="1:8" x14ac:dyDescent="0.2">
      <c r="A24" s="57" t="s">
        <v>172</v>
      </c>
      <c r="B24" s="58" t="s">
        <v>171</v>
      </c>
      <c r="C24" s="59">
        <v>124795.66</v>
      </c>
      <c r="D24" s="110">
        <v>4058572</v>
      </c>
      <c r="E24" s="110">
        <v>4058572</v>
      </c>
      <c r="F24" s="59">
        <v>573516.16</v>
      </c>
      <c r="G24" s="69">
        <f t="shared" si="1"/>
        <v>459.56418676739241</v>
      </c>
      <c r="H24" s="69">
        <f t="shared" si="2"/>
        <v>14.130984001269411</v>
      </c>
    </row>
    <row r="25" spans="1:8" x14ac:dyDescent="0.2">
      <c r="A25" s="57" t="s">
        <v>173</v>
      </c>
      <c r="B25" s="58" t="s">
        <v>174</v>
      </c>
      <c r="C25" s="59">
        <v>6666.78</v>
      </c>
      <c r="D25" s="110">
        <v>1278345</v>
      </c>
      <c r="E25" s="110">
        <v>1278345</v>
      </c>
      <c r="F25" s="59">
        <v>174281.96</v>
      </c>
      <c r="G25" s="69">
        <f t="shared" si="1"/>
        <v>2614.1849588556993</v>
      </c>
      <c r="H25" s="69">
        <f t="shared" si="2"/>
        <v>13.633405692516495</v>
      </c>
    </row>
    <row r="26" spans="1:8" x14ac:dyDescent="0.2">
      <c r="A26" s="91" t="s">
        <v>76</v>
      </c>
      <c r="B26" s="92" t="s">
        <v>175</v>
      </c>
      <c r="C26" s="93">
        <v>132.72</v>
      </c>
      <c r="D26" s="99">
        <v>5309</v>
      </c>
      <c r="E26" s="99">
        <v>5309</v>
      </c>
      <c r="F26" s="93"/>
      <c r="G26" s="70">
        <f t="shared" si="1"/>
        <v>0</v>
      </c>
      <c r="H26" s="70">
        <f t="shared" si="2"/>
        <v>0</v>
      </c>
    </row>
    <row r="27" spans="1:8" x14ac:dyDescent="0.2">
      <c r="A27" s="57" t="s">
        <v>78</v>
      </c>
      <c r="B27" s="58" t="s">
        <v>175</v>
      </c>
      <c r="C27" s="59">
        <v>132.72</v>
      </c>
      <c r="D27" s="110">
        <v>5309</v>
      </c>
      <c r="E27" s="110">
        <v>5309</v>
      </c>
      <c r="F27" s="59"/>
      <c r="G27" s="69"/>
      <c r="H27" s="69"/>
    </row>
    <row r="28" spans="1:8" x14ac:dyDescent="0.2">
      <c r="A28" s="91" t="s">
        <v>144</v>
      </c>
      <c r="B28" s="92" t="s">
        <v>176</v>
      </c>
      <c r="C28" s="93">
        <v>16461.439999999999</v>
      </c>
      <c r="D28" s="99">
        <v>174950</v>
      </c>
      <c r="E28" s="99">
        <v>174950</v>
      </c>
      <c r="F28" s="93">
        <v>42934.33</v>
      </c>
      <c r="G28" s="70">
        <f t="shared" si="1"/>
        <v>260.81758339489136</v>
      </c>
      <c r="H28" s="70">
        <f t="shared" si="2"/>
        <v>24.540914547013433</v>
      </c>
    </row>
    <row r="29" spans="1:8" x14ac:dyDescent="0.2">
      <c r="A29" s="57" t="s">
        <v>177</v>
      </c>
      <c r="B29" s="58" t="s">
        <v>178</v>
      </c>
      <c r="C29" s="59">
        <v>16461.439999999999</v>
      </c>
      <c r="D29" s="110">
        <v>174950</v>
      </c>
      <c r="E29" s="110">
        <v>174950</v>
      </c>
      <c r="F29" s="59">
        <v>42934.33</v>
      </c>
      <c r="G29" s="69">
        <f t="shared" si="1"/>
        <v>260.81758339489136</v>
      </c>
      <c r="H29" s="69">
        <f t="shared" si="2"/>
        <v>24.540914547013433</v>
      </c>
    </row>
    <row r="30" spans="1:8" x14ac:dyDescent="0.2">
      <c r="A30" s="91" t="s">
        <v>179</v>
      </c>
      <c r="B30" s="92" t="s">
        <v>180</v>
      </c>
      <c r="C30" s="93">
        <v>37778.33</v>
      </c>
      <c r="D30" s="99">
        <v>13615569</v>
      </c>
      <c r="E30" s="99">
        <v>13615569</v>
      </c>
      <c r="F30" s="93">
        <v>987598.04</v>
      </c>
      <c r="G30" s="70">
        <f t="shared" si="1"/>
        <v>2614.1918925479235</v>
      </c>
      <c r="H30" s="70">
        <f t="shared" si="2"/>
        <v>7.2534466976738186</v>
      </c>
    </row>
    <row r="31" spans="1:8" x14ac:dyDescent="0.2">
      <c r="A31" s="57" t="s">
        <v>181</v>
      </c>
      <c r="B31" s="58" t="s">
        <v>182</v>
      </c>
      <c r="C31" s="59"/>
      <c r="D31" s="110">
        <v>3318</v>
      </c>
      <c r="E31" s="110">
        <v>3318</v>
      </c>
      <c r="F31" s="59"/>
      <c r="G31" s="69"/>
      <c r="H31" s="69"/>
    </row>
    <row r="32" spans="1:8" x14ac:dyDescent="0.2">
      <c r="A32" s="57" t="s">
        <v>183</v>
      </c>
      <c r="B32" s="58" t="s">
        <v>184</v>
      </c>
      <c r="C32" s="59">
        <v>16224.97</v>
      </c>
      <c r="D32" s="110"/>
      <c r="E32" s="110"/>
      <c r="F32" s="59"/>
      <c r="G32" s="69"/>
      <c r="H32" s="69"/>
    </row>
    <row r="33" spans="1:8" x14ac:dyDescent="0.2">
      <c r="A33" s="57" t="s">
        <v>185</v>
      </c>
      <c r="B33" s="58" t="s">
        <v>186</v>
      </c>
      <c r="C33" s="59">
        <v>21553.360000000001</v>
      </c>
      <c r="D33" s="110">
        <v>13612151</v>
      </c>
      <c r="E33" s="110">
        <v>13612151</v>
      </c>
      <c r="F33" s="59">
        <v>987598.04</v>
      </c>
      <c r="G33" s="69">
        <f t="shared" si="1"/>
        <v>4582.1071053422766</v>
      </c>
      <c r="H33" s="69">
        <f t="shared" si="2"/>
        <v>7.2552680322162164</v>
      </c>
    </row>
    <row r="34" spans="1:8" x14ac:dyDescent="0.2">
      <c r="A34" s="57" t="s">
        <v>187</v>
      </c>
      <c r="B34" s="58" t="s">
        <v>188</v>
      </c>
      <c r="C34" s="59"/>
      <c r="D34" s="110">
        <v>100</v>
      </c>
      <c r="E34" s="110">
        <v>100</v>
      </c>
      <c r="F34" s="59"/>
      <c r="G34" s="66"/>
      <c r="H34" s="66"/>
    </row>
  </sheetData>
  <mergeCells count="4">
    <mergeCell ref="A1:H1"/>
    <mergeCell ref="A3:H3"/>
    <mergeCell ref="A5:B5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DB12-188A-4F64-89F3-4AD652E49257}">
  <dimension ref="A1:H12"/>
  <sheetViews>
    <sheetView workbookViewId="0">
      <selection activeCell="G22" sqref="G22"/>
    </sheetView>
  </sheetViews>
  <sheetFormatPr defaultRowHeight="12.75" x14ac:dyDescent="0.2"/>
  <cols>
    <col min="1" max="1" width="15.85546875" style="80" customWidth="1"/>
    <col min="2" max="2" width="26.140625" style="86" customWidth="1"/>
    <col min="3" max="3" width="13.42578125" style="87" customWidth="1"/>
    <col min="4" max="5" width="17.7109375" style="88" bestFit="1" customWidth="1"/>
    <col min="6" max="6" width="13.28515625" style="87" customWidth="1"/>
    <col min="7" max="8" width="7.5703125" style="87" bestFit="1" customWidth="1"/>
    <col min="9" max="244" width="9.140625" style="80"/>
    <col min="245" max="245" width="15.85546875" style="80" customWidth="1"/>
    <col min="246" max="246" width="50.7109375" style="80" customWidth="1"/>
    <col min="247" max="247" width="16.140625" style="80" customWidth="1"/>
    <col min="248" max="249" width="17.7109375" style="80" bestFit="1" customWidth="1"/>
    <col min="250" max="250" width="16.5703125" style="80" bestFit="1" customWidth="1"/>
    <col min="251" max="252" width="9.28515625" style="80" bestFit="1" customWidth="1"/>
    <col min="253" max="253" width="15.42578125" style="80" bestFit="1" customWidth="1"/>
    <col min="254" max="254" width="9.42578125" style="80" bestFit="1" customWidth="1"/>
    <col min="255" max="255" width="15.42578125" style="80" bestFit="1" customWidth="1"/>
    <col min="256" max="256" width="9.42578125" style="80" bestFit="1" customWidth="1"/>
    <col min="257" max="500" width="9.140625" style="80"/>
    <col min="501" max="501" width="15.85546875" style="80" customWidth="1"/>
    <col min="502" max="502" width="50.7109375" style="80" customWidth="1"/>
    <col min="503" max="503" width="16.140625" style="80" customWidth="1"/>
    <col min="504" max="505" width="17.7109375" style="80" bestFit="1" customWidth="1"/>
    <col min="506" max="506" width="16.5703125" style="80" bestFit="1" customWidth="1"/>
    <col min="507" max="508" width="9.28515625" style="80" bestFit="1" customWidth="1"/>
    <col min="509" max="509" width="15.42578125" style="80" bestFit="1" customWidth="1"/>
    <col min="510" max="510" width="9.42578125" style="80" bestFit="1" customWidth="1"/>
    <col min="511" max="511" width="15.42578125" style="80" bestFit="1" customWidth="1"/>
    <col min="512" max="512" width="9.42578125" style="80" bestFit="1" customWidth="1"/>
    <col min="513" max="756" width="9.140625" style="80"/>
    <col min="757" max="757" width="15.85546875" style="80" customWidth="1"/>
    <col min="758" max="758" width="50.7109375" style="80" customWidth="1"/>
    <col min="759" max="759" width="16.140625" style="80" customWidth="1"/>
    <col min="760" max="761" width="17.7109375" style="80" bestFit="1" customWidth="1"/>
    <col min="762" max="762" width="16.5703125" style="80" bestFit="1" customWidth="1"/>
    <col min="763" max="764" width="9.28515625" style="80" bestFit="1" customWidth="1"/>
    <col min="765" max="765" width="15.42578125" style="80" bestFit="1" customWidth="1"/>
    <col min="766" max="766" width="9.42578125" style="80" bestFit="1" customWidth="1"/>
    <col min="767" max="767" width="15.42578125" style="80" bestFit="1" customWidth="1"/>
    <col min="768" max="768" width="9.42578125" style="80" bestFit="1" customWidth="1"/>
    <col min="769" max="1012" width="9.140625" style="80"/>
    <col min="1013" max="1013" width="15.85546875" style="80" customWidth="1"/>
    <col min="1014" max="1014" width="50.7109375" style="80" customWidth="1"/>
    <col min="1015" max="1015" width="16.140625" style="80" customWidth="1"/>
    <col min="1016" max="1017" width="17.7109375" style="80" bestFit="1" customWidth="1"/>
    <col min="1018" max="1018" width="16.5703125" style="80" bestFit="1" customWidth="1"/>
    <col min="1019" max="1020" width="9.28515625" style="80" bestFit="1" customWidth="1"/>
    <col min="1021" max="1021" width="15.42578125" style="80" bestFit="1" customWidth="1"/>
    <col min="1022" max="1022" width="9.42578125" style="80" bestFit="1" customWidth="1"/>
    <col min="1023" max="1023" width="15.42578125" style="80" bestFit="1" customWidth="1"/>
    <col min="1024" max="1024" width="9.42578125" style="80" bestFit="1" customWidth="1"/>
    <col min="1025" max="1268" width="9.140625" style="80"/>
    <col min="1269" max="1269" width="15.85546875" style="80" customWidth="1"/>
    <col min="1270" max="1270" width="50.7109375" style="80" customWidth="1"/>
    <col min="1271" max="1271" width="16.140625" style="80" customWidth="1"/>
    <col min="1272" max="1273" width="17.7109375" style="80" bestFit="1" customWidth="1"/>
    <col min="1274" max="1274" width="16.5703125" style="80" bestFit="1" customWidth="1"/>
    <col min="1275" max="1276" width="9.28515625" style="80" bestFit="1" customWidth="1"/>
    <col min="1277" max="1277" width="15.42578125" style="80" bestFit="1" customWidth="1"/>
    <col min="1278" max="1278" width="9.42578125" style="80" bestFit="1" customWidth="1"/>
    <col min="1279" max="1279" width="15.42578125" style="80" bestFit="1" customWidth="1"/>
    <col min="1280" max="1280" width="9.42578125" style="80" bestFit="1" customWidth="1"/>
    <col min="1281" max="1524" width="9.140625" style="80"/>
    <col min="1525" max="1525" width="15.85546875" style="80" customWidth="1"/>
    <col min="1526" max="1526" width="50.7109375" style="80" customWidth="1"/>
    <col min="1527" max="1527" width="16.140625" style="80" customWidth="1"/>
    <col min="1528" max="1529" width="17.7109375" style="80" bestFit="1" customWidth="1"/>
    <col min="1530" max="1530" width="16.5703125" style="80" bestFit="1" customWidth="1"/>
    <col min="1531" max="1532" width="9.28515625" style="80" bestFit="1" customWidth="1"/>
    <col min="1533" max="1533" width="15.42578125" style="80" bestFit="1" customWidth="1"/>
    <col min="1534" max="1534" width="9.42578125" style="80" bestFit="1" customWidth="1"/>
    <col min="1535" max="1535" width="15.42578125" style="80" bestFit="1" customWidth="1"/>
    <col min="1536" max="1536" width="9.42578125" style="80" bestFit="1" customWidth="1"/>
    <col min="1537" max="1780" width="9.140625" style="80"/>
    <col min="1781" max="1781" width="15.85546875" style="80" customWidth="1"/>
    <col min="1782" max="1782" width="50.7109375" style="80" customWidth="1"/>
    <col min="1783" max="1783" width="16.140625" style="80" customWidth="1"/>
    <col min="1784" max="1785" width="17.7109375" style="80" bestFit="1" customWidth="1"/>
    <col min="1786" max="1786" width="16.5703125" style="80" bestFit="1" customWidth="1"/>
    <col min="1787" max="1788" width="9.28515625" style="80" bestFit="1" customWidth="1"/>
    <col min="1789" max="1789" width="15.42578125" style="80" bestFit="1" customWidth="1"/>
    <col min="1790" max="1790" width="9.42578125" style="80" bestFit="1" customWidth="1"/>
    <col min="1791" max="1791" width="15.42578125" style="80" bestFit="1" customWidth="1"/>
    <col min="1792" max="1792" width="9.42578125" style="80" bestFit="1" customWidth="1"/>
    <col min="1793" max="2036" width="9.140625" style="80"/>
    <col min="2037" max="2037" width="15.85546875" style="80" customWidth="1"/>
    <col min="2038" max="2038" width="50.7109375" style="80" customWidth="1"/>
    <col min="2039" max="2039" width="16.140625" style="80" customWidth="1"/>
    <col min="2040" max="2041" width="17.7109375" style="80" bestFit="1" customWidth="1"/>
    <col min="2042" max="2042" width="16.5703125" style="80" bestFit="1" customWidth="1"/>
    <col min="2043" max="2044" width="9.28515625" style="80" bestFit="1" customWidth="1"/>
    <col min="2045" max="2045" width="15.42578125" style="80" bestFit="1" customWidth="1"/>
    <col min="2046" max="2046" width="9.42578125" style="80" bestFit="1" customWidth="1"/>
    <col min="2047" max="2047" width="15.42578125" style="80" bestFit="1" customWidth="1"/>
    <col min="2048" max="2048" width="9.42578125" style="80" bestFit="1" customWidth="1"/>
    <col min="2049" max="2292" width="9.140625" style="80"/>
    <col min="2293" max="2293" width="15.85546875" style="80" customWidth="1"/>
    <col min="2294" max="2294" width="50.7109375" style="80" customWidth="1"/>
    <col min="2295" max="2295" width="16.140625" style="80" customWidth="1"/>
    <col min="2296" max="2297" width="17.7109375" style="80" bestFit="1" customWidth="1"/>
    <col min="2298" max="2298" width="16.5703125" style="80" bestFit="1" customWidth="1"/>
    <col min="2299" max="2300" width="9.28515625" style="80" bestFit="1" customWidth="1"/>
    <col min="2301" max="2301" width="15.42578125" style="80" bestFit="1" customWidth="1"/>
    <col min="2302" max="2302" width="9.42578125" style="80" bestFit="1" customWidth="1"/>
    <col min="2303" max="2303" width="15.42578125" style="80" bestFit="1" customWidth="1"/>
    <col min="2304" max="2304" width="9.42578125" style="80" bestFit="1" customWidth="1"/>
    <col min="2305" max="2548" width="9.140625" style="80"/>
    <col min="2549" max="2549" width="15.85546875" style="80" customWidth="1"/>
    <col min="2550" max="2550" width="50.7109375" style="80" customWidth="1"/>
    <col min="2551" max="2551" width="16.140625" style="80" customWidth="1"/>
    <col min="2552" max="2553" width="17.7109375" style="80" bestFit="1" customWidth="1"/>
    <col min="2554" max="2554" width="16.5703125" style="80" bestFit="1" customWidth="1"/>
    <col min="2555" max="2556" width="9.28515625" style="80" bestFit="1" customWidth="1"/>
    <col min="2557" max="2557" width="15.42578125" style="80" bestFit="1" customWidth="1"/>
    <col min="2558" max="2558" width="9.42578125" style="80" bestFit="1" customWidth="1"/>
    <col min="2559" max="2559" width="15.42578125" style="80" bestFit="1" customWidth="1"/>
    <col min="2560" max="2560" width="9.42578125" style="80" bestFit="1" customWidth="1"/>
    <col min="2561" max="2804" width="9.140625" style="80"/>
    <col min="2805" max="2805" width="15.85546875" style="80" customWidth="1"/>
    <col min="2806" max="2806" width="50.7109375" style="80" customWidth="1"/>
    <col min="2807" max="2807" width="16.140625" style="80" customWidth="1"/>
    <col min="2808" max="2809" width="17.7109375" style="80" bestFit="1" customWidth="1"/>
    <col min="2810" max="2810" width="16.5703125" style="80" bestFit="1" customWidth="1"/>
    <col min="2811" max="2812" width="9.28515625" style="80" bestFit="1" customWidth="1"/>
    <col min="2813" max="2813" width="15.42578125" style="80" bestFit="1" customWidth="1"/>
    <col min="2814" max="2814" width="9.42578125" style="80" bestFit="1" customWidth="1"/>
    <col min="2815" max="2815" width="15.42578125" style="80" bestFit="1" customWidth="1"/>
    <col min="2816" max="2816" width="9.42578125" style="80" bestFit="1" customWidth="1"/>
    <col min="2817" max="3060" width="9.140625" style="80"/>
    <col min="3061" max="3061" width="15.85546875" style="80" customWidth="1"/>
    <col min="3062" max="3062" width="50.7109375" style="80" customWidth="1"/>
    <col min="3063" max="3063" width="16.140625" style="80" customWidth="1"/>
    <col min="3064" max="3065" width="17.7109375" style="80" bestFit="1" customWidth="1"/>
    <col min="3066" max="3066" width="16.5703125" style="80" bestFit="1" customWidth="1"/>
    <col min="3067" max="3068" width="9.28515625" style="80" bestFit="1" customWidth="1"/>
    <col min="3069" max="3069" width="15.42578125" style="80" bestFit="1" customWidth="1"/>
    <col min="3070" max="3070" width="9.42578125" style="80" bestFit="1" customWidth="1"/>
    <col min="3071" max="3071" width="15.42578125" style="80" bestFit="1" customWidth="1"/>
    <col min="3072" max="3072" width="9.42578125" style="80" bestFit="1" customWidth="1"/>
    <col min="3073" max="3316" width="9.140625" style="80"/>
    <col min="3317" max="3317" width="15.85546875" style="80" customWidth="1"/>
    <col min="3318" max="3318" width="50.7109375" style="80" customWidth="1"/>
    <col min="3319" max="3319" width="16.140625" style="80" customWidth="1"/>
    <col min="3320" max="3321" width="17.7109375" style="80" bestFit="1" customWidth="1"/>
    <col min="3322" max="3322" width="16.5703125" style="80" bestFit="1" customWidth="1"/>
    <col min="3323" max="3324" width="9.28515625" style="80" bestFit="1" customWidth="1"/>
    <col min="3325" max="3325" width="15.42578125" style="80" bestFit="1" customWidth="1"/>
    <col min="3326" max="3326" width="9.42578125" style="80" bestFit="1" customWidth="1"/>
    <col min="3327" max="3327" width="15.42578125" style="80" bestFit="1" customWidth="1"/>
    <col min="3328" max="3328" width="9.42578125" style="80" bestFit="1" customWidth="1"/>
    <col min="3329" max="3572" width="9.140625" style="80"/>
    <col min="3573" max="3573" width="15.85546875" style="80" customWidth="1"/>
    <col min="3574" max="3574" width="50.7109375" style="80" customWidth="1"/>
    <col min="3575" max="3575" width="16.140625" style="80" customWidth="1"/>
    <col min="3576" max="3577" width="17.7109375" style="80" bestFit="1" customWidth="1"/>
    <col min="3578" max="3578" width="16.5703125" style="80" bestFit="1" customWidth="1"/>
    <col min="3579" max="3580" width="9.28515625" style="80" bestFit="1" customWidth="1"/>
    <col min="3581" max="3581" width="15.42578125" style="80" bestFit="1" customWidth="1"/>
    <col min="3582" max="3582" width="9.42578125" style="80" bestFit="1" customWidth="1"/>
    <col min="3583" max="3583" width="15.42578125" style="80" bestFit="1" customWidth="1"/>
    <col min="3584" max="3584" width="9.42578125" style="80" bestFit="1" customWidth="1"/>
    <col min="3585" max="3828" width="9.140625" style="80"/>
    <col min="3829" max="3829" width="15.85546875" style="80" customWidth="1"/>
    <col min="3830" max="3830" width="50.7109375" style="80" customWidth="1"/>
    <col min="3831" max="3831" width="16.140625" style="80" customWidth="1"/>
    <col min="3832" max="3833" width="17.7109375" style="80" bestFit="1" customWidth="1"/>
    <col min="3834" max="3834" width="16.5703125" style="80" bestFit="1" customWidth="1"/>
    <col min="3835" max="3836" width="9.28515625" style="80" bestFit="1" customWidth="1"/>
    <col min="3837" max="3837" width="15.42578125" style="80" bestFit="1" customWidth="1"/>
    <col min="3838" max="3838" width="9.42578125" style="80" bestFit="1" customWidth="1"/>
    <col min="3839" max="3839" width="15.42578125" style="80" bestFit="1" customWidth="1"/>
    <col min="3840" max="3840" width="9.42578125" style="80" bestFit="1" customWidth="1"/>
    <col min="3841" max="4084" width="9.140625" style="80"/>
    <col min="4085" max="4085" width="15.85546875" style="80" customWidth="1"/>
    <col min="4086" max="4086" width="50.7109375" style="80" customWidth="1"/>
    <col min="4087" max="4087" width="16.140625" style="80" customWidth="1"/>
    <col min="4088" max="4089" width="17.7109375" style="80" bestFit="1" customWidth="1"/>
    <col min="4090" max="4090" width="16.5703125" style="80" bestFit="1" customWidth="1"/>
    <col min="4091" max="4092" width="9.28515625" style="80" bestFit="1" customWidth="1"/>
    <col min="4093" max="4093" width="15.42578125" style="80" bestFit="1" customWidth="1"/>
    <col min="4094" max="4094" width="9.42578125" style="80" bestFit="1" customWidth="1"/>
    <col min="4095" max="4095" width="15.42578125" style="80" bestFit="1" customWidth="1"/>
    <col min="4096" max="4096" width="9.42578125" style="80" bestFit="1" customWidth="1"/>
    <col min="4097" max="4340" width="9.140625" style="80"/>
    <col min="4341" max="4341" width="15.85546875" style="80" customWidth="1"/>
    <col min="4342" max="4342" width="50.7109375" style="80" customWidth="1"/>
    <col min="4343" max="4343" width="16.140625" style="80" customWidth="1"/>
    <col min="4344" max="4345" width="17.7109375" style="80" bestFit="1" customWidth="1"/>
    <col min="4346" max="4346" width="16.5703125" style="80" bestFit="1" customWidth="1"/>
    <col min="4347" max="4348" width="9.28515625" style="80" bestFit="1" customWidth="1"/>
    <col min="4349" max="4349" width="15.42578125" style="80" bestFit="1" customWidth="1"/>
    <col min="4350" max="4350" width="9.42578125" style="80" bestFit="1" customWidth="1"/>
    <col min="4351" max="4351" width="15.42578125" style="80" bestFit="1" customWidth="1"/>
    <col min="4352" max="4352" width="9.42578125" style="80" bestFit="1" customWidth="1"/>
    <col min="4353" max="4596" width="9.140625" style="80"/>
    <col min="4597" max="4597" width="15.85546875" style="80" customWidth="1"/>
    <col min="4598" max="4598" width="50.7109375" style="80" customWidth="1"/>
    <col min="4599" max="4599" width="16.140625" style="80" customWidth="1"/>
    <col min="4600" max="4601" width="17.7109375" style="80" bestFit="1" customWidth="1"/>
    <col min="4602" max="4602" width="16.5703125" style="80" bestFit="1" customWidth="1"/>
    <col min="4603" max="4604" width="9.28515625" style="80" bestFit="1" customWidth="1"/>
    <col min="4605" max="4605" width="15.42578125" style="80" bestFit="1" customWidth="1"/>
    <col min="4606" max="4606" width="9.42578125" style="80" bestFit="1" customWidth="1"/>
    <col min="4607" max="4607" width="15.42578125" style="80" bestFit="1" customWidth="1"/>
    <col min="4608" max="4608" width="9.42578125" style="80" bestFit="1" customWidth="1"/>
    <col min="4609" max="4852" width="9.140625" style="80"/>
    <col min="4853" max="4853" width="15.85546875" style="80" customWidth="1"/>
    <col min="4854" max="4854" width="50.7109375" style="80" customWidth="1"/>
    <col min="4855" max="4855" width="16.140625" style="80" customWidth="1"/>
    <col min="4856" max="4857" width="17.7109375" style="80" bestFit="1" customWidth="1"/>
    <col min="4858" max="4858" width="16.5703125" style="80" bestFit="1" customWidth="1"/>
    <col min="4859" max="4860" width="9.28515625" style="80" bestFit="1" customWidth="1"/>
    <col min="4861" max="4861" width="15.42578125" style="80" bestFit="1" customWidth="1"/>
    <col min="4862" max="4862" width="9.42578125" style="80" bestFit="1" customWidth="1"/>
    <col min="4863" max="4863" width="15.42578125" style="80" bestFit="1" customWidth="1"/>
    <col min="4864" max="4864" width="9.42578125" style="80" bestFit="1" customWidth="1"/>
    <col min="4865" max="5108" width="9.140625" style="80"/>
    <col min="5109" max="5109" width="15.85546875" style="80" customWidth="1"/>
    <col min="5110" max="5110" width="50.7109375" style="80" customWidth="1"/>
    <col min="5111" max="5111" width="16.140625" style="80" customWidth="1"/>
    <col min="5112" max="5113" width="17.7109375" style="80" bestFit="1" customWidth="1"/>
    <col min="5114" max="5114" width="16.5703125" style="80" bestFit="1" customWidth="1"/>
    <col min="5115" max="5116" width="9.28515625" style="80" bestFit="1" customWidth="1"/>
    <col min="5117" max="5117" width="15.42578125" style="80" bestFit="1" customWidth="1"/>
    <col min="5118" max="5118" width="9.42578125" style="80" bestFit="1" customWidth="1"/>
    <col min="5119" max="5119" width="15.42578125" style="80" bestFit="1" customWidth="1"/>
    <col min="5120" max="5120" width="9.42578125" style="80" bestFit="1" customWidth="1"/>
    <col min="5121" max="5364" width="9.140625" style="80"/>
    <col min="5365" max="5365" width="15.85546875" style="80" customWidth="1"/>
    <col min="5366" max="5366" width="50.7109375" style="80" customWidth="1"/>
    <col min="5367" max="5367" width="16.140625" style="80" customWidth="1"/>
    <col min="5368" max="5369" width="17.7109375" style="80" bestFit="1" customWidth="1"/>
    <col min="5370" max="5370" width="16.5703125" style="80" bestFit="1" customWidth="1"/>
    <col min="5371" max="5372" width="9.28515625" style="80" bestFit="1" customWidth="1"/>
    <col min="5373" max="5373" width="15.42578125" style="80" bestFit="1" customWidth="1"/>
    <col min="5374" max="5374" width="9.42578125" style="80" bestFit="1" customWidth="1"/>
    <col min="5375" max="5375" width="15.42578125" style="80" bestFit="1" customWidth="1"/>
    <col min="5376" max="5376" width="9.42578125" style="80" bestFit="1" customWidth="1"/>
    <col min="5377" max="5620" width="9.140625" style="80"/>
    <col min="5621" max="5621" width="15.85546875" style="80" customWidth="1"/>
    <col min="5622" max="5622" width="50.7109375" style="80" customWidth="1"/>
    <col min="5623" max="5623" width="16.140625" style="80" customWidth="1"/>
    <col min="5624" max="5625" width="17.7109375" style="80" bestFit="1" customWidth="1"/>
    <col min="5626" max="5626" width="16.5703125" style="80" bestFit="1" customWidth="1"/>
    <col min="5627" max="5628" width="9.28515625" style="80" bestFit="1" customWidth="1"/>
    <col min="5629" max="5629" width="15.42578125" style="80" bestFit="1" customWidth="1"/>
    <col min="5630" max="5630" width="9.42578125" style="80" bestFit="1" customWidth="1"/>
    <col min="5631" max="5631" width="15.42578125" style="80" bestFit="1" customWidth="1"/>
    <col min="5632" max="5632" width="9.42578125" style="80" bestFit="1" customWidth="1"/>
    <col min="5633" max="5876" width="9.140625" style="80"/>
    <col min="5877" max="5877" width="15.85546875" style="80" customWidth="1"/>
    <col min="5878" max="5878" width="50.7109375" style="80" customWidth="1"/>
    <col min="5879" max="5879" width="16.140625" style="80" customWidth="1"/>
    <col min="5880" max="5881" width="17.7109375" style="80" bestFit="1" customWidth="1"/>
    <col min="5882" max="5882" width="16.5703125" style="80" bestFit="1" customWidth="1"/>
    <col min="5883" max="5884" width="9.28515625" style="80" bestFit="1" customWidth="1"/>
    <col min="5885" max="5885" width="15.42578125" style="80" bestFit="1" customWidth="1"/>
    <col min="5886" max="5886" width="9.42578125" style="80" bestFit="1" customWidth="1"/>
    <col min="5887" max="5887" width="15.42578125" style="80" bestFit="1" customWidth="1"/>
    <col min="5888" max="5888" width="9.42578125" style="80" bestFit="1" customWidth="1"/>
    <col min="5889" max="6132" width="9.140625" style="80"/>
    <col min="6133" max="6133" width="15.85546875" style="80" customWidth="1"/>
    <col min="6134" max="6134" width="50.7109375" style="80" customWidth="1"/>
    <col min="6135" max="6135" width="16.140625" style="80" customWidth="1"/>
    <col min="6136" max="6137" width="17.7109375" style="80" bestFit="1" customWidth="1"/>
    <col min="6138" max="6138" width="16.5703125" style="80" bestFit="1" customWidth="1"/>
    <col min="6139" max="6140" width="9.28515625" style="80" bestFit="1" customWidth="1"/>
    <col min="6141" max="6141" width="15.42578125" style="80" bestFit="1" customWidth="1"/>
    <col min="6142" max="6142" width="9.42578125" style="80" bestFit="1" customWidth="1"/>
    <col min="6143" max="6143" width="15.42578125" style="80" bestFit="1" customWidth="1"/>
    <col min="6144" max="6144" width="9.42578125" style="80" bestFit="1" customWidth="1"/>
    <col min="6145" max="6388" width="9.140625" style="80"/>
    <col min="6389" max="6389" width="15.85546875" style="80" customWidth="1"/>
    <col min="6390" max="6390" width="50.7109375" style="80" customWidth="1"/>
    <col min="6391" max="6391" width="16.140625" style="80" customWidth="1"/>
    <col min="6392" max="6393" width="17.7109375" style="80" bestFit="1" customWidth="1"/>
    <col min="6394" max="6394" width="16.5703125" style="80" bestFit="1" customWidth="1"/>
    <col min="6395" max="6396" width="9.28515625" style="80" bestFit="1" customWidth="1"/>
    <col min="6397" max="6397" width="15.42578125" style="80" bestFit="1" customWidth="1"/>
    <col min="6398" max="6398" width="9.42578125" style="80" bestFit="1" customWidth="1"/>
    <col min="6399" max="6399" width="15.42578125" style="80" bestFit="1" customWidth="1"/>
    <col min="6400" max="6400" width="9.42578125" style="80" bestFit="1" customWidth="1"/>
    <col min="6401" max="6644" width="9.140625" style="80"/>
    <col min="6645" max="6645" width="15.85546875" style="80" customWidth="1"/>
    <col min="6646" max="6646" width="50.7109375" style="80" customWidth="1"/>
    <col min="6647" max="6647" width="16.140625" style="80" customWidth="1"/>
    <col min="6648" max="6649" width="17.7109375" style="80" bestFit="1" customWidth="1"/>
    <col min="6650" max="6650" width="16.5703125" style="80" bestFit="1" customWidth="1"/>
    <col min="6651" max="6652" width="9.28515625" style="80" bestFit="1" customWidth="1"/>
    <col min="6653" max="6653" width="15.42578125" style="80" bestFit="1" customWidth="1"/>
    <col min="6654" max="6654" width="9.42578125" style="80" bestFit="1" customWidth="1"/>
    <col min="6655" max="6655" width="15.42578125" style="80" bestFit="1" customWidth="1"/>
    <col min="6656" max="6656" width="9.42578125" style="80" bestFit="1" customWidth="1"/>
    <col min="6657" max="6900" width="9.140625" style="80"/>
    <col min="6901" max="6901" width="15.85546875" style="80" customWidth="1"/>
    <col min="6902" max="6902" width="50.7109375" style="80" customWidth="1"/>
    <col min="6903" max="6903" width="16.140625" style="80" customWidth="1"/>
    <col min="6904" max="6905" width="17.7109375" style="80" bestFit="1" customWidth="1"/>
    <col min="6906" max="6906" width="16.5703125" style="80" bestFit="1" customWidth="1"/>
    <col min="6907" max="6908" width="9.28515625" style="80" bestFit="1" customWidth="1"/>
    <col min="6909" max="6909" width="15.42578125" style="80" bestFit="1" customWidth="1"/>
    <col min="6910" max="6910" width="9.42578125" style="80" bestFit="1" customWidth="1"/>
    <col min="6911" max="6911" width="15.42578125" style="80" bestFit="1" customWidth="1"/>
    <col min="6912" max="6912" width="9.42578125" style="80" bestFit="1" customWidth="1"/>
    <col min="6913" max="7156" width="9.140625" style="80"/>
    <col min="7157" max="7157" width="15.85546875" style="80" customWidth="1"/>
    <col min="7158" max="7158" width="50.7109375" style="80" customWidth="1"/>
    <col min="7159" max="7159" width="16.140625" style="80" customWidth="1"/>
    <col min="7160" max="7161" width="17.7109375" style="80" bestFit="1" customWidth="1"/>
    <col min="7162" max="7162" width="16.5703125" style="80" bestFit="1" customWidth="1"/>
    <col min="7163" max="7164" width="9.28515625" style="80" bestFit="1" customWidth="1"/>
    <col min="7165" max="7165" width="15.42578125" style="80" bestFit="1" customWidth="1"/>
    <col min="7166" max="7166" width="9.42578125" style="80" bestFit="1" customWidth="1"/>
    <col min="7167" max="7167" width="15.42578125" style="80" bestFit="1" customWidth="1"/>
    <col min="7168" max="7168" width="9.42578125" style="80" bestFit="1" customWidth="1"/>
    <col min="7169" max="7412" width="9.140625" style="80"/>
    <col min="7413" max="7413" width="15.85546875" style="80" customWidth="1"/>
    <col min="7414" max="7414" width="50.7109375" style="80" customWidth="1"/>
    <col min="7415" max="7415" width="16.140625" style="80" customWidth="1"/>
    <col min="7416" max="7417" width="17.7109375" style="80" bestFit="1" customWidth="1"/>
    <col min="7418" max="7418" width="16.5703125" style="80" bestFit="1" customWidth="1"/>
    <col min="7419" max="7420" width="9.28515625" style="80" bestFit="1" customWidth="1"/>
    <col min="7421" max="7421" width="15.42578125" style="80" bestFit="1" customWidth="1"/>
    <col min="7422" max="7422" width="9.42578125" style="80" bestFit="1" customWidth="1"/>
    <col min="7423" max="7423" width="15.42578125" style="80" bestFit="1" customWidth="1"/>
    <col min="7424" max="7424" width="9.42578125" style="80" bestFit="1" customWidth="1"/>
    <col min="7425" max="7668" width="9.140625" style="80"/>
    <col min="7669" max="7669" width="15.85546875" style="80" customWidth="1"/>
    <col min="7670" max="7670" width="50.7109375" style="80" customWidth="1"/>
    <col min="7671" max="7671" width="16.140625" style="80" customWidth="1"/>
    <col min="7672" max="7673" width="17.7109375" style="80" bestFit="1" customWidth="1"/>
    <col min="7674" max="7674" width="16.5703125" style="80" bestFit="1" customWidth="1"/>
    <col min="7675" max="7676" width="9.28515625" style="80" bestFit="1" customWidth="1"/>
    <col min="7677" max="7677" width="15.42578125" style="80" bestFit="1" customWidth="1"/>
    <col min="7678" max="7678" width="9.42578125" style="80" bestFit="1" customWidth="1"/>
    <col min="7679" max="7679" width="15.42578125" style="80" bestFit="1" customWidth="1"/>
    <col min="7680" max="7680" width="9.42578125" style="80" bestFit="1" customWidth="1"/>
    <col min="7681" max="7924" width="9.140625" style="80"/>
    <col min="7925" max="7925" width="15.85546875" style="80" customWidth="1"/>
    <col min="7926" max="7926" width="50.7109375" style="80" customWidth="1"/>
    <col min="7927" max="7927" width="16.140625" style="80" customWidth="1"/>
    <col min="7928" max="7929" width="17.7109375" style="80" bestFit="1" customWidth="1"/>
    <col min="7930" max="7930" width="16.5703125" style="80" bestFit="1" customWidth="1"/>
    <col min="7931" max="7932" width="9.28515625" style="80" bestFit="1" customWidth="1"/>
    <col min="7933" max="7933" width="15.42578125" style="80" bestFit="1" customWidth="1"/>
    <col min="7934" max="7934" width="9.42578125" style="80" bestFit="1" customWidth="1"/>
    <col min="7935" max="7935" width="15.42578125" style="80" bestFit="1" customWidth="1"/>
    <col min="7936" max="7936" width="9.42578125" style="80" bestFit="1" customWidth="1"/>
    <col min="7937" max="8180" width="9.140625" style="80"/>
    <col min="8181" max="8181" width="15.85546875" style="80" customWidth="1"/>
    <col min="8182" max="8182" width="50.7109375" style="80" customWidth="1"/>
    <col min="8183" max="8183" width="16.140625" style="80" customWidth="1"/>
    <col min="8184" max="8185" width="17.7109375" style="80" bestFit="1" customWidth="1"/>
    <col min="8186" max="8186" width="16.5703125" style="80" bestFit="1" customWidth="1"/>
    <col min="8187" max="8188" width="9.28515625" style="80" bestFit="1" customWidth="1"/>
    <col min="8189" max="8189" width="15.42578125" style="80" bestFit="1" customWidth="1"/>
    <col min="8190" max="8190" width="9.42578125" style="80" bestFit="1" customWidth="1"/>
    <col min="8191" max="8191" width="15.42578125" style="80" bestFit="1" customWidth="1"/>
    <col min="8192" max="8192" width="9.42578125" style="80" bestFit="1" customWidth="1"/>
    <col min="8193" max="8436" width="9.140625" style="80"/>
    <col min="8437" max="8437" width="15.85546875" style="80" customWidth="1"/>
    <col min="8438" max="8438" width="50.7109375" style="80" customWidth="1"/>
    <col min="8439" max="8439" width="16.140625" style="80" customWidth="1"/>
    <col min="8440" max="8441" width="17.7109375" style="80" bestFit="1" customWidth="1"/>
    <col min="8442" max="8442" width="16.5703125" style="80" bestFit="1" customWidth="1"/>
    <col min="8443" max="8444" width="9.28515625" style="80" bestFit="1" customWidth="1"/>
    <col min="8445" max="8445" width="15.42578125" style="80" bestFit="1" customWidth="1"/>
    <col min="8446" max="8446" width="9.42578125" style="80" bestFit="1" customWidth="1"/>
    <col min="8447" max="8447" width="15.42578125" style="80" bestFit="1" customWidth="1"/>
    <col min="8448" max="8448" width="9.42578125" style="80" bestFit="1" customWidth="1"/>
    <col min="8449" max="8692" width="9.140625" style="80"/>
    <col min="8693" max="8693" width="15.85546875" style="80" customWidth="1"/>
    <col min="8694" max="8694" width="50.7109375" style="80" customWidth="1"/>
    <col min="8695" max="8695" width="16.140625" style="80" customWidth="1"/>
    <col min="8696" max="8697" width="17.7109375" style="80" bestFit="1" customWidth="1"/>
    <col min="8698" max="8698" width="16.5703125" style="80" bestFit="1" customWidth="1"/>
    <col min="8699" max="8700" width="9.28515625" style="80" bestFit="1" customWidth="1"/>
    <col min="8701" max="8701" width="15.42578125" style="80" bestFit="1" customWidth="1"/>
    <col min="8702" max="8702" width="9.42578125" style="80" bestFit="1" customWidth="1"/>
    <col min="8703" max="8703" width="15.42578125" style="80" bestFit="1" customWidth="1"/>
    <col min="8704" max="8704" width="9.42578125" style="80" bestFit="1" customWidth="1"/>
    <col min="8705" max="8948" width="9.140625" style="80"/>
    <col min="8949" max="8949" width="15.85546875" style="80" customWidth="1"/>
    <col min="8950" max="8950" width="50.7109375" style="80" customWidth="1"/>
    <col min="8951" max="8951" width="16.140625" style="80" customWidth="1"/>
    <col min="8952" max="8953" width="17.7109375" style="80" bestFit="1" customWidth="1"/>
    <col min="8954" max="8954" width="16.5703125" style="80" bestFit="1" customWidth="1"/>
    <col min="8955" max="8956" width="9.28515625" style="80" bestFit="1" customWidth="1"/>
    <col min="8957" max="8957" width="15.42578125" style="80" bestFit="1" customWidth="1"/>
    <col min="8958" max="8958" width="9.42578125" style="80" bestFit="1" customWidth="1"/>
    <col min="8959" max="8959" width="15.42578125" style="80" bestFit="1" customWidth="1"/>
    <col min="8960" max="8960" width="9.42578125" style="80" bestFit="1" customWidth="1"/>
    <col min="8961" max="9204" width="9.140625" style="80"/>
    <col min="9205" max="9205" width="15.85546875" style="80" customWidth="1"/>
    <col min="9206" max="9206" width="50.7109375" style="80" customWidth="1"/>
    <col min="9207" max="9207" width="16.140625" style="80" customWidth="1"/>
    <col min="9208" max="9209" width="17.7109375" style="80" bestFit="1" customWidth="1"/>
    <col min="9210" max="9210" width="16.5703125" style="80" bestFit="1" customWidth="1"/>
    <col min="9211" max="9212" width="9.28515625" style="80" bestFit="1" customWidth="1"/>
    <col min="9213" max="9213" width="15.42578125" style="80" bestFit="1" customWidth="1"/>
    <col min="9214" max="9214" width="9.42578125" style="80" bestFit="1" customWidth="1"/>
    <col min="9215" max="9215" width="15.42578125" style="80" bestFit="1" customWidth="1"/>
    <col min="9216" max="9216" width="9.42578125" style="80" bestFit="1" customWidth="1"/>
    <col min="9217" max="9460" width="9.140625" style="80"/>
    <col min="9461" max="9461" width="15.85546875" style="80" customWidth="1"/>
    <col min="9462" max="9462" width="50.7109375" style="80" customWidth="1"/>
    <col min="9463" max="9463" width="16.140625" style="80" customWidth="1"/>
    <col min="9464" max="9465" width="17.7109375" style="80" bestFit="1" customWidth="1"/>
    <col min="9466" max="9466" width="16.5703125" style="80" bestFit="1" customWidth="1"/>
    <col min="9467" max="9468" width="9.28515625" style="80" bestFit="1" customWidth="1"/>
    <col min="9469" max="9469" width="15.42578125" style="80" bestFit="1" customWidth="1"/>
    <col min="9470" max="9470" width="9.42578125" style="80" bestFit="1" customWidth="1"/>
    <col min="9471" max="9471" width="15.42578125" style="80" bestFit="1" customWidth="1"/>
    <col min="9472" max="9472" width="9.42578125" style="80" bestFit="1" customWidth="1"/>
    <col min="9473" max="9716" width="9.140625" style="80"/>
    <col min="9717" max="9717" width="15.85546875" style="80" customWidth="1"/>
    <col min="9718" max="9718" width="50.7109375" style="80" customWidth="1"/>
    <col min="9719" max="9719" width="16.140625" style="80" customWidth="1"/>
    <col min="9720" max="9721" width="17.7109375" style="80" bestFit="1" customWidth="1"/>
    <col min="9722" max="9722" width="16.5703125" style="80" bestFit="1" customWidth="1"/>
    <col min="9723" max="9724" width="9.28515625" style="80" bestFit="1" customWidth="1"/>
    <col min="9725" max="9725" width="15.42578125" style="80" bestFit="1" customWidth="1"/>
    <col min="9726" max="9726" width="9.42578125" style="80" bestFit="1" customWidth="1"/>
    <col min="9727" max="9727" width="15.42578125" style="80" bestFit="1" customWidth="1"/>
    <col min="9728" max="9728" width="9.42578125" style="80" bestFit="1" customWidth="1"/>
    <col min="9729" max="9972" width="9.140625" style="80"/>
    <col min="9973" max="9973" width="15.85546875" style="80" customWidth="1"/>
    <col min="9974" max="9974" width="50.7109375" style="80" customWidth="1"/>
    <col min="9975" max="9975" width="16.140625" style="80" customWidth="1"/>
    <col min="9976" max="9977" width="17.7109375" style="80" bestFit="1" customWidth="1"/>
    <col min="9978" max="9978" width="16.5703125" style="80" bestFit="1" customWidth="1"/>
    <col min="9979" max="9980" width="9.28515625" style="80" bestFit="1" customWidth="1"/>
    <col min="9981" max="9981" width="15.42578125" style="80" bestFit="1" customWidth="1"/>
    <col min="9982" max="9982" width="9.42578125" style="80" bestFit="1" customWidth="1"/>
    <col min="9983" max="9983" width="15.42578125" style="80" bestFit="1" customWidth="1"/>
    <col min="9984" max="9984" width="9.42578125" style="80" bestFit="1" customWidth="1"/>
    <col min="9985" max="10228" width="9.140625" style="80"/>
    <col min="10229" max="10229" width="15.85546875" style="80" customWidth="1"/>
    <col min="10230" max="10230" width="50.7109375" style="80" customWidth="1"/>
    <col min="10231" max="10231" width="16.140625" style="80" customWidth="1"/>
    <col min="10232" max="10233" width="17.7109375" style="80" bestFit="1" customWidth="1"/>
    <col min="10234" max="10234" width="16.5703125" style="80" bestFit="1" customWidth="1"/>
    <col min="10235" max="10236" width="9.28515625" style="80" bestFit="1" customWidth="1"/>
    <col min="10237" max="10237" width="15.42578125" style="80" bestFit="1" customWidth="1"/>
    <col min="10238" max="10238" width="9.42578125" style="80" bestFit="1" customWidth="1"/>
    <col min="10239" max="10239" width="15.42578125" style="80" bestFit="1" customWidth="1"/>
    <col min="10240" max="10240" width="9.42578125" style="80" bestFit="1" customWidth="1"/>
    <col min="10241" max="10484" width="9.140625" style="80"/>
    <col min="10485" max="10485" width="15.85546875" style="80" customWidth="1"/>
    <col min="10486" max="10486" width="50.7109375" style="80" customWidth="1"/>
    <col min="10487" max="10487" width="16.140625" style="80" customWidth="1"/>
    <col min="10488" max="10489" width="17.7109375" style="80" bestFit="1" customWidth="1"/>
    <col min="10490" max="10490" width="16.5703125" style="80" bestFit="1" customWidth="1"/>
    <col min="10491" max="10492" width="9.28515625" style="80" bestFit="1" customWidth="1"/>
    <col min="10493" max="10493" width="15.42578125" style="80" bestFit="1" customWidth="1"/>
    <col min="10494" max="10494" width="9.42578125" style="80" bestFit="1" customWidth="1"/>
    <col min="10495" max="10495" width="15.42578125" style="80" bestFit="1" customWidth="1"/>
    <col min="10496" max="10496" width="9.42578125" style="80" bestFit="1" customWidth="1"/>
    <col min="10497" max="10740" width="9.140625" style="80"/>
    <col min="10741" max="10741" width="15.85546875" style="80" customWidth="1"/>
    <col min="10742" max="10742" width="50.7109375" style="80" customWidth="1"/>
    <col min="10743" max="10743" width="16.140625" style="80" customWidth="1"/>
    <col min="10744" max="10745" width="17.7109375" style="80" bestFit="1" customWidth="1"/>
    <col min="10746" max="10746" width="16.5703125" style="80" bestFit="1" customWidth="1"/>
    <col min="10747" max="10748" width="9.28515625" style="80" bestFit="1" customWidth="1"/>
    <col min="10749" max="10749" width="15.42578125" style="80" bestFit="1" customWidth="1"/>
    <col min="10750" max="10750" width="9.42578125" style="80" bestFit="1" customWidth="1"/>
    <col min="10751" max="10751" width="15.42578125" style="80" bestFit="1" customWidth="1"/>
    <col min="10752" max="10752" width="9.42578125" style="80" bestFit="1" customWidth="1"/>
    <col min="10753" max="10996" width="9.140625" style="80"/>
    <col min="10997" max="10997" width="15.85546875" style="80" customWidth="1"/>
    <col min="10998" max="10998" width="50.7109375" style="80" customWidth="1"/>
    <col min="10999" max="10999" width="16.140625" style="80" customWidth="1"/>
    <col min="11000" max="11001" width="17.7109375" style="80" bestFit="1" customWidth="1"/>
    <col min="11002" max="11002" width="16.5703125" style="80" bestFit="1" customWidth="1"/>
    <col min="11003" max="11004" width="9.28515625" style="80" bestFit="1" customWidth="1"/>
    <col min="11005" max="11005" width="15.42578125" style="80" bestFit="1" customWidth="1"/>
    <col min="11006" max="11006" width="9.42578125" style="80" bestFit="1" customWidth="1"/>
    <col min="11007" max="11007" width="15.42578125" style="80" bestFit="1" customWidth="1"/>
    <col min="11008" max="11008" width="9.42578125" style="80" bestFit="1" customWidth="1"/>
    <col min="11009" max="11252" width="9.140625" style="80"/>
    <col min="11253" max="11253" width="15.85546875" style="80" customWidth="1"/>
    <col min="11254" max="11254" width="50.7109375" style="80" customWidth="1"/>
    <col min="11255" max="11255" width="16.140625" style="80" customWidth="1"/>
    <col min="11256" max="11257" width="17.7109375" style="80" bestFit="1" customWidth="1"/>
    <col min="11258" max="11258" width="16.5703125" style="80" bestFit="1" customWidth="1"/>
    <col min="11259" max="11260" width="9.28515625" style="80" bestFit="1" customWidth="1"/>
    <col min="11261" max="11261" width="15.42578125" style="80" bestFit="1" customWidth="1"/>
    <col min="11262" max="11262" width="9.42578125" style="80" bestFit="1" customWidth="1"/>
    <col min="11263" max="11263" width="15.42578125" style="80" bestFit="1" customWidth="1"/>
    <col min="11264" max="11264" width="9.42578125" style="80" bestFit="1" customWidth="1"/>
    <col min="11265" max="11508" width="9.140625" style="80"/>
    <col min="11509" max="11509" width="15.85546875" style="80" customWidth="1"/>
    <col min="11510" max="11510" width="50.7109375" style="80" customWidth="1"/>
    <col min="11511" max="11511" width="16.140625" style="80" customWidth="1"/>
    <col min="11512" max="11513" width="17.7109375" style="80" bestFit="1" customWidth="1"/>
    <col min="11514" max="11514" width="16.5703125" style="80" bestFit="1" customWidth="1"/>
    <col min="11515" max="11516" width="9.28515625" style="80" bestFit="1" customWidth="1"/>
    <col min="11517" max="11517" width="15.42578125" style="80" bestFit="1" customWidth="1"/>
    <col min="11518" max="11518" width="9.42578125" style="80" bestFit="1" customWidth="1"/>
    <col min="11519" max="11519" width="15.42578125" style="80" bestFit="1" customWidth="1"/>
    <col min="11520" max="11520" width="9.42578125" style="80" bestFit="1" customWidth="1"/>
    <col min="11521" max="11764" width="9.140625" style="80"/>
    <col min="11765" max="11765" width="15.85546875" style="80" customWidth="1"/>
    <col min="11766" max="11766" width="50.7109375" style="80" customWidth="1"/>
    <col min="11767" max="11767" width="16.140625" style="80" customWidth="1"/>
    <col min="11768" max="11769" width="17.7109375" style="80" bestFit="1" customWidth="1"/>
    <col min="11770" max="11770" width="16.5703125" style="80" bestFit="1" customWidth="1"/>
    <col min="11771" max="11772" width="9.28515625" style="80" bestFit="1" customWidth="1"/>
    <col min="11773" max="11773" width="15.42578125" style="80" bestFit="1" customWidth="1"/>
    <col min="11774" max="11774" width="9.42578125" style="80" bestFit="1" customWidth="1"/>
    <col min="11775" max="11775" width="15.42578125" style="80" bestFit="1" customWidth="1"/>
    <col min="11776" max="11776" width="9.42578125" style="80" bestFit="1" customWidth="1"/>
    <col min="11777" max="12020" width="9.140625" style="80"/>
    <col min="12021" max="12021" width="15.85546875" style="80" customWidth="1"/>
    <col min="12022" max="12022" width="50.7109375" style="80" customWidth="1"/>
    <col min="12023" max="12023" width="16.140625" style="80" customWidth="1"/>
    <col min="12024" max="12025" width="17.7109375" style="80" bestFit="1" customWidth="1"/>
    <col min="12026" max="12026" width="16.5703125" style="80" bestFit="1" customWidth="1"/>
    <col min="12027" max="12028" width="9.28515625" style="80" bestFit="1" customWidth="1"/>
    <col min="12029" max="12029" width="15.42578125" style="80" bestFit="1" customWidth="1"/>
    <col min="12030" max="12030" width="9.42578125" style="80" bestFit="1" customWidth="1"/>
    <col min="12031" max="12031" width="15.42578125" style="80" bestFit="1" customWidth="1"/>
    <col min="12032" max="12032" width="9.42578125" style="80" bestFit="1" customWidth="1"/>
    <col min="12033" max="12276" width="9.140625" style="80"/>
    <col min="12277" max="12277" width="15.85546875" style="80" customWidth="1"/>
    <col min="12278" max="12278" width="50.7109375" style="80" customWidth="1"/>
    <col min="12279" max="12279" width="16.140625" style="80" customWidth="1"/>
    <col min="12280" max="12281" width="17.7109375" style="80" bestFit="1" customWidth="1"/>
    <col min="12282" max="12282" width="16.5703125" style="80" bestFit="1" customWidth="1"/>
    <col min="12283" max="12284" width="9.28515625" style="80" bestFit="1" customWidth="1"/>
    <col min="12285" max="12285" width="15.42578125" style="80" bestFit="1" customWidth="1"/>
    <col min="12286" max="12286" width="9.42578125" style="80" bestFit="1" customWidth="1"/>
    <col min="12287" max="12287" width="15.42578125" style="80" bestFit="1" customWidth="1"/>
    <col min="12288" max="12288" width="9.42578125" style="80" bestFit="1" customWidth="1"/>
    <col min="12289" max="12532" width="9.140625" style="80"/>
    <col min="12533" max="12533" width="15.85546875" style="80" customWidth="1"/>
    <col min="12534" max="12534" width="50.7109375" style="80" customWidth="1"/>
    <col min="12535" max="12535" width="16.140625" style="80" customWidth="1"/>
    <col min="12536" max="12537" width="17.7109375" style="80" bestFit="1" customWidth="1"/>
    <col min="12538" max="12538" width="16.5703125" style="80" bestFit="1" customWidth="1"/>
    <col min="12539" max="12540" width="9.28515625" style="80" bestFit="1" customWidth="1"/>
    <col min="12541" max="12541" width="15.42578125" style="80" bestFit="1" customWidth="1"/>
    <col min="12542" max="12542" width="9.42578125" style="80" bestFit="1" customWidth="1"/>
    <col min="12543" max="12543" width="15.42578125" style="80" bestFit="1" customWidth="1"/>
    <col min="12544" max="12544" width="9.42578125" style="80" bestFit="1" customWidth="1"/>
    <col min="12545" max="12788" width="9.140625" style="80"/>
    <col min="12789" max="12789" width="15.85546875" style="80" customWidth="1"/>
    <col min="12790" max="12790" width="50.7109375" style="80" customWidth="1"/>
    <col min="12791" max="12791" width="16.140625" style="80" customWidth="1"/>
    <col min="12792" max="12793" width="17.7109375" style="80" bestFit="1" customWidth="1"/>
    <col min="12794" max="12794" width="16.5703125" style="80" bestFit="1" customWidth="1"/>
    <col min="12795" max="12796" width="9.28515625" style="80" bestFit="1" customWidth="1"/>
    <col min="12797" max="12797" width="15.42578125" style="80" bestFit="1" customWidth="1"/>
    <col min="12798" max="12798" width="9.42578125" style="80" bestFit="1" customWidth="1"/>
    <col min="12799" max="12799" width="15.42578125" style="80" bestFit="1" customWidth="1"/>
    <col min="12800" max="12800" width="9.42578125" style="80" bestFit="1" customWidth="1"/>
    <col min="12801" max="13044" width="9.140625" style="80"/>
    <col min="13045" max="13045" width="15.85546875" style="80" customWidth="1"/>
    <col min="13046" max="13046" width="50.7109375" style="80" customWidth="1"/>
    <col min="13047" max="13047" width="16.140625" style="80" customWidth="1"/>
    <col min="13048" max="13049" width="17.7109375" style="80" bestFit="1" customWidth="1"/>
    <col min="13050" max="13050" width="16.5703125" style="80" bestFit="1" customWidth="1"/>
    <col min="13051" max="13052" width="9.28515625" style="80" bestFit="1" customWidth="1"/>
    <col min="13053" max="13053" width="15.42578125" style="80" bestFit="1" customWidth="1"/>
    <col min="13054" max="13054" width="9.42578125" style="80" bestFit="1" customWidth="1"/>
    <col min="13055" max="13055" width="15.42578125" style="80" bestFit="1" customWidth="1"/>
    <col min="13056" max="13056" width="9.42578125" style="80" bestFit="1" customWidth="1"/>
    <col min="13057" max="13300" width="9.140625" style="80"/>
    <col min="13301" max="13301" width="15.85546875" style="80" customWidth="1"/>
    <col min="13302" max="13302" width="50.7109375" style="80" customWidth="1"/>
    <col min="13303" max="13303" width="16.140625" style="80" customWidth="1"/>
    <col min="13304" max="13305" width="17.7109375" style="80" bestFit="1" customWidth="1"/>
    <col min="13306" max="13306" width="16.5703125" style="80" bestFit="1" customWidth="1"/>
    <col min="13307" max="13308" width="9.28515625" style="80" bestFit="1" customWidth="1"/>
    <col min="13309" max="13309" width="15.42578125" style="80" bestFit="1" customWidth="1"/>
    <col min="13310" max="13310" width="9.42578125" style="80" bestFit="1" customWidth="1"/>
    <col min="13311" max="13311" width="15.42578125" style="80" bestFit="1" customWidth="1"/>
    <col min="13312" max="13312" width="9.42578125" style="80" bestFit="1" customWidth="1"/>
    <col min="13313" max="13556" width="9.140625" style="80"/>
    <col min="13557" max="13557" width="15.85546875" style="80" customWidth="1"/>
    <col min="13558" max="13558" width="50.7109375" style="80" customWidth="1"/>
    <col min="13559" max="13559" width="16.140625" style="80" customWidth="1"/>
    <col min="13560" max="13561" width="17.7109375" style="80" bestFit="1" customWidth="1"/>
    <col min="13562" max="13562" width="16.5703125" style="80" bestFit="1" customWidth="1"/>
    <col min="13563" max="13564" width="9.28515625" style="80" bestFit="1" customWidth="1"/>
    <col min="13565" max="13565" width="15.42578125" style="80" bestFit="1" customWidth="1"/>
    <col min="13566" max="13566" width="9.42578125" style="80" bestFit="1" customWidth="1"/>
    <col min="13567" max="13567" width="15.42578125" style="80" bestFit="1" customWidth="1"/>
    <col min="13568" max="13568" width="9.42578125" style="80" bestFit="1" customWidth="1"/>
    <col min="13569" max="13812" width="9.140625" style="80"/>
    <col min="13813" max="13813" width="15.85546875" style="80" customWidth="1"/>
    <col min="13814" max="13814" width="50.7109375" style="80" customWidth="1"/>
    <col min="13815" max="13815" width="16.140625" style="80" customWidth="1"/>
    <col min="13816" max="13817" width="17.7109375" style="80" bestFit="1" customWidth="1"/>
    <col min="13818" max="13818" width="16.5703125" style="80" bestFit="1" customWidth="1"/>
    <col min="13819" max="13820" width="9.28515625" style="80" bestFit="1" customWidth="1"/>
    <col min="13821" max="13821" width="15.42578125" style="80" bestFit="1" customWidth="1"/>
    <col min="13822" max="13822" width="9.42578125" style="80" bestFit="1" customWidth="1"/>
    <col min="13823" max="13823" width="15.42578125" style="80" bestFit="1" customWidth="1"/>
    <col min="13824" max="13824" width="9.42578125" style="80" bestFit="1" customWidth="1"/>
    <col min="13825" max="14068" width="9.140625" style="80"/>
    <col min="14069" max="14069" width="15.85546875" style="80" customWidth="1"/>
    <col min="14070" max="14070" width="50.7109375" style="80" customWidth="1"/>
    <col min="14071" max="14071" width="16.140625" style="80" customWidth="1"/>
    <col min="14072" max="14073" width="17.7109375" style="80" bestFit="1" customWidth="1"/>
    <col min="14074" max="14074" width="16.5703125" style="80" bestFit="1" customWidth="1"/>
    <col min="14075" max="14076" width="9.28515625" style="80" bestFit="1" customWidth="1"/>
    <col min="14077" max="14077" width="15.42578125" style="80" bestFit="1" customWidth="1"/>
    <col min="14078" max="14078" width="9.42578125" style="80" bestFit="1" customWidth="1"/>
    <col min="14079" max="14079" width="15.42578125" style="80" bestFit="1" customWidth="1"/>
    <col min="14080" max="14080" width="9.42578125" style="80" bestFit="1" customWidth="1"/>
    <col min="14081" max="14324" width="9.140625" style="80"/>
    <col min="14325" max="14325" width="15.85546875" style="80" customWidth="1"/>
    <col min="14326" max="14326" width="50.7109375" style="80" customWidth="1"/>
    <col min="14327" max="14327" width="16.140625" style="80" customWidth="1"/>
    <col min="14328" max="14329" width="17.7109375" style="80" bestFit="1" customWidth="1"/>
    <col min="14330" max="14330" width="16.5703125" style="80" bestFit="1" customWidth="1"/>
    <col min="14331" max="14332" width="9.28515625" style="80" bestFit="1" customWidth="1"/>
    <col min="14333" max="14333" width="15.42578125" style="80" bestFit="1" customWidth="1"/>
    <col min="14334" max="14334" width="9.42578125" style="80" bestFit="1" customWidth="1"/>
    <col min="14335" max="14335" width="15.42578125" style="80" bestFit="1" customWidth="1"/>
    <col min="14336" max="14336" width="9.42578125" style="80" bestFit="1" customWidth="1"/>
    <col min="14337" max="14580" width="9.140625" style="80"/>
    <col min="14581" max="14581" width="15.85546875" style="80" customWidth="1"/>
    <col min="14582" max="14582" width="50.7109375" style="80" customWidth="1"/>
    <col min="14583" max="14583" width="16.140625" style="80" customWidth="1"/>
    <col min="14584" max="14585" width="17.7109375" style="80" bestFit="1" customWidth="1"/>
    <col min="14586" max="14586" width="16.5703125" style="80" bestFit="1" customWidth="1"/>
    <col min="14587" max="14588" width="9.28515625" style="80" bestFit="1" customWidth="1"/>
    <col min="14589" max="14589" width="15.42578125" style="80" bestFit="1" customWidth="1"/>
    <col min="14590" max="14590" width="9.42578125" style="80" bestFit="1" customWidth="1"/>
    <col min="14591" max="14591" width="15.42578125" style="80" bestFit="1" customWidth="1"/>
    <col min="14592" max="14592" width="9.42578125" style="80" bestFit="1" customWidth="1"/>
    <col min="14593" max="14836" width="9.140625" style="80"/>
    <col min="14837" max="14837" width="15.85546875" style="80" customWidth="1"/>
    <col min="14838" max="14838" width="50.7109375" style="80" customWidth="1"/>
    <col min="14839" max="14839" width="16.140625" style="80" customWidth="1"/>
    <col min="14840" max="14841" width="17.7109375" style="80" bestFit="1" customWidth="1"/>
    <col min="14842" max="14842" width="16.5703125" style="80" bestFit="1" customWidth="1"/>
    <col min="14843" max="14844" width="9.28515625" style="80" bestFit="1" customWidth="1"/>
    <col min="14845" max="14845" width="15.42578125" style="80" bestFit="1" customWidth="1"/>
    <col min="14846" max="14846" width="9.42578125" style="80" bestFit="1" customWidth="1"/>
    <col min="14847" max="14847" width="15.42578125" style="80" bestFit="1" customWidth="1"/>
    <col min="14848" max="14848" width="9.42578125" style="80" bestFit="1" customWidth="1"/>
    <col min="14849" max="15092" width="9.140625" style="80"/>
    <col min="15093" max="15093" width="15.85546875" style="80" customWidth="1"/>
    <col min="15094" max="15094" width="50.7109375" style="80" customWidth="1"/>
    <col min="15095" max="15095" width="16.140625" style="80" customWidth="1"/>
    <col min="15096" max="15097" width="17.7109375" style="80" bestFit="1" customWidth="1"/>
    <col min="15098" max="15098" width="16.5703125" style="80" bestFit="1" customWidth="1"/>
    <col min="15099" max="15100" width="9.28515625" style="80" bestFit="1" customWidth="1"/>
    <col min="15101" max="15101" width="15.42578125" style="80" bestFit="1" customWidth="1"/>
    <col min="15102" max="15102" width="9.42578125" style="80" bestFit="1" customWidth="1"/>
    <col min="15103" max="15103" width="15.42578125" style="80" bestFit="1" customWidth="1"/>
    <col min="15104" max="15104" width="9.42578125" style="80" bestFit="1" customWidth="1"/>
    <col min="15105" max="15348" width="9.140625" style="80"/>
    <col min="15349" max="15349" width="15.85546875" style="80" customWidth="1"/>
    <col min="15350" max="15350" width="50.7109375" style="80" customWidth="1"/>
    <col min="15351" max="15351" width="16.140625" style="80" customWidth="1"/>
    <col min="15352" max="15353" width="17.7109375" style="80" bestFit="1" customWidth="1"/>
    <col min="15354" max="15354" width="16.5703125" style="80" bestFit="1" customWidth="1"/>
    <col min="15355" max="15356" width="9.28515625" style="80" bestFit="1" customWidth="1"/>
    <col min="15357" max="15357" width="15.42578125" style="80" bestFit="1" customWidth="1"/>
    <col min="15358" max="15358" width="9.42578125" style="80" bestFit="1" customWidth="1"/>
    <col min="15359" max="15359" width="15.42578125" style="80" bestFit="1" customWidth="1"/>
    <col min="15360" max="15360" width="9.42578125" style="80" bestFit="1" customWidth="1"/>
    <col min="15361" max="15604" width="9.140625" style="80"/>
    <col min="15605" max="15605" width="15.85546875" style="80" customWidth="1"/>
    <col min="15606" max="15606" width="50.7109375" style="80" customWidth="1"/>
    <col min="15607" max="15607" width="16.140625" style="80" customWidth="1"/>
    <col min="15608" max="15609" width="17.7109375" style="80" bestFit="1" customWidth="1"/>
    <col min="15610" max="15610" width="16.5703125" style="80" bestFit="1" customWidth="1"/>
    <col min="15611" max="15612" width="9.28515625" style="80" bestFit="1" customWidth="1"/>
    <col min="15613" max="15613" width="15.42578125" style="80" bestFit="1" customWidth="1"/>
    <col min="15614" max="15614" width="9.42578125" style="80" bestFit="1" customWidth="1"/>
    <col min="15615" max="15615" width="15.42578125" style="80" bestFit="1" customWidth="1"/>
    <col min="15616" max="15616" width="9.42578125" style="80" bestFit="1" customWidth="1"/>
    <col min="15617" max="15860" width="9.140625" style="80"/>
    <col min="15861" max="15861" width="15.85546875" style="80" customWidth="1"/>
    <col min="15862" max="15862" width="50.7109375" style="80" customWidth="1"/>
    <col min="15863" max="15863" width="16.140625" style="80" customWidth="1"/>
    <col min="15864" max="15865" width="17.7109375" style="80" bestFit="1" customWidth="1"/>
    <col min="15866" max="15866" width="16.5703125" style="80" bestFit="1" customWidth="1"/>
    <col min="15867" max="15868" width="9.28515625" style="80" bestFit="1" customWidth="1"/>
    <col min="15869" max="15869" width="15.42578125" style="80" bestFit="1" customWidth="1"/>
    <col min="15870" max="15870" width="9.42578125" style="80" bestFit="1" customWidth="1"/>
    <col min="15871" max="15871" width="15.42578125" style="80" bestFit="1" customWidth="1"/>
    <col min="15872" max="15872" width="9.42578125" style="80" bestFit="1" customWidth="1"/>
    <col min="15873" max="16116" width="9.140625" style="80"/>
    <col min="16117" max="16117" width="15.85546875" style="80" customWidth="1"/>
    <col min="16118" max="16118" width="50.7109375" style="80" customWidth="1"/>
    <col min="16119" max="16119" width="16.140625" style="80" customWidth="1"/>
    <col min="16120" max="16121" width="17.7109375" style="80" bestFit="1" customWidth="1"/>
    <col min="16122" max="16122" width="16.5703125" style="80" bestFit="1" customWidth="1"/>
    <col min="16123" max="16124" width="9.28515625" style="80" bestFit="1" customWidth="1"/>
    <col min="16125" max="16125" width="15.42578125" style="80" bestFit="1" customWidth="1"/>
    <col min="16126" max="16126" width="9.42578125" style="80" bestFit="1" customWidth="1"/>
    <col min="16127" max="16127" width="15.42578125" style="80" bestFit="1" customWidth="1"/>
    <col min="16128" max="16128" width="9.42578125" style="80" bestFit="1" customWidth="1"/>
    <col min="16129" max="16384" width="9.140625" style="80"/>
  </cols>
  <sheetData>
    <row r="1" spans="1:8" ht="15.75" x14ac:dyDescent="0.2">
      <c r="A1" s="150"/>
      <c r="B1" s="150"/>
      <c r="C1" s="150"/>
      <c r="D1" s="150"/>
      <c r="E1" s="150"/>
      <c r="F1" s="150"/>
      <c r="G1" s="150"/>
      <c r="H1" s="150"/>
    </row>
    <row r="2" spans="1:8" ht="18.75" x14ac:dyDescent="0.2">
      <c r="A2" s="3"/>
      <c r="B2" s="3"/>
      <c r="C2" s="3"/>
      <c r="D2" s="3"/>
      <c r="E2" s="3"/>
      <c r="F2" s="3"/>
      <c r="G2" s="3"/>
      <c r="H2" s="3"/>
    </row>
    <row r="3" spans="1:8" ht="15.75" x14ac:dyDescent="0.2">
      <c r="A3" s="150" t="s">
        <v>190</v>
      </c>
      <c r="B3" s="150"/>
      <c r="C3" s="150"/>
      <c r="D3" s="150"/>
      <c r="E3" s="150"/>
      <c r="F3" s="150"/>
      <c r="G3" s="150"/>
      <c r="H3" s="150"/>
    </row>
    <row r="4" spans="1:8" ht="18.75" x14ac:dyDescent="0.2">
      <c r="A4" s="3"/>
      <c r="B4" s="3"/>
      <c r="C4" s="3"/>
      <c r="D4" s="3"/>
      <c r="E4" s="3"/>
      <c r="F4" s="3"/>
      <c r="G4" s="3"/>
      <c r="H4" s="3"/>
    </row>
    <row r="5" spans="1:8" s="81" customFormat="1" ht="51" x14ac:dyDescent="0.25">
      <c r="A5" s="176" t="s">
        <v>3</v>
      </c>
      <c r="B5" s="176"/>
      <c r="C5" s="101" t="str">
        <f t="shared" ref="C5:H5" si="0">UPPER(C8)</f>
        <v>OSTVARENJE/IZVRŠENJE 
01.2022. - 06.2022.</v>
      </c>
      <c r="D5" s="101" t="s">
        <v>248</v>
      </c>
      <c r="E5" s="101" t="str">
        <f t="shared" si="0"/>
        <v>TEKUĆI PLAN 
2023.</v>
      </c>
      <c r="F5" s="101" t="str">
        <f t="shared" si="0"/>
        <v>OSTVARENJE/IZVRŠENJE 
01.2023. - 06.2023.</v>
      </c>
      <c r="G5" s="101" t="str">
        <f t="shared" si="0"/>
        <v>INDEKS
(5)/(2)</v>
      </c>
      <c r="H5" s="101" t="str">
        <f t="shared" si="0"/>
        <v>INDEKS
(5)/(4)</v>
      </c>
    </row>
    <row r="6" spans="1:8" s="82" customFormat="1" ht="11.25" x14ac:dyDescent="0.25">
      <c r="A6" s="177">
        <v>1</v>
      </c>
      <c r="B6" s="177"/>
      <c r="C6" s="97">
        <v>2</v>
      </c>
      <c r="D6" s="97">
        <v>3</v>
      </c>
      <c r="E6" s="97">
        <v>4.3333333333333304</v>
      </c>
      <c r="F6" s="97">
        <v>5.0833333333333304</v>
      </c>
      <c r="G6" s="97">
        <v>6</v>
      </c>
      <c r="H6" s="97">
        <v>7</v>
      </c>
    </row>
    <row r="7" spans="1:8" s="82" customFormat="1" x14ac:dyDescent="0.25">
      <c r="A7" s="103"/>
      <c r="B7" s="104" t="s">
        <v>191</v>
      </c>
      <c r="C7" s="105">
        <f t="shared" ref="C7:H7" si="1">C10</f>
        <v>185834.93</v>
      </c>
      <c r="D7" s="143">
        <f t="shared" si="1"/>
        <v>19132745</v>
      </c>
      <c r="E7" s="143">
        <f t="shared" si="1"/>
        <v>19132745</v>
      </c>
      <c r="F7" s="105">
        <f t="shared" si="1"/>
        <v>1778330.49</v>
      </c>
      <c r="G7" s="105">
        <f t="shared" si="1"/>
        <v>956.940920633166</v>
      </c>
      <c r="H7" s="105">
        <f t="shared" si="1"/>
        <v>9.2946960302873407</v>
      </c>
    </row>
    <row r="8" spans="1:8" ht="51" hidden="1" x14ac:dyDescent="0.2">
      <c r="A8" s="106" t="s">
        <v>36</v>
      </c>
      <c r="B8" s="106" t="s">
        <v>36</v>
      </c>
      <c r="C8" s="51" t="s">
        <v>37</v>
      </c>
      <c r="D8" s="140" t="s">
        <v>38</v>
      </c>
      <c r="E8" s="140" t="s">
        <v>39</v>
      </c>
      <c r="F8" s="51" t="s">
        <v>40</v>
      </c>
      <c r="G8" s="51" t="s">
        <v>41</v>
      </c>
      <c r="H8" s="51" t="s">
        <v>42</v>
      </c>
    </row>
    <row r="9" spans="1:8" hidden="1" x14ac:dyDescent="0.2">
      <c r="A9" s="106" t="s">
        <v>192</v>
      </c>
      <c r="B9" s="106" t="s">
        <v>36</v>
      </c>
      <c r="C9" s="52" t="s">
        <v>44</v>
      </c>
      <c r="D9" s="141" t="s">
        <v>44</v>
      </c>
      <c r="E9" s="141" t="s">
        <v>44</v>
      </c>
      <c r="F9" s="52" t="s">
        <v>44</v>
      </c>
      <c r="G9" s="52" t="s">
        <v>36</v>
      </c>
      <c r="H9" s="52" t="s">
        <v>36</v>
      </c>
    </row>
    <row r="10" spans="1:8" hidden="1" x14ac:dyDescent="0.2">
      <c r="A10" s="53" t="s">
        <v>193</v>
      </c>
      <c r="B10" s="107" t="s">
        <v>194</v>
      </c>
      <c r="C10" s="108">
        <v>185834.93</v>
      </c>
      <c r="D10" s="109">
        <v>19132745</v>
      </c>
      <c r="E10" s="109">
        <v>19132745</v>
      </c>
      <c r="F10" s="108">
        <v>1778330.49</v>
      </c>
      <c r="G10" s="108">
        <v>956.940920633166</v>
      </c>
      <c r="H10" s="108">
        <v>9.2946960302873407</v>
      </c>
    </row>
    <row r="11" spans="1:8" x14ac:dyDescent="0.2">
      <c r="A11" s="91" t="s">
        <v>195</v>
      </c>
      <c r="B11" s="92" t="s">
        <v>196</v>
      </c>
      <c r="C11" s="93">
        <v>185834.93</v>
      </c>
      <c r="D11" s="99">
        <v>19132745</v>
      </c>
      <c r="E11" s="99">
        <v>19132745</v>
      </c>
      <c r="F11" s="93">
        <v>1778330.49</v>
      </c>
      <c r="G11" s="93">
        <v>956.940920633166</v>
      </c>
      <c r="H11" s="93">
        <v>9.2946960302873407</v>
      </c>
    </row>
    <row r="12" spans="1:8" x14ac:dyDescent="0.2">
      <c r="A12" s="57" t="s">
        <v>197</v>
      </c>
      <c r="B12" s="58" t="s">
        <v>198</v>
      </c>
      <c r="C12" s="59">
        <v>185834.93</v>
      </c>
      <c r="D12" s="110">
        <v>19132745</v>
      </c>
      <c r="E12" s="110">
        <v>19132745</v>
      </c>
      <c r="F12" s="59">
        <v>1778330.49</v>
      </c>
      <c r="G12" s="59">
        <v>956.940920633166</v>
      </c>
      <c r="H12" s="59">
        <v>9.2946960302873407</v>
      </c>
    </row>
  </sheetData>
  <mergeCells count="4">
    <mergeCell ref="A1:H1"/>
    <mergeCell ref="A3:H3"/>
    <mergeCell ref="A5:B5"/>
    <mergeCell ref="A6:B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C2AF-B22F-4DF4-9853-4B5356A91F90}">
  <sheetPr>
    <pageSetUpPr fitToPage="1"/>
  </sheetPr>
  <dimension ref="B1:L14"/>
  <sheetViews>
    <sheetView workbookViewId="0">
      <selection activeCell="M19" sqref="M19"/>
    </sheetView>
  </sheetViews>
  <sheetFormatPr defaultRowHeight="15" x14ac:dyDescent="0.25"/>
  <cols>
    <col min="1" max="1" width="9.140625" style="102"/>
    <col min="2" max="2" width="3" style="102" customWidth="1"/>
    <col min="3" max="3" width="2.7109375" style="102" customWidth="1"/>
    <col min="4" max="4" width="2.140625" style="102" customWidth="1"/>
    <col min="5" max="5" width="1.7109375" style="102" customWidth="1"/>
    <col min="6" max="6" width="25.28515625" style="102" customWidth="1"/>
    <col min="7" max="7" width="14" style="102" customWidth="1"/>
    <col min="8" max="8" width="16.7109375" style="102" bestFit="1" customWidth="1"/>
    <col min="9" max="9" width="17.85546875" style="102" bestFit="1" customWidth="1"/>
    <col min="10" max="10" width="13.5703125" style="102" bestFit="1" customWidth="1"/>
    <col min="11" max="12" width="7.5703125" style="102" bestFit="1" customWidth="1"/>
    <col min="13" max="16384" width="9.140625" style="102"/>
  </cols>
  <sheetData>
    <row r="1" spans="2:12" ht="18.75" x14ac:dyDescent="0.2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15.75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18.75" x14ac:dyDescent="0.25">
      <c r="B3" s="111"/>
      <c r="C3" s="111"/>
      <c r="D3" s="111"/>
      <c r="E3" s="111"/>
      <c r="F3" s="111"/>
      <c r="G3" s="111"/>
      <c r="H3" s="111"/>
      <c r="I3" s="111"/>
      <c r="J3" s="112"/>
      <c r="K3" s="112"/>
      <c r="L3" s="112"/>
    </row>
    <row r="4" spans="2:12" ht="15.75" x14ac:dyDescent="0.25">
      <c r="B4" s="181" t="s">
        <v>199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.75" x14ac:dyDescent="0.25">
      <c r="B5" s="181" t="s">
        <v>200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8.75" x14ac:dyDescent="0.25">
      <c r="B6" s="111"/>
      <c r="C6" s="111"/>
      <c r="D6" s="111"/>
      <c r="E6" s="111"/>
      <c r="F6" s="111"/>
      <c r="G6" s="111"/>
      <c r="H6" s="111"/>
      <c r="I6" s="111"/>
      <c r="J6" s="112"/>
      <c r="K6" s="112"/>
      <c r="L6" s="112"/>
    </row>
    <row r="7" spans="2:12" ht="51" x14ac:dyDescent="0.25">
      <c r="B7" s="182" t="s">
        <v>3</v>
      </c>
      <c r="C7" s="183"/>
      <c r="D7" s="183"/>
      <c r="E7" s="183"/>
      <c r="F7" s="184"/>
      <c r="G7" s="118" t="s">
        <v>203</v>
      </c>
      <c r="H7" s="118" t="s">
        <v>248</v>
      </c>
      <c r="I7" s="118" t="s">
        <v>165</v>
      </c>
      <c r="J7" s="118" t="s">
        <v>204</v>
      </c>
      <c r="K7" s="118" t="s">
        <v>205</v>
      </c>
      <c r="L7" s="118" t="s">
        <v>206</v>
      </c>
    </row>
    <row r="8" spans="2:12" x14ac:dyDescent="0.25">
      <c r="B8" s="185">
        <v>1</v>
      </c>
      <c r="C8" s="186"/>
      <c r="D8" s="186"/>
      <c r="E8" s="186"/>
      <c r="F8" s="187"/>
      <c r="G8" s="119">
        <v>2</v>
      </c>
      <c r="H8" s="119">
        <v>3</v>
      </c>
      <c r="I8" s="119">
        <v>4</v>
      </c>
      <c r="J8" s="119">
        <v>5</v>
      </c>
      <c r="K8" s="119">
        <v>6</v>
      </c>
      <c r="L8" s="119">
        <v>7</v>
      </c>
    </row>
    <row r="9" spans="2:12" ht="25.5" x14ac:dyDescent="0.25">
      <c r="B9" s="188">
        <v>8</v>
      </c>
      <c r="C9" s="189"/>
      <c r="D9" s="189"/>
      <c r="E9" s="190"/>
      <c r="F9" s="113" t="s">
        <v>201</v>
      </c>
      <c r="G9" s="116">
        <v>0</v>
      </c>
      <c r="H9" s="144">
        <v>0</v>
      </c>
      <c r="I9" s="144">
        <v>0</v>
      </c>
      <c r="J9" s="134">
        <v>0</v>
      </c>
      <c r="K9" s="134">
        <v>0</v>
      </c>
      <c r="L9" s="134">
        <v>0</v>
      </c>
    </row>
    <row r="10" spans="2:12" ht="25.5" x14ac:dyDescent="0.25">
      <c r="B10" s="178">
        <v>5</v>
      </c>
      <c r="C10" s="179"/>
      <c r="D10" s="179"/>
      <c r="E10" s="180"/>
      <c r="F10" s="114" t="s">
        <v>202</v>
      </c>
      <c r="G10" s="116">
        <v>0</v>
      </c>
      <c r="H10" s="144">
        <v>0</v>
      </c>
      <c r="I10" s="144">
        <v>0</v>
      </c>
      <c r="J10" s="134">
        <v>0</v>
      </c>
      <c r="K10" s="134">
        <v>0</v>
      </c>
      <c r="L10" s="134">
        <v>0</v>
      </c>
    </row>
    <row r="12" spans="2:12" x14ac:dyDescent="0.2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2:12" x14ac:dyDescent="0.2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2:12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</sheetData>
  <mergeCells count="7">
    <mergeCell ref="B10:E10"/>
    <mergeCell ref="B2:L2"/>
    <mergeCell ref="B4:L4"/>
    <mergeCell ref="B5:L5"/>
    <mergeCell ref="B7:F7"/>
    <mergeCell ref="B8:F8"/>
    <mergeCell ref="B9:E9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7D11-0549-4A2C-ADBD-014F78CCD550}">
  <dimension ref="B1:H9"/>
  <sheetViews>
    <sheetView topLeftCell="A10" workbookViewId="0">
      <selection activeCell="F8" sqref="F8"/>
    </sheetView>
  </sheetViews>
  <sheetFormatPr defaultRowHeight="15" x14ac:dyDescent="0.25"/>
  <cols>
    <col min="1" max="1" width="9.140625" style="102"/>
    <col min="2" max="2" width="37.7109375" style="102" customWidth="1"/>
    <col min="3" max="3" width="13.28515625" style="102" customWidth="1"/>
    <col min="4" max="4" width="16.7109375" style="102" bestFit="1" customWidth="1"/>
    <col min="5" max="5" width="17.85546875" style="102" bestFit="1" customWidth="1"/>
    <col min="6" max="6" width="13.5703125" style="102" customWidth="1"/>
    <col min="7" max="8" width="7.5703125" style="102" bestFit="1" customWidth="1"/>
    <col min="9" max="16384" width="9.140625" style="102"/>
  </cols>
  <sheetData>
    <row r="1" spans="2:8" ht="18.75" x14ac:dyDescent="0.25">
      <c r="B1" s="111"/>
      <c r="C1" s="111"/>
      <c r="D1" s="111"/>
      <c r="E1" s="111"/>
      <c r="F1" s="112"/>
      <c r="G1" s="112"/>
      <c r="H1" s="112"/>
    </row>
    <row r="2" spans="2:8" ht="15.75" x14ac:dyDescent="0.25">
      <c r="B2" s="181" t="s">
        <v>207</v>
      </c>
      <c r="C2" s="181"/>
      <c r="D2" s="181"/>
      <c r="E2" s="181"/>
      <c r="F2" s="181"/>
      <c r="G2" s="181"/>
      <c r="H2" s="181"/>
    </row>
    <row r="3" spans="2:8" ht="18.75" x14ac:dyDescent="0.25">
      <c r="B3" s="111"/>
      <c r="C3" s="111"/>
      <c r="D3" s="111"/>
      <c r="E3" s="111"/>
      <c r="F3" s="112"/>
      <c r="G3" s="112"/>
      <c r="H3" s="112"/>
    </row>
    <row r="4" spans="2:8" ht="51" x14ac:dyDescent="0.25">
      <c r="B4" s="120" t="s">
        <v>3</v>
      </c>
      <c r="C4" s="120" t="s">
        <v>210</v>
      </c>
      <c r="D4" s="120" t="s">
        <v>248</v>
      </c>
      <c r="E4" s="120" t="s">
        <v>165</v>
      </c>
      <c r="F4" s="120" t="s">
        <v>250</v>
      </c>
      <c r="G4" s="118" t="s">
        <v>205</v>
      </c>
      <c r="H4" s="118" t="s">
        <v>206</v>
      </c>
    </row>
    <row r="5" spans="2:8" x14ac:dyDescent="0.25">
      <c r="B5" s="121">
        <v>1</v>
      </c>
      <c r="C5" s="121">
        <v>2</v>
      </c>
      <c r="D5" s="121">
        <v>3</v>
      </c>
      <c r="E5" s="121">
        <v>4</v>
      </c>
      <c r="F5" s="121">
        <v>5</v>
      </c>
      <c r="G5" s="121">
        <v>6</v>
      </c>
      <c r="H5" s="121">
        <v>7</v>
      </c>
    </row>
    <row r="6" spans="2:8" x14ac:dyDescent="0.25">
      <c r="B6" s="113" t="s">
        <v>208</v>
      </c>
      <c r="C6" s="116">
        <v>0</v>
      </c>
      <c r="D6" s="144">
        <v>0</v>
      </c>
      <c r="E6" s="145">
        <v>0</v>
      </c>
      <c r="F6" s="134">
        <v>0</v>
      </c>
      <c r="G6" s="134">
        <v>0</v>
      </c>
      <c r="H6" s="134">
        <v>0</v>
      </c>
    </row>
    <row r="7" spans="2:8" x14ac:dyDescent="0.25">
      <c r="B7" s="113" t="s">
        <v>209</v>
      </c>
      <c r="C7" s="116">
        <v>0</v>
      </c>
      <c r="D7" s="144">
        <v>0</v>
      </c>
      <c r="E7" s="145">
        <v>0</v>
      </c>
      <c r="F7" s="134">
        <v>0</v>
      </c>
      <c r="G7" s="134">
        <v>0</v>
      </c>
      <c r="H7" s="134">
        <v>0</v>
      </c>
    </row>
    <row r="9" spans="2:8" x14ac:dyDescent="0.25">
      <c r="B9" s="117"/>
      <c r="C9" s="117"/>
      <c r="D9" s="117"/>
      <c r="E9" s="117"/>
      <c r="F9" s="117"/>
      <c r="G9" s="117"/>
      <c r="H9" s="117"/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D4A7-99A8-403F-8F46-04A04F0978CA}">
  <dimension ref="A1:H120"/>
  <sheetViews>
    <sheetView workbookViewId="0">
      <selection activeCell="C11" sqref="C11:C17"/>
    </sheetView>
  </sheetViews>
  <sheetFormatPr defaultRowHeight="12.75" x14ac:dyDescent="0.2"/>
  <cols>
    <col min="1" max="1" width="14.85546875" style="80" customWidth="1"/>
    <col min="2" max="2" width="50" style="86" bestFit="1" customWidth="1"/>
    <col min="3" max="3" width="16.7109375" style="87" bestFit="1" customWidth="1"/>
    <col min="4" max="4" width="17.85546875" style="88" bestFit="1" customWidth="1"/>
    <col min="5" max="5" width="13.5703125" style="88" customWidth="1"/>
    <col min="6" max="6" width="7.5703125" style="87" bestFit="1" customWidth="1"/>
    <col min="7" max="247" width="9.140625" style="80"/>
    <col min="248" max="248" width="15.85546875" style="80" customWidth="1"/>
    <col min="249" max="249" width="50.7109375" style="80" customWidth="1"/>
    <col min="250" max="250" width="20.140625" style="80" customWidth="1"/>
    <col min="251" max="252" width="17.85546875" style="80" bestFit="1" customWidth="1"/>
    <col min="253" max="253" width="16.7109375" style="80" bestFit="1" customWidth="1"/>
    <col min="254" max="254" width="15.42578125" style="80" bestFit="1" customWidth="1"/>
    <col min="255" max="255" width="9.42578125" style="80" bestFit="1" customWidth="1"/>
    <col min="256" max="256" width="15.42578125" style="80" bestFit="1" customWidth="1"/>
    <col min="257" max="257" width="9.42578125" style="80" bestFit="1" customWidth="1"/>
    <col min="258" max="503" width="9.140625" style="80"/>
    <col min="504" max="504" width="15.85546875" style="80" customWidth="1"/>
    <col min="505" max="505" width="50.7109375" style="80" customWidth="1"/>
    <col min="506" max="506" width="20.140625" style="80" customWidth="1"/>
    <col min="507" max="508" width="17.85546875" style="80" bestFit="1" customWidth="1"/>
    <col min="509" max="509" width="16.7109375" style="80" bestFit="1" customWidth="1"/>
    <col min="510" max="510" width="15.42578125" style="80" bestFit="1" customWidth="1"/>
    <col min="511" max="511" width="9.42578125" style="80" bestFit="1" customWidth="1"/>
    <col min="512" max="512" width="15.42578125" style="80" bestFit="1" customWidth="1"/>
    <col min="513" max="513" width="9.42578125" style="80" bestFit="1" customWidth="1"/>
    <col min="514" max="759" width="9.140625" style="80"/>
    <col min="760" max="760" width="15.85546875" style="80" customWidth="1"/>
    <col min="761" max="761" width="50.7109375" style="80" customWidth="1"/>
    <col min="762" max="762" width="20.140625" style="80" customWidth="1"/>
    <col min="763" max="764" width="17.85546875" style="80" bestFit="1" customWidth="1"/>
    <col min="765" max="765" width="16.7109375" style="80" bestFit="1" customWidth="1"/>
    <col min="766" max="766" width="15.42578125" style="80" bestFit="1" customWidth="1"/>
    <col min="767" max="767" width="9.42578125" style="80" bestFit="1" customWidth="1"/>
    <col min="768" max="768" width="15.42578125" style="80" bestFit="1" customWidth="1"/>
    <col min="769" max="769" width="9.42578125" style="80" bestFit="1" customWidth="1"/>
    <col min="770" max="1015" width="9.140625" style="80"/>
    <col min="1016" max="1016" width="15.85546875" style="80" customWidth="1"/>
    <col min="1017" max="1017" width="50.7109375" style="80" customWidth="1"/>
    <col min="1018" max="1018" width="20.140625" style="80" customWidth="1"/>
    <col min="1019" max="1020" width="17.85546875" style="80" bestFit="1" customWidth="1"/>
    <col min="1021" max="1021" width="16.7109375" style="80" bestFit="1" customWidth="1"/>
    <col min="1022" max="1022" width="15.42578125" style="80" bestFit="1" customWidth="1"/>
    <col min="1023" max="1023" width="9.42578125" style="80" bestFit="1" customWidth="1"/>
    <col min="1024" max="1024" width="15.42578125" style="80" bestFit="1" customWidth="1"/>
    <col min="1025" max="1025" width="9.42578125" style="80" bestFit="1" customWidth="1"/>
    <col min="1026" max="1271" width="9.140625" style="80"/>
    <col min="1272" max="1272" width="15.85546875" style="80" customWidth="1"/>
    <col min="1273" max="1273" width="50.7109375" style="80" customWidth="1"/>
    <col min="1274" max="1274" width="20.140625" style="80" customWidth="1"/>
    <col min="1275" max="1276" width="17.85546875" style="80" bestFit="1" customWidth="1"/>
    <col min="1277" max="1277" width="16.7109375" style="80" bestFit="1" customWidth="1"/>
    <col min="1278" max="1278" width="15.42578125" style="80" bestFit="1" customWidth="1"/>
    <col min="1279" max="1279" width="9.42578125" style="80" bestFit="1" customWidth="1"/>
    <col min="1280" max="1280" width="15.42578125" style="80" bestFit="1" customWidth="1"/>
    <col min="1281" max="1281" width="9.42578125" style="80" bestFit="1" customWidth="1"/>
    <col min="1282" max="1527" width="9.140625" style="80"/>
    <col min="1528" max="1528" width="15.85546875" style="80" customWidth="1"/>
    <col min="1529" max="1529" width="50.7109375" style="80" customWidth="1"/>
    <col min="1530" max="1530" width="20.140625" style="80" customWidth="1"/>
    <col min="1531" max="1532" width="17.85546875" style="80" bestFit="1" customWidth="1"/>
    <col min="1533" max="1533" width="16.7109375" style="80" bestFit="1" customWidth="1"/>
    <col min="1534" max="1534" width="15.42578125" style="80" bestFit="1" customWidth="1"/>
    <col min="1535" max="1535" width="9.42578125" style="80" bestFit="1" customWidth="1"/>
    <col min="1536" max="1536" width="15.42578125" style="80" bestFit="1" customWidth="1"/>
    <col min="1537" max="1537" width="9.42578125" style="80" bestFit="1" customWidth="1"/>
    <col min="1538" max="1783" width="9.140625" style="80"/>
    <col min="1784" max="1784" width="15.85546875" style="80" customWidth="1"/>
    <col min="1785" max="1785" width="50.7109375" style="80" customWidth="1"/>
    <col min="1786" max="1786" width="20.140625" style="80" customWidth="1"/>
    <col min="1787" max="1788" width="17.85546875" style="80" bestFit="1" customWidth="1"/>
    <col min="1789" max="1789" width="16.7109375" style="80" bestFit="1" customWidth="1"/>
    <col min="1790" max="1790" width="15.42578125" style="80" bestFit="1" customWidth="1"/>
    <col min="1791" max="1791" width="9.42578125" style="80" bestFit="1" customWidth="1"/>
    <col min="1792" max="1792" width="15.42578125" style="80" bestFit="1" customWidth="1"/>
    <col min="1793" max="1793" width="9.42578125" style="80" bestFit="1" customWidth="1"/>
    <col min="1794" max="2039" width="9.140625" style="80"/>
    <col min="2040" max="2040" width="15.85546875" style="80" customWidth="1"/>
    <col min="2041" max="2041" width="50.7109375" style="80" customWidth="1"/>
    <col min="2042" max="2042" width="20.140625" style="80" customWidth="1"/>
    <col min="2043" max="2044" width="17.85546875" style="80" bestFit="1" customWidth="1"/>
    <col min="2045" max="2045" width="16.7109375" style="80" bestFit="1" customWidth="1"/>
    <col min="2046" max="2046" width="15.42578125" style="80" bestFit="1" customWidth="1"/>
    <col min="2047" max="2047" width="9.42578125" style="80" bestFit="1" customWidth="1"/>
    <col min="2048" max="2048" width="15.42578125" style="80" bestFit="1" customWidth="1"/>
    <col min="2049" max="2049" width="9.42578125" style="80" bestFit="1" customWidth="1"/>
    <col min="2050" max="2295" width="9.140625" style="80"/>
    <col min="2296" max="2296" width="15.85546875" style="80" customWidth="1"/>
    <col min="2297" max="2297" width="50.7109375" style="80" customWidth="1"/>
    <col min="2298" max="2298" width="20.140625" style="80" customWidth="1"/>
    <col min="2299" max="2300" width="17.85546875" style="80" bestFit="1" customWidth="1"/>
    <col min="2301" max="2301" width="16.7109375" style="80" bestFit="1" customWidth="1"/>
    <col min="2302" max="2302" width="15.42578125" style="80" bestFit="1" customWidth="1"/>
    <col min="2303" max="2303" width="9.42578125" style="80" bestFit="1" customWidth="1"/>
    <col min="2304" max="2304" width="15.42578125" style="80" bestFit="1" customWidth="1"/>
    <col min="2305" max="2305" width="9.42578125" style="80" bestFit="1" customWidth="1"/>
    <col min="2306" max="2551" width="9.140625" style="80"/>
    <col min="2552" max="2552" width="15.85546875" style="80" customWidth="1"/>
    <col min="2553" max="2553" width="50.7109375" style="80" customWidth="1"/>
    <col min="2554" max="2554" width="20.140625" style="80" customWidth="1"/>
    <col min="2555" max="2556" width="17.85546875" style="80" bestFit="1" customWidth="1"/>
    <col min="2557" max="2557" width="16.7109375" style="80" bestFit="1" customWidth="1"/>
    <col min="2558" max="2558" width="15.42578125" style="80" bestFit="1" customWidth="1"/>
    <col min="2559" max="2559" width="9.42578125" style="80" bestFit="1" customWidth="1"/>
    <col min="2560" max="2560" width="15.42578125" style="80" bestFit="1" customWidth="1"/>
    <col min="2561" max="2561" width="9.42578125" style="80" bestFit="1" customWidth="1"/>
    <col min="2562" max="2807" width="9.140625" style="80"/>
    <col min="2808" max="2808" width="15.85546875" style="80" customWidth="1"/>
    <col min="2809" max="2809" width="50.7109375" style="80" customWidth="1"/>
    <col min="2810" max="2810" width="20.140625" style="80" customWidth="1"/>
    <col min="2811" max="2812" width="17.85546875" style="80" bestFit="1" customWidth="1"/>
    <col min="2813" max="2813" width="16.7109375" style="80" bestFit="1" customWidth="1"/>
    <col min="2814" max="2814" width="15.42578125" style="80" bestFit="1" customWidth="1"/>
    <col min="2815" max="2815" width="9.42578125" style="80" bestFit="1" customWidth="1"/>
    <col min="2816" max="2816" width="15.42578125" style="80" bestFit="1" customWidth="1"/>
    <col min="2817" max="2817" width="9.42578125" style="80" bestFit="1" customWidth="1"/>
    <col min="2818" max="3063" width="9.140625" style="80"/>
    <col min="3064" max="3064" width="15.85546875" style="80" customWidth="1"/>
    <col min="3065" max="3065" width="50.7109375" style="80" customWidth="1"/>
    <col min="3066" max="3066" width="20.140625" style="80" customWidth="1"/>
    <col min="3067" max="3068" width="17.85546875" style="80" bestFit="1" customWidth="1"/>
    <col min="3069" max="3069" width="16.7109375" style="80" bestFit="1" customWidth="1"/>
    <col min="3070" max="3070" width="15.42578125" style="80" bestFit="1" customWidth="1"/>
    <col min="3071" max="3071" width="9.42578125" style="80" bestFit="1" customWidth="1"/>
    <col min="3072" max="3072" width="15.42578125" style="80" bestFit="1" customWidth="1"/>
    <col min="3073" max="3073" width="9.42578125" style="80" bestFit="1" customWidth="1"/>
    <col min="3074" max="3319" width="9.140625" style="80"/>
    <col min="3320" max="3320" width="15.85546875" style="80" customWidth="1"/>
    <col min="3321" max="3321" width="50.7109375" style="80" customWidth="1"/>
    <col min="3322" max="3322" width="20.140625" style="80" customWidth="1"/>
    <col min="3323" max="3324" width="17.85546875" style="80" bestFit="1" customWidth="1"/>
    <col min="3325" max="3325" width="16.7109375" style="80" bestFit="1" customWidth="1"/>
    <col min="3326" max="3326" width="15.42578125" style="80" bestFit="1" customWidth="1"/>
    <col min="3327" max="3327" width="9.42578125" style="80" bestFit="1" customWidth="1"/>
    <col min="3328" max="3328" width="15.42578125" style="80" bestFit="1" customWidth="1"/>
    <col min="3329" max="3329" width="9.42578125" style="80" bestFit="1" customWidth="1"/>
    <col min="3330" max="3575" width="9.140625" style="80"/>
    <col min="3576" max="3576" width="15.85546875" style="80" customWidth="1"/>
    <col min="3577" max="3577" width="50.7109375" style="80" customWidth="1"/>
    <col min="3578" max="3578" width="20.140625" style="80" customWidth="1"/>
    <col min="3579" max="3580" width="17.85546875" style="80" bestFit="1" customWidth="1"/>
    <col min="3581" max="3581" width="16.7109375" style="80" bestFit="1" customWidth="1"/>
    <col min="3582" max="3582" width="15.42578125" style="80" bestFit="1" customWidth="1"/>
    <col min="3583" max="3583" width="9.42578125" style="80" bestFit="1" customWidth="1"/>
    <col min="3584" max="3584" width="15.42578125" style="80" bestFit="1" customWidth="1"/>
    <col min="3585" max="3585" width="9.42578125" style="80" bestFit="1" customWidth="1"/>
    <col min="3586" max="3831" width="9.140625" style="80"/>
    <col min="3832" max="3832" width="15.85546875" style="80" customWidth="1"/>
    <col min="3833" max="3833" width="50.7109375" style="80" customWidth="1"/>
    <col min="3834" max="3834" width="20.140625" style="80" customWidth="1"/>
    <col min="3835" max="3836" width="17.85546875" style="80" bestFit="1" customWidth="1"/>
    <col min="3837" max="3837" width="16.7109375" style="80" bestFit="1" customWidth="1"/>
    <col min="3838" max="3838" width="15.42578125" style="80" bestFit="1" customWidth="1"/>
    <col min="3839" max="3839" width="9.42578125" style="80" bestFit="1" customWidth="1"/>
    <col min="3840" max="3840" width="15.42578125" style="80" bestFit="1" customWidth="1"/>
    <col min="3841" max="3841" width="9.42578125" style="80" bestFit="1" customWidth="1"/>
    <col min="3842" max="4087" width="9.140625" style="80"/>
    <col min="4088" max="4088" width="15.85546875" style="80" customWidth="1"/>
    <col min="4089" max="4089" width="50.7109375" style="80" customWidth="1"/>
    <col min="4090" max="4090" width="20.140625" style="80" customWidth="1"/>
    <col min="4091" max="4092" width="17.85546875" style="80" bestFit="1" customWidth="1"/>
    <col min="4093" max="4093" width="16.7109375" style="80" bestFit="1" customWidth="1"/>
    <col min="4094" max="4094" width="15.42578125" style="80" bestFit="1" customWidth="1"/>
    <col min="4095" max="4095" width="9.42578125" style="80" bestFit="1" customWidth="1"/>
    <col min="4096" max="4096" width="15.42578125" style="80" bestFit="1" customWidth="1"/>
    <col min="4097" max="4097" width="9.42578125" style="80" bestFit="1" customWidth="1"/>
    <col min="4098" max="4343" width="9.140625" style="80"/>
    <col min="4344" max="4344" width="15.85546875" style="80" customWidth="1"/>
    <col min="4345" max="4345" width="50.7109375" style="80" customWidth="1"/>
    <col min="4346" max="4346" width="20.140625" style="80" customWidth="1"/>
    <col min="4347" max="4348" width="17.85546875" style="80" bestFit="1" customWidth="1"/>
    <col min="4349" max="4349" width="16.7109375" style="80" bestFit="1" customWidth="1"/>
    <col min="4350" max="4350" width="15.42578125" style="80" bestFit="1" customWidth="1"/>
    <col min="4351" max="4351" width="9.42578125" style="80" bestFit="1" customWidth="1"/>
    <col min="4352" max="4352" width="15.42578125" style="80" bestFit="1" customWidth="1"/>
    <col min="4353" max="4353" width="9.42578125" style="80" bestFit="1" customWidth="1"/>
    <col min="4354" max="4599" width="9.140625" style="80"/>
    <col min="4600" max="4600" width="15.85546875" style="80" customWidth="1"/>
    <col min="4601" max="4601" width="50.7109375" style="80" customWidth="1"/>
    <col min="4602" max="4602" width="20.140625" style="80" customWidth="1"/>
    <col min="4603" max="4604" width="17.85546875" style="80" bestFit="1" customWidth="1"/>
    <col min="4605" max="4605" width="16.7109375" style="80" bestFit="1" customWidth="1"/>
    <col min="4606" max="4606" width="15.42578125" style="80" bestFit="1" customWidth="1"/>
    <col min="4607" max="4607" width="9.42578125" style="80" bestFit="1" customWidth="1"/>
    <col min="4608" max="4608" width="15.42578125" style="80" bestFit="1" customWidth="1"/>
    <col min="4609" max="4609" width="9.42578125" style="80" bestFit="1" customWidth="1"/>
    <col min="4610" max="4855" width="9.140625" style="80"/>
    <col min="4856" max="4856" width="15.85546875" style="80" customWidth="1"/>
    <col min="4857" max="4857" width="50.7109375" style="80" customWidth="1"/>
    <col min="4858" max="4858" width="20.140625" style="80" customWidth="1"/>
    <col min="4859" max="4860" width="17.85546875" style="80" bestFit="1" customWidth="1"/>
    <col min="4861" max="4861" width="16.7109375" style="80" bestFit="1" customWidth="1"/>
    <col min="4862" max="4862" width="15.42578125" style="80" bestFit="1" customWidth="1"/>
    <col min="4863" max="4863" width="9.42578125" style="80" bestFit="1" customWidth="1"/>
    <col min="4864" max="4864" width="15.42578125" style="80" bestFit="1" customWidth="1"/>
    <col min="4865" max="4865" width="9.42578125" style="80" bestFit="1" customWidth="1"/>
    <col min="4866" max="5111" width="9.140625" style="80"/>
    <col min="5112" max="5112" width="15.85546875" style="80" customWidth="1"/>
    <col min="5113" max="5113" width="50.7109375" style="80" customWidth="1"/>
    <col min="5114" max="5114" width="20.140625" style="80" customWidth="1"/>
    <col min="5115" max="5116" width="17.85546875" style="80" bestFit="1" customWidth="1"/>
    <col min="5117" max="5117" width="16.7109375" style="80" bestFit="1" customWidth="1"/>
    <col min="5118" max="5118" width="15.42578125" style="80" bestFit="1" customWidth="1"/>
    <col min="5119" max="5119" width="9.42578125" style="80" bestFit="1" customWidth="1"/>
    <col min="5120" max="5120" width="15.42578125" style="80" bestFit="1" customWidth="1"/>
    <col min="5121" max="5121" width="9.42578125" style="80" bestFit="1" customWidth="1"/>
    <col min="5122" max="5367" width="9.140625" style="80"/>
    <col min="5368" max="5368" width="15.85546875" style="80" customWidth="1"/>
    <col min="5369" max="5369" width="50.7109375" style="80" customWidth="1"/>
    <col min="5370" max="5370" width="20.140625" style="80" customWidth="1"/>
    <col min="5371" max="5372" width="17.85546875" style="80" bestFit="1" customWidth="1"/>
    <col min="5373" max="5373" width="16.7109375" style="80" bestFit="1" customWidth="1"/>
    <col min="5374" max="5374" width="15.42578125" style="80" bestFit="1" customWidth="1"/>
    <col min="5375" max="5375" width="9.42578125" style="80" bestFit="1" customWidth="1"/>
    <col min="5376" max="5376" width="15.42578125" style="80" bestFit="1" customWidth="1"/>
    <col min="5377" max="5377" width="9.42578125" style="80" bestFit="1" customWidth="1"/>
    <col min="5378" max="5623" width="9.140625" style="80"/>
    <col min="5624" max="5624" width="15.85546875" style="80" customWidth="1"/>
    <col min="5625" max="5625" width="50.7109375" style="80" customWidth="1"/>
    <col min="5626" max="5626" width="20.140625" style="80" customWidth="1"/>
    <col min="5627" max="5628" width="17.85546875" style="80" bestFit="1" customWidth="1"/>
    <col min="5629" max="5629" width="16.7109375" style="80" bestFit="1" customWidth="1"/>
    <col min="5630" max="5630" width="15.42578125" style="80" bestFit="1" customWidth="1"/>
    <col min="5631" max="5631" width="9.42578125" style="80" bestFit="1" customWidth="1"/>
    <col min="5632" max="5632" width="15.42578125" style="80" bestFit="1" customWidth="1"/>
    <col min="5633" max="5633" width="9.42578125" style="80" bestFit="1" customWidth="1"/>
    <col min="5634" max="5879" width="9.140625" style="80"/>
    <col min="5880" max="5880" width="15.85546875" style="80" customWidth="1"/>
    <col min="5881" max="5881" width="50.7109375" style="80" customWidth="1"/>
    <col min="5882" max="5882" width="20.140625" style="80" customWidth="1"/>
    <col min="5883" max="5884" width="17.85546875" style="80" bestFit="1" customWidth="1"/>
    <col min="5885" max="5885" width="16.7109375" style="80" bestFit="1" customWidth="1"/>
    <col min="5886" max="5886" width="15.42578125" style="80" bestFit="1" customWidth="1"/>
    <col min="5887" max="5887" width="9.42578125" style="80" bestFit="1" customWidth="1"/>
    <col min="5888" max="5888" width="15.42578125" style="80" bestFit="1" customWidth="1"/>
    <col min="5889" max="5889" width="9.42578125" style="80" bestFit="1" customWidth="1"/>
    <col min="5890" max="6135" width="9.140625" style="80"/>
    <col min="6136" max="6136" width="15.85546875" style="80" customWidth="1"/>
    <col min="6137" max="6137" width="50.7109375" style="80" customWidth="1"/>
    <col min="6138" max="6138" width="20.140625" style="80" customWidth="1"/>
    <col min="6139" max="6140" width="17.85546875" style="80" bestFit="1" customWidth="1"/>
    <col min="6141" max="6141" width="16.7109375" style="80" bestFit="1" customWidth="1"/>
    <col min="6142" max="6142" width="15.42578125" style="80" bestFit="1" customWidth="1"/>
    <col min="6143" max="6143" width="9.42578125" style="80" bestFit="1" customWidth="1"/>
    <col min="6144" max="6144" width="15.42578125" style="80" bestFit="1" customWidth="1"/>
    <col min="6145" max="6145" width="9.42578125" style="80" bestFit="1" customWidth="1"/>
    <col min="6146" max="6391" width="9.140625" style="80"/>
    <col min="6392" max="6392" width="15.85546875" style="80" customWidth="1"/>
    <col min="6393" max="6393" width="50.7109375" style="80" customWidth="1"/>
    <col min="6394" max="6394" width="20.140625" style="80" customWidth="1"/>
    <col min="6395" max="6396" width="17.85546875" style="80" bestFit="1" customWidth="1"/>
    <col min="6397" max="6397" width="16.7109375" style="80" bestFit="1" customWidth="1"/>
    <col min="6398" max="6398" width="15.42578125" style="80" bestFit="1" customWidth="1"/>
    <col min="6399" max="6399" width="9.42578125" style="80" bestFit="1" customWidth="1"/>
    <col min="6400" max="6400" width="15.42578125" style="80" bestFit="1" customWidth="1"/>
    <col min="6401" max="6401" width="9.42578125" style="80" bestFit="1" customWidth="1"/>
    <col min="6402" max="6647" width="9.140625" style="80"/>
    <col min="6648" max="6648" width="15.85546875" style="80" customWidth="1"/>
    <col min="6649" max="6649" width="50.7109375" style="80" customWidth="1"/>
    <col min="6650" max="6650" width="20.140625" style="80" customWidth="1"/>
    <col min="6651" max="6652" width="17.85546875" style="80" bestFit="1" customWidth="1"/>
    <col min="6653" max="6653" width="16.7109375" style="80" bestFit="1" customWidth="1"/>
    <col min="6654" max="6654" width="15.42578125" style="80" bestFit="1" customWidth="1"/>
    <col min="6655" max="6655" width="9.42578125" style="80" bestFit="1" customWidth="1"/>
    <col min="6656" max="6656" width="15.42578125" style="80" bestFit="1" customWidth="1"/>
    <col min="6657" max="6657" width="9.42578125" style="80" bestFit="1" customWidth="1"/>
    <col min="6658" max="6903" width="9.140625" style="80"/>
    <col min="6904" max="6904" width="15.85546875" style="80" customWidth="1"/>
    <col min="6905" max="6905" width="50.7109375" style="80" customWidth="1"/>
    <col min="6906" max="6906" width="20.140625" style="80" customWidth="1"/>
    <col min="6907" max="6908" width="17.85546875" style="80" bestFit="1" customWidth="1"/>
    <col min="6909" max="6909" width="16.7109375" style="80" bestFit="1" customWidth="1"/>
    <col min="6910" max="6910" width="15.42578125" style="80" bestFit="1" customWidth="1"/>
    <col min="6911" max="6911" width="9.42578125" style="80" bestFit="1" customWidth="1"/>
    <col min="6912" max="6912" width="15.42578125" style="80" bestFit="1" customWidth="1"/>
    <col min="6913" max="6913" width="9.42578125" style="80" bestFit="1" customWidth="1"/>
    <col min="6914" max="7159" width="9.140625" style="80"/>
    <col min="7160" max="7160" width="15.85546875" style="80" customWidth="1"/>
    <col min="7161" max="7161" width="50.7109375" style="80" customWidth="1"/>
    <col min="7162" max="7162" width="20.140625" style="80" customWidth="1"/>
    <col min="7163" max="7164" width="17.85546875" style="80" bestFit="1" customWidth="1"/>
    <col min="7165" max="7165" width="16.7109375" style="80" bestFit="1" customWidth="1"/>
    <col min="7166" max="7166" width="15.42578125" style="80" bestFit="1" customWidth="1"/>
    <col min="7167" max="7167" width="9.42578125" style="80" bestFit="1" customWidth="1"/>
    <col min="7168" max="7168" width="15.42578125" style="80" bestFit="1" customWidth="1"/>
    <col min="7169" max="7169" width="9.42578125" style="80" bestFit="1" customWidth="1"/>
    <col min="7170" max="7415" width="9.140625" style="80"/>
    <col min="7416" max="7416" width="15.85546875" style="80" customWidth="1"/>
    <col min="7417" max="7417" width="50.7109375" style="80" customWidth="1"/>
    <col min="7418" max="7418" width="20.140625" style="80" customWidth="1"/>
    <col min="7419" max="7420" width="17.85546875" style="80" bestFit="1" customWidth="1"/>
    <col min="7421" max="7421" width="16.7109375" style="80" bestFit="1" customWidth="1"/>
    <col min="7422" max="7422" width="15.42578125" style="80" bestFit="1" customWidth="1"/>
    <col min="7423" max="7423" width="9.42578125" style="80" bestFit="1" customWidth="1"/>
    <col min="7424" max="7424" width="15.42578125" style="80" bestFit="1" customWidth="1"/>
    <col min="7425" max="7425" width="9.42578125" style="80" bestFit="1" customWidth="1"/>
    <col min="7426" max="7671" width="9.140625" style="80"/>
    <col min="7672" max="7672" width="15.85546875" style="80" customWidth="1"/>
    <col min="7673" max="7673" width="50.7109375" style="80" customWidth="1"/>
    <col min="7674" max="7674" width="20.140625" style="80" customWidth="1"/>
    <col min="7675" max="7676" width="17.85546875" style="80" bestFit="1" customWidth="1"/>
    <col min="7677" max="7677" width="16.7109375" style="80" bestFit="1" customWidth="1"/>
    <col min="7678" max="7678" width="15.42578125" style="80" bestFit="1" customWidth="1"/>
    <col min="7679" max="7679" width="9.42578125" style="80" bestFit="1" customWidth="1"/>
    <col min="7680" max="7680" width="15.42578125" style="80" bestFit="1" customWidth="1"/>
    <col min="7681" max="7681" width="9.42578125" style="80" bestFit="1" customWidth="1"/>
    <col min="7682" max="7927" width="9.140625" style="80"/>
    <col min="7928" max="7928" width="15.85546875" style="80" customWidth="1"/>
    <col min="7929" max="7929" width="50.7109375" style="80" customWidth="1"/>
    <col min="7930" max="7930" width="20.140625" style="80" customWidth="1"/>
    <col min="7931" max="7932" width="17.85546875" style="80" bestFit="1" customWidth="1"/>
    <col min="7933" max="7933" width="16.7109375" style="80" bestFit="1" customWidth="1"/>
    <col min="7934" max="7934" width="15.42578125" style="80" bestFit="1" customWidth="1"/>
    <col min="7935" max="7935" width="9.42578125" style="80" bestFit="1" customWidth="1"/>
    <col min="7936" max="7936" width="15.42578125" style="80" bestFit="1" customWidth="1"/>
    <col min="7937" max="7937" width="9.42578125" style="80" bestFit="1" customWidth="1"/>
    <col min="7938" max="8183" width="9.140625" style="80"/>
    <col min="8184" max="8184" width="15.85546875" style="80" customWidth="1"/>
    <col min="8185" max="8185" width="50.7109375" style="80" customWidth="1"/>
    <col min="8186" max="8186" width="20.140625" style="80" customWidth="1"/>
    <col min="8187" max="8188" width="17.85546875" style="80" bestFit="1" customWidth="1"/>
    <col min="8189" max="8189" width="16.7109375" style="80" bestFit="1" customWidth="1"/>
    <col min="8190" max="8190" width="15.42578125" style="80" bestFit="1" customWidth="1"/>
    <col min="8191" max="8191" width="9.42578125" style="80" bestFit="1" customWidth="1"/>
    <col min="8192" max="8192" width="15.42578125" style="80" bestFit="1" customWidth="1"/>
    <col min="8193" max="8193" width="9.42578125" style="80" bestFit="1" customWidth="1"/>
    <col min="8194" max="8439" width="9.140625" style="80"/>
    <col min="8440" max="8440" width="15.85546875" style="80" customWidth="1"/>
    <col min="8441" max="8441" width="50.7109375" style="80" customWidth="1"/>
    <col min="8442" max="8442" width="20.140625" style="80" customWidth="1"/>
    <col min="8443" max="8444" width="17.85546875" style="80" bestFit="1" customWidth="1"/>
    <col min="8445" max="8445" width="16.7109375" style="80" bestFit="1" customWidth="1"/>
    <col min="8446" max="8446" width="15.42578125" style="80" bestFit="1" customWidth="1"/>
    <col min="8447" max="8447" width="9.42578125" style="80" bestFit="1" customWidth="1"/>
    <col min="8448" max="8448" width="15.42578125" style="80" bestFit="1" customWidth="1"/>
    <col min="8449" max="8449" width="9.42578125" style="80" bestFit="1" customWidth="1"/>
    <col min="8450" max="8695" width="9.140625" style="80"/>
    <col min="8696" max="8696" width="15.85546875" style="80" customWidth="1"/>
    <col min="8697" max="8697" width="50.7109375" style="80" customWidth="1"/>
    <col min="8698" max="8698" width="20.140625" style="80" customWidth="1"/>
    <col min="8699" max="8700" width="17.85546875" style="80" bestFit="1" customWidth="1"/>
    <col min="8701" max="8701" width="16.7109375" style="80" bestFit="1" customWidth="1"/>
    <col min="8702" max="8702" width="15.42578125" style="80" bestFit="1" customWidth="1"/>
    <col min="8703" max="8703" width="9.42578125" style="80" bestFit="1" customWidth="1"/>
    <col min="8704" max="8704" width="15.42578125" style="80" bestFit="1" customWidth="1"/>
    <col min="8705" max="8705" width="9.42578125" style="80" bestFit="1" customWidth="1"/>
    <col min="8706" max="8951" width="9.140625" style="80"/>
    <col min="8952" max="8952" width="15.85546875" style="80" customWidth="1"/>
    <col min="8953" max="8953" width="50.7109375" style="80" customWidth="1"/>
    <col min="8954" max="8954" width="20.140625" style="80" customWidth="1"/>
    <col min="8955" max="8956" width="17.85546875" style="80" bestFit="1" customWidth="1"/>
    <col min="8957" max="8957" width="16.7109375" style="80" bestFit="1" customWidth="1"/>
    <col min="8958" max="8958" width="15.42578125" style="80" bestFit="1" customWidth="1"/>
    <col min="8959" max="8959" width="9.42578125" style="80" bestFit="1" customWidth="1"/>
    <col min="8960" max="8960" width="15.42578125" style="80" bestFit="1" customWidth="1"/>
    <col min="8961" max="8961" width="9.42578125" style="80" bestFit="1" customWidth="1"/>
    <col min="8962" max="9207" width="9.140625" style="80"/>
    <col min="9208" max="9208" width="15.85546875" style="80" customWidth="1"/>
    <col min="9209" max="9209" width="50.7109375" style="80" customWidth="1"/>
    <col min="9210" max="9210" width="20.140625" style="80" customWidth="1"/>
    <col min="9211" max="9212" width="17.85546875" style="80" bestFit="1" customWidth="1"/>
    <col min="9213" max="9213" width="16.7109375" style="80" bestFit="1" customWidth="1"/>
    <col min="9214" max="9214" width="15.42578125" style="80" bestFit="1" customWidth="1"/>
    <col min="9215" max="9215" width="9.42578125" style="80" bestFit="1" customWidth="1"/>
    <col min="9216" max="9216" width="15.42578125" style="80" bestFit="1" customWidth="1"/>
    <col min="9217" max="9217" width="9.42578125" style="80" bestFit="1" customWidth="1"/>
    <col min="9218" max="9463" width="9.140625" style="80"/>
    <col min="9464" max="9464" width="15.85546875" style="80" customWidth="1"/>
    <col min="9465" max="9465" width="50.7109375" style="80" customWidth="1"/>
    <col min="9466" max="9466" width="20.140625" style="80" customWidth="1"/>
    <col min="9467" max="9468" width="17.85546875" style="80" bestFit="1" customWidth="1"/>
    <col min="9469" max="9469" width="16.7109375" style="80" bestFit="1" customWidth="1"/>
    <col min="9470" max="9470" width="15.42578125" style="80" bestFit="1" customWidth="1"/>
    <col min="9471" max="9471" width="9.42578125" style="80" bestFit="1" customWidth="1"/>
    <col min="9472" max="9472" width="15.42578125" style="80" bestFit="1" customWidth="1"/>
    <col min="9473" max="9473" width="9.42578125" style="80" bestFit="1" customWidth="1"/>
    <col min="9474" max="9719" width="9.140625" style="80"/>
    <col min="9720" max="9720" width="15.85546875" style="80" customWidth="1"/>
    <col min="9721" max="9721" width="50.7109375" style="80" customWidth="1"/>
    <col min="9722" max="9722" width="20.140625" style="80" customWidth="1"/>
    <col min="9723" max="9724" width="17.85546875" style="80" bestFit="1" customWidth="1"/>
    <col min="9725" max="9725" width="16.7109375" style="80" bestFit="1" customWidth="1"/>
    <col min="9726" max="9726" width="15.42578125" style="80" bestFit="1" customWidth="1"/>
    <col min="9727" max="9727" width="9.42578125" style="80" bestFit="1" customWidth="1"/>
    <col min="9728" max="9728" width="15.42578125" style="80" bestFit="1" customWidth="1"/>
    <col min="9729" max="9729" width="9.42578125" style="80" bestFit="1" customWidth="1"/>
    <col min="9730" max="9975" width="9.140625" style="80"/>
    <col min="9976" max="9976" width="15.85546875" style="80" customWidth="1"/>
    <col min="9977" max="9977" width="50.7109375" style="80" customWidth="1"/>
    <col min="9978" max="9978" width="20.140625" style="80" customWidth="1"/>
    <col min="9979" max="9980" width="17.85546875" style="80" bestFit="1" customWidth="1"/>
    <col min="9981" max="9981" width="16.7109375" style="80" bestFit="1" customWidth="1"/>
    <col min="9982" max="9982" width="15.42578125" style="80" bestFit="1" customWidth="1"/>
    <col min="9983" max="9983" width="9.42578125" style="80" bestFit="1" customWidth="1"/>
    <col min="9984" max="9984" width="15.42578125" style="80" bestFit="1" customWidth="1"/>
    <col min="9985" max="9985" width="9.42578125" style="80" bestFit="1" customWidth="1"/>
    <col min="9986" max="10231" width="9.140625" style="80"/>
    <col min="10232" max="10232" width="15.85546875" style="80" customWidth="1"/>
    <col min="10233" max="10233" width="50.7109375" style="80" customWidth="1"/>
    <col min="10234" max="10234" width="20.140625" style="80" customWidth="1"/>
    <col min="10235" max="10236" width="17.85546875" style="80" bestFit="1" customWidth="1"/>
    <col min="10237" max="10237" width="16.7109375" style="80" bestFit="1" customWidth="1"/>
    <col min="10238" max="10238" width="15.42578125" style="80" bestFit="1" customWidth="1"/>
    <col min="10239" max="10239" width="9.42578125" style="80" bestFit="1" customWidth="1"/>
    <col min="10240" max="10240" width="15.42578125" style="80" bestFit="1" customWidth="1"/>
    <col min="10241" max="10241" width="9.42578125" style="80" bestFit="1" customWidth="1"/>
    <col min="10242" max="10487" width="9.140625" style="80"/>
    <col min="10488" max="10488" width="15.85546875" style="80" customWidth="1"/>
    <col min="10489" max="10489" width="50.7109375" style="80" customWidth="1"/>
    <col min="10490" max="10490" width="20.140625" style="80" customWidth="1"/>
    <col min="10491" max="10492" width="17.85546875" style="80" bestFit="1" customWidth="1"/>
    <col min="10493" max="10493" width="16.7109375" style="80" bestFit="1" customWidth="1"/>
    <col min="10494" max="10494" width="15.42578125" style="80" bestFit="1" customWidth="1"/>
    <col min="10495" max="10495" width="9.42578125" style="80" bestFit="1" customWidth="1"/>
    <col min="10496" max="10496" width="15.42578125" style="80" bestFit="1" customWidth="1"/>
    <col min="10497" max="10497" width="9.42578125" style="80" bestFit="1" customWidth="1"/>
    <col min="10498" max="10743" width="9.140625" style="80"/>
    <col min="10744" max="10744" width="15.85546875" style="80" customWidth="1"/>
    <col min="10745" max="10745" width="50.7109375" style="80" customWidth="1"/>
    <col min="10746" max="10746" width="20.140625" style="80" customWidth="1"/>
    <col min="10747" max="10748" width="17.85546875" style="80" bestFit="1" customWidth="1"/>
    <col min="10749" max="10749" width="16.7109375" style="80" bestFit="1" customWidth="1"/>
    <col min="10750" max="10750" width="15.42578125" style="80" bestFit="1" customWidth="1"/>
    <col min="10751" max="10751" width="9.42578125" style="80" bestFit="1" customWidth="1"/>
    <col min="10752" max="10752" width="15.42578125" style="80" bestFit="1" customWidth="1"/>
    <col min="10753" max="10753" width="9.42578125" style="80" bestFit="1" customWidth="1"/>
    <col min="10754" max="10999" width="9.140625" style="80"/>
    <col min="11000" max="11000" width="15.85546875" style="80" customWidth="1"/>
    <col min="11001" max="11001" width="50.7109375" style="80" customWidth="1"/>
    <col min="11002" max="11002" width="20.140625" style="80" customWidth="1"/>
    <col min="11003" max="11004" width="17.85546875" style="80" bestFit="1" customWidth="1"/>
    <col min="11005" max="11005" width="16.7109375" style="80" bestFit="1" customWidth="1"/>
    <col min="11006" max="11006" width="15.42578125" style="80" bestFit="1" customWidth="1"/>
    <col min="11007" max="11007" width="9.42578125" style="80" bestFit="1" customWidth="1"/>
    <col min="11008" max="11008" width="15.42578125" style="80" bestFit="1" customWidth="1"/>
    <col min="11009" max="11009" width="9.42578125" style="80" bestFit="1" customWidth="1"/>
    <col min="11010" max="11255" width="9.140625" style="80"/>
    <col min="11256" max="11256" width="15.85546875" style="80" customWidth="1"/>
    <col min="11257" max="11257" width="50.7109375" style="80" customWidth="1"/>
    <col min="11258" max="11258" width="20.140625" style="80" customWidth="1"/>
    <col min="11259" max="11260" width="17.85546875" style="80" bestFit="1" customWidth="1"/>
    <col min="11261" max="11261" width="16.7109375" style="80" bestFit="1" customWidth="1"/>
    <col min="11262" max="11262" width="15.42578125" style="80" bestFit="1" customWidth="1"/>
    <col min="11263" max="11263" width="9.42578125" style="80" bestFit="1" customWidth="1"/>
    <col min="11264" max="11264" width="15.42578125" style="80" bestFit="1" customWidth="1"/>
    <col min="11265" max="11265" width="9.42578125" style="80" bestFit="1" customWidth="1"/>
    <col min="11266" max="11511" width="9.140625" style="80"/>
    <col min="11512" max="11512" width="15.85546875" style="80" customWidth="1"/>
    <col min="11513" max="11513" width="50.7109375" style="80" customWidth="1"/>
    <col min="11514" max="11514" width="20.140625" style="80" customWidth="1"/>
    <col min="11515" max="11516" width="17.85546875" style="80" bestFit="1" customWidth="1"/>
    <col min="11517" max="11517" width="16.7109375" style="80" bestFit="1" customWidth="1"/>
    <col min="11518" max="11518" width="15.42578125" style="80" bestFit="1" customWidth="1"/>
    <col min="11519" max="11519" width="9.42578125" style="80" bestFit="1" customWidth="1"/>
    <col min="11520" max="11520" width="15.42578125" style="80" bestFit="1" customWidth="1"/>
    <col min="11521" max="11521" width="9.42578125" style="80" bestFit="1" customWidth="1"/>
    <col min="11522" max="11767" width="9.140625" style="80"/>
    <col min="11768" max="11768" width="15.85546875" style="80" customWidth="1"/>
    <col min="11769" max="11769" width="50.7109375" style="80" customWidth="1"/>
    <col min="11770" max="11770" width="20.140625" style="80" customWidth="1"/>
    <col min="11771" max="11772" width="17.85546875" style="80" bestFit="1" customWidth="1"/>
    <col min="11773" max="11773" width="16.7109375" style="80" bestFit="1" customWidth="1"/>
    <col min="11774" max="11774" width="15.42578125" style="80" bestFit="1" customWidth="1"/>
    <col min="11775" max="11775" width="9.42578125" style="80" bestFit="1" customWidth="1"/>
    <col min="11776" max="11776" width="15.42578125" style="80" bestFit="1" customWidth="1"/>
    <col min="11777" max="11777" width="9.42578125" style="80" bestFit="1" customWidth="1"/>
    <col min="11778" max="12023" width="9.140625" style="80"/>
    <col min="12024" max="12024" width="15.85546875" style="80" customWidth="1"/>
    <col min="12025" max="12025" width="50.7109375" style="80" customWidth="1"/>
    <col min="12026" max="12026" width="20.140625" style="80" customWidth="1"/>
    <col min="12027" max="12028" width="17.85546875" style="80" bestFit="1" customWidth="1"/>
    <col min="12029" max="12029" width="16.7109375" style="80" bestFit="1" customWidth="1"/>
    <col min="12030" max="12030" width="15.42578125" style="80" bestFit="1" customWidth="1"/>
    <col min="12031" max="12031" width="9.42578125" style="80" bestFit="1" customWidth="1"/>
    <col min="12032" max="12032" width="15.42578125" style="80" bestFit="1" customWidth="1"/>
    <col min="12033" max="12033" width="9.42578125" style="80" bestFit="1" customWidth="1"/>
    <col min="12034" max="12279" width="9.140625" style="80"/>
    <col min="12280" max="12280" width="15.85546875" style="80" customWidth="1"/>
    <col min="12281" max="12281" width="50.7109375" style="80" customWidth="1"/>
    <col min="12282" max="12282" width="20.140625" style="80" customWidth="1"/>
    <col min="12283" max="12284" width="17.85546875" style="80" bestFit="1" customWidth="1"/>
    <col min="12285" max="12285" width="16.7109375" style="80" bestFit="1" customWidth="1"/>
    <col min="12286" max="12286" width="15.42578125" style="80" bestFit="1" customWidth="1"/>
    <col min="12287" max="12287" width="9.42578125" style="80" bestFit="1" customWidth="1"/>
    <col min="12288" max="12288" width="15.42578125" style="80" bestFit="1" customWidth="1"/>
    <col min="12289" max="12289" width="9.42578125" style="80" bestFit="1" customWidth="1"/>
    <col min="12290" max="12535" width="9.140625" style="80"/>
    <col min="12536" max="12536" width="15.85546875" style="80" customWidth="1"/>
    <col min="12537" max="12537" width="50.7109375" style="80" customWidth="1"/>
    <col min="12538" max="12538" width="20.140625" style="80" customWidth="1"/>
    <col min="12539" max="12540" width="17.85546875" style="80" bestFit="1" customWidth="1"/>
    <col min="12541" max="12541" width="16.7109375" style="80" bestFit="1" customWidth="1"/>
    <col min="12542" max="12542" width="15.42578125" style="80" bestFit="1" customWidth="1"/>
    <col min="12543" max="12543" width="9.42578125" style="80" bestFit="1" customWidth="1"/>
    <col min="12544" max="12544" width="15.42578125" style="80" bestFit="1" customWidth="1"/>
    <col min="12545" max="12545" width="9.42578125" style="80" bestFit="1" customWidth="1"/>
    <col min="12546" max="12791" width="9.140625" style="80"/>
    <col min="12792" max="12792" width="15.85546875" style="80" customWidth="1"/>
    <col min="12793" max="12793" width="50.7109375" style="80" customWidth="1"/>
    <col min="12794" max="12794" width="20.140625" style="80" customWidth="1"/>
    <col min="12795" max="12796" width="17.85546875" style="80" bestFit="1" customWidth="1"/>
    <col min="12797" max="12797" width="16.7109375" style="80" bestFit="1" customWidth="1"/>
    <col min="12798" max="12798" width="15.42578125" style="80" bestFit="1" customWidth="1"/>
    <col min="12799" max="12799" width="9.42578125" style="80" bestFit="1" customWidth="1"/>
    <col min="12800" max="12800" width="15.42578125" style="80" bestFit="1" customWidth="1"/>
    <col min="12801" max="12801" width="9.42578125" style="80" bestFit="1" customWidth="1"/>
    <col min="12802" max="13047" width="9.140625" style="80"/>
    <col min="13048" max="13048" width="15.85546875" style="80" customWidth="1"/>
    <col min="13049" max="13049" width="50.7109375" style="80" customWidth="1"/>
    <col min="13050" max="13050" width="20.140625" style="80" customWidth="1"/>
    <col min="13051" max="13052" width="17.85546875" style="80" bestFit="1" customWidth="1"/>
    <col min="13053" max="13053" width="16.7109375" style="80" bestFit="1" customWidth="1"/>
    <col min="13054" max="13054" width="15.42578125" style="80" bestFit="1" customWidth="1"/>
    <col min="13055" max="13055" width="9.42578125" style="80" bestFit="1" customWidth="1"/>
    <col min="13056" max="13056" width="15.42578125" style="80" bestFit="1" customWidth="1"/>
    <col min="13057" max="13057" width="9.42578125" style="80" bestFit="1" customWidth="1"/>
    <col min="13058" max="13303" width="9.140625" style="80"/>
    <col min="13304" max="13304" width="15.85546875" style="80" customWidth="1"/>
    <col min="13305" max="13305" width="50.7109375" style="80" customWidth="1"/>
    <col min="13306" max="13306" width="20.140625" style="80" customWidth="1"/>
    <col min="13307" max="13308" width="17.85546875" style="80" bestFit="1" customWidth="1"/>
    <col min="13309" max="13309" width="16.7109375" style="80" bestFit="1" customWidth="1"/>
    <col min="13310" max="13310" width="15.42578125" style="80" bestFit="1" customWidth="1"/>
    <col min="13311" max="13311" width="9.42578125" style="80" bestFit="1" customWidth="1"/>
    <col min="13312" max="13312" width="15.42578125" style="80" bestFit="1" customWidth="1"/>
    <col min="13313" max="13313" width="9.42578125" style="80" bestFit="1" customWidth="1"/>
    <col min="13314" max="13559" width="9.140625" style="80"/>
    <col min="13560" max="13560" width="15.85546875" style="80" customWidth="1"/>
    <col min="13561" max="13561" width="50.7109375" style="80" customWidth="1"/>
    <col min="13562" max="13562" width="20.140625" style="80" customWidth="1"/>
    <col min="13563" max="13564" width="17.85546875" style="80" bestFit="1" customWidth="1"/>
    <col min="13565" max="13565" width="16.7109375" style="80" bestFit="1" customWidth="1"/>
    <col min="13566" max="13566" width="15.42578125" style="80" bestFit="1" customWidth="1"/>
    <col min="13567" max="13567" width="9.42578125" style="80" bestFit="1" customWidth="1"/>
    <col min="13568" max="13568" width="15.42578125" style="80" bestFit="1" customWidth="1"/>
    <col min="13569" max="13569" width="9.42578125" style="80" bestFit="1" customWidth="1"/>
    <col min="13570" max="13815" width="9.140625" style="80"/>
    <col min="13816" max="13816" width="15.85546875" style="80" customWidth="1"/>
    <col min="13817" max="13817" width="50.7109375" style="80" customWidth="1"/>
    <col min="13818" max="13818" width="20.140625" style="80" customWidth="1"/>
    <col min="13819" max="13820" width="17.85546875" style="80" bestFit="1" customWidth="1"/>
    <col min="13821" max="13821" width="16.7109375" style="80" bestFit="1" customWidth="1"/>
    <col min="13822" max="13822" width="15.42578125" style="80" bestFit="1" customWidth="1"/>
    <col min="13823" max="13823" width="9.42578125" style="80" bestFit="1" customWidth="1"/>
    <col min="13824" max="13824" width="15.42578125" style="80" bestFit="1" customWidth="1"/>
    <col min="13825" max="13825" width="9.42578125" style="80" bestFit="1" customWidth="1"/>
    <col min="13826" max="14071" width="9.140625" style="80"/>
    <col min="14072" max="14072" width="15.85546875" style="80" customWidth="1"/>
    <col min="14073" max="14073" width="50.7109375" style="80" customWidth="1"/>
    <col min="14074" max="14074" width="20.140625" style="80" customWidth="1"/>
    <col min="14075" max="14076" width="17.85546875" style="80" bestFit="1" customWidth="1"/>
    <col min="14077" max="14077" width="16.7109375" style="80" bestFit="1" customWidth="1"/>
    <col min="14078" max="14078" width="15.42578125" style="80" bestFit="1" customWidth="1"/>
    <col min="14079" max="14079" width="9.42578125" style="80" bestFit="1" customWidth="1"/>
    <col min="14080" max="14080" width="15.42578125" style="80" bestFit="1" customWidth="1"/>
    <col min="14081" max="14081" width="9.42578125" style="80" bestFit="1" customWidth="1"/>
    <col min="14082" max="14327" width="9.140625" style="80"/>
    <col min="14328" max="14328" width="15.85546875" style="80" customWidth="1"/>
    <col min="14329" max="14329" width="50.7109375" style="80" customWidth="1"/>
    <col min="14330" max="14330" width="20.140625" style="80" customWidth="1"/>
    <col min="14331" max="14332" width="17.85546875" style="80" bestFit="1" customWidth="1"/>
    <col min="14333" max="14333" width="16.7109375" style="80" bestFit="1" customWidth="1"/>
    <col min="14334" max="14334" width="15.42578125" style="80" bestFit="1" customWidth="1"/>
    <col min="14335" max="14335" width="9.42578125" style="80" bestFit="1" customWidth="1"/>
    <col min="14336" max="14336" width="15.42578125" style="80" bestFit="1" customWidth="1"/>
    <col min="14337" max="14337" width="9.42578125" style="80" bestFit="1" customWidth="1"/>
    <col min="14338" max="14583" width="9.140625" style="80"/>
    <col min="14584" max="14584" width="15.85546875" style="80" customWidth="1"/>
    <col min="14585" max="14585" width="50.7109375" style="80" customWidth="1"/>
    <col min="14586" max="14586" width="20.140625" style="80" customWidth="1"/>
    <col min="14587" max="14588" width="17.85546875" style="80" bestFit="1" customWidth="1"/>
    <col min="14589" max="14589" width="16.7109375" style="80" bestFit="1" customWidth="1"/>
    <col min="14590" max="14590" width="15.42578125" style="80" bestFit="1" customWidth="1"/>
    <col min="14591" max="14591" width="9.42578125" style="80" bestFit="1" customWidth="1"/>
    <col min="14592" max="14592" width="15.42578125" style="80" bestFit="1" customWidth="1"/>
    <col min="14593" max="14593" width="9.42578125" style="80" bestFit="1" customWidth="1"/>
    <col min="14594" max="14839" width="9.140625" style="80"/>
    <col min="14840" max="14840" width="15.85546875" style="80" customWidth="1"/>
    <col min="14841" max="14841" width="50.7109375" style="80" customWidth="1"/>
    <col min="14842" max="14842" width="20.140625" style="80" customWidth="1"/>
    <col min="14843" max="14844" width="17.85546875" style="80" bestFit="1" customWidth="1"/>
    <col min="14845" max="14845" width="16.7109375" style="80" bestFit="1" customWidth="1"/>
    <col min="14846" max="14846" width="15.42578125" style="80" bestFit="1" customWidth="1"/>
    <col min="14847" max="14847" width="9.42578125" style="80" bestFit="1" customWidth="1"/>
    <col min="14848" max="14848" width="15.42578125" style="80" bestFit="1" customWidth="1"/>
    <col min="14849" max="14849" width="9.42578125" style="80" bestFit="1" customWidth="1"/>
    <col min="14850" max="15095" width="9.140625" style="80"/>
    <col min="15096" max="15096" width="15.85546875" style="80" customWidth="1"/>
    <col min="15097" max="15097" width="50.7109375" style="80" customWidth="1"/>
    <col min="15098" max="15098" width="20.140625" style="80" customWidth="1"/>
    <col min="15099" max="15100" width="17.85546875" style="80" bestFit="1" customWidth="1"/>
    <col min="15101" max="15101" width="16.7109375" style="80" bestFit="1" customWidth="1"/>
    <col min="15102" max="15102" width="15.42578125" style="80" bestFit="1" customWidth="1"/>
    <col min="15103" max="15103" width="9.42578125" style="80" bestFit="1" customWidth="1"/>
    <col min="15104" max="15104" width="15.42578125" style="80" bestFit="1" customWidth="1"/>
    <col min="15105" max="15105" width="9.42578125" style="80" bestFit="1" customWidth="1"/>
    <col min="15106" max="15351" width="9.140625" style="80"/>
    <col min="15352" max="15352" width="15.85546875" style="80" customWidth="1"/>
    <col min="15353" max="15353" width="50.7109375" style="80" customWidth="1"/>
    <col min="15354" max="15354" width="20.140625" style="80" customWidth="1"/>
    <col min="15355" max="15356" width="17.85546875" style="80" bestFit="1" customWidth="1"/>
    <col min="15357" max="15357" width="16.7109375" style="80" bestFit="1" customWidth="1"/>
    <col min="15358" max="15358" width="15.42578125" style="80" bestFit="1" customWidth="1"/>
    <col min="15359" max="15359" width="9.42578125" style="80" bestFit="1" customWidth="1"/>
    <col min="15360" max="15360" width="15.42578125" style="80" bestFit="1" customWidth="1"/>
    <col min="15361" max="15361" width="9.42578125" style="80" bestFit="1" customWidth="1"/>
    <col min="15362" max="15607" width="9.140625" style="80"/>
    <col min="15608" max="15608" width="15.85546875" style="80" customWidth="1"/>
    <col min="15609" max="15609" width="50.7109375" style="80" customWidth="1"/>
    <col min="15610" max="15610" width="20.140625" style="80" customWidth="1"/>
    <col min="15611" max="15612" width="17.85546875" style="80" bestFit="1" customWidth="1"/>
    <col min="15613" max="15613" width="16.7109375" style="80" bestFit="1" customWidth="1"/>
    <col min="15614" max="15614" width="15.42578125" style="80" bestFit="1" customWidth="1"/>
    <col min="15615" max="15615" width="9.42578125" style="80" bestFit="1" customWidth="1"/>
    <col min="15616" max="15616" width="15.42578125" style="80" bestFit="1" customWidth="1"/>
    <col min="15617" max="15617" width="9.42578125" style="80" bestFit="1" customWidth="1"/>
    <col min="15618" max="15863" width="9.140625" style="80"/>
    <col min="15864" max="15864" width="15.85546875" style="80" customWidth="1"/>
    <col min="15865" max="15865" width="50.7109375" style="80" customWidth="1"/>
    <col min="15866" max="15866" width="20.140625" style="80" customWidth="1"/>
    <col min="15867" max="15868" width="17.85546875" style="80" bestFit="1" customWidth="1"/>
    <col min="15869" max="15869" width="16.7109375" style="80" bestFit="1" customWidth="1"/>
    <col min="15870" max="15870" width="15.42578125" style="80" bestFit="1" customWidth="1"/>
    <col min="15871" max="15871" width="9.42578125" style="80" bestFit="1" customWidth="1"/>
    <col min="15872" max="15872" width="15.42578125" style="80" bestFit="1" customWidth="1"/>
    <col min="15873" max="15873" width="9.42578125" style="80" bestFit="1" customWidth="1"/>
    <col min="15874" max="16119" width="9.140625" style="80"/>
    <col min="16120" max="16120" width="15.85546875" style="80" customWidth="1"/>
    <col min="16121" max="16121" width="50.7109375" style="80" customWidth="1"/>
    <col min="16122" max="16122" width="20.140625" style="80" customWidth="1"/>
    <col min="16123" max="16124" width="17.85546875" style="80" bestFit="1" customWidth="1"/>
    <col min="16125" max="16125" width="16.7109375" style="80" bestFit="1" customWidth="1"/>
    <col min="16126" max="16126" width="15.42578125" style="80" bestFit="1" customWidth="1"/>
    <col min="16127" max="16127" width="9.42578125" style="80" bestFit="1" customWidth="1"/>
    <col min="16128" max="16128" width="15.42578125" style="80" bestFit="1" customWidth="1"/>
    <col min="16129" max="16129" width="9.42578125" style="80" bestFit="1" customWidth="1"/>
    <col min="16130" max="16384" width="9.140625" style="80"/>
  </cols>
  <sheetData>
    <row r="1" spans="1:8" ht="15.75" x14ac:dyDescent="0.2">
      <c r="A1" s="150" t="s">
        <v>211</v>
      </c>
      <c r="B1" s="150"/>
      <c r="C1" s="150"/>
      <c r="D1" s="150"/>
      <c r="E1" s="150"/>
      <c r="F1" s="150"/>
    </row>
    <row r="2" spans="1:8" ht="15.75" x14ac:dyDescent="0.2">
      <c r="A2" s="150" t="s">
        <v>212</v>
      </c>
      <c r="B2" s="150"/>
      <c r="C2" s="150"/>
      <c r="D2" s="150"/>
      <c r="E2" s="150"/>
      <c r="F2" s="150"/>
    </row>
    <row r="3" spans="1:8" ht="18.75" x14ac:dyDescent="0.2">
      <c r="A3" s="3"/>
      <c r="B3" s="3"/>
      <c r="C3" s="3"/>
      <c r="D3" s="3"/>
      <c r="E3" s="3"/>
      <c r="F3" s="3"/>
    </row>
    <row r="4" spans="1:8" s="81" customFormat="1" ht="51" x14ac:dyDescent="0.25">
      <c r="A4" s="176" t="s">
        <v>3</v>
      </c>
      <c r="B4" s="176"/>
      <c r="C4" s="101" t="s">
        <v>251</v>
      </c>
      <c r="D4" s="101" t="s">
        <v>165</v>
      </c>
      <c r="E4" s="101" t="s">
        <v>234</v>
      </c>
      <c r="F4" s="101" t="s">
        <v>235</v>
      </c>
    </row>
    <row r="5" spans="1:8" s="82" customFormat="1" ht="11.25" x14ac:dyDescent="0.25">
      <c r="A5" s="177">
        <v>1</v>
      </c>
      <c r="B5" s="177"/>
      <c r="C5" s="97">
        <v>2</v>
      </c>
      <c r="D5" s="97">
        <v>3</v>
      </c>
      <c r="E5" s="97">
        <v>4.3333333333333304</v>
      </c>
      <c r="F5" s="97">
        <v>5.0833333333333304</v>
      </c>
    </row>
    <row r="6" spans="1:8" s="82" customFormat="1" hidden="1" x14ac:dyDescent="0.2">
      <c r="A6" s="124"/>
      <c r="B6" s="124"/>
      <c r="C6" s="124"/>
      <c r="D6" s="124"/>
      <c r="E6" s="124"/>
      <c r="F6" s="124"/>
    </row>
    <row r="7" spans="1:8" ht="51" hidden="1" x14ac:dyDescent="0.2">
      <c r="A7" s="125" t="s">
        <v>36</v>
      </c>
      <c r="B7" s="125" t="s">
        <v>36</v>
      </c>
      <c r="C7" s="51" t="s">
        <v>38</v>
      </c>
      <c r="D7" s="51" t="s">
        <v>39</v>
      </c>
      <c r="E7" s="51" t="s">
        <v>40</v>
      </c>
      <c r="F7" s="51" t="s">
        <v>42</v>
      </c>
    </row>
    <row r="8" spans="1:8" hidden="1" x14ac:dyDescent="0.2">
      <c r="A8" s="125" t="s">
        <v>213</v>
      </c>
      <c r="B8" s="125" t="s">
        <v>36</v>
      </c>
      <c r="C8" s="126" t="s">
        <v>44</v>
      </c>
      <c r="D8" s="126" t="s">
        <v>44</v>
      </c>
      <c r="E8" s="126" t="s">
        <v>44</v>
      </c>
      <c r="F8" s="126" t="s">
        <v>36</v>
      </c>
    </row>
    <row r="9" spans="1:8" hidden="1" x14ac:dyDescent="0.2">
      <c r="A9" s="127" t="s">
        <v>214</v>
      </c>
      <c r="B9" s="127" t="s">
        <v>36</v>
      </c>
      <c r="C9" s="55">
        <v>19132745</v>
      </c>
      <c r="D9" s="55">
        <v>19132745</v>
      </c>
      <c r="E9" s="54">
        <v>1778330.49</v>
      </c>
      <c r="F9" s="54">
        <v>9.2946960302873407</v>
      </c>
    </row>
    <row r="10" spans="1:8" x14ac:dyDescent="0.2">
      <c r="A10" s="128" t="s">
        <v>215</v>
      </c>
      <c r="B10" s="129" t="s">
        <v>216</v>
      </c>
      <c r="C10" s="70">
        <v>19132745</v>
      </c>
      <c r="D10" s="70">
        <v>19132745</v>
      </c>
      <c r="E10" s="70">
        <v>1778330.49</v>
      </c>
      <c r="F10" s="70">
        <v>9.2946960302873407</v>
      </c>
    </row>
    <row r="11" spans="1:8" x14ac:dyDescent="0.2">
      <c r="A11" s="122" t="s">
        <v>172</v>
      </c>
      <c r="B11" s="123" t="s">
        <v>171</v>
      </c>
      <c r="C11" s="110">
        <v>4058572</v>
      </c>
      <c r="D11" s="110">
        <v>4058572</v>
      </c>
      <c r="E11" s="59">
        <v>573516.16</v>
      </c>
      <c r="F11" s="59">
        <v>14.1309840012694</v>
      </c>
      <c r="H11" s="88"/>
    </row>
    <row r="12" spans="1:8" x14ac:dyDescent="0.2">
      <c r="A12" s="122" t="s">
        <v>173</v>
      </c>
      <c r="B12" s="123" t="s">
        <v>174</v>
      </c>
      <c r="C12" s="110">
        <v>1278345</v>
      </c>
      <c r="D12" s="110">
        <v>1278345</v>
      </c>
      <c r="E12" s="59">
        <v>174281.96</v>
      </c>
      <c r="F12" s="59">
        <v>13.633405692516501</v>
      </c>
      <c r="H12" s="88"/>
    </row>
    <row r="13" spans="1:8" x14ac:dyDescent="0.2">
      <c r="A13" s="122" t="s">
        <v>78</v>
      </c>
      <c r="B13" s="123" t="s">
        <v>175</v>
      </c>
      <c r="C13" s="110">
        <v>5309</v>
      </c>
      <c r="D13" s="110">
        <v>5309</v>
      </c>
      <c r="E13" s="59"/>
      <c r="F13" s="66"/>
      <c r="H13" s="88"/>
    </row>
    <row r="14" spans="1:8" x14ac:dyDescent="0.2">
      <c r="A14" s="122" t="s">
        <v>177</v>
      </c>
      <c r="B14" s="123" t="s">
        <v>178</v>
      </c>
      <c r="C14" s="110">
        <v>174950</v>
      </c>
      <c r="D14" s="110">
        <v>174950</v>
      </c>
      <c r="E14" s="59">
        <v>42934.33</v>
      </c>
      <c r="F14" s="59">
        <v>24.540914547013401</v>
      </c>
      <c r="H14" s="88"/>
    </row>
    <row r="15" spans="1:8" x14ac:dyDescent="0.2">
      <c r="A15" s="122" t="s">
        <v>181</v>
      </c>
      <c r="B15" s="123" t="s">
        <v>182</v>
      </c>
      <c r="C15" s="110">
        <v>3318</v>
      </c>
      <c r="D15" s="110">
        <v>3318</v>
      </c>
      <c r="E15" s="59"/>
      <c r="F15" s="66"/>
      <c r="H15" s="88"/>
    </row>
    <row r="16" spans="1:8" x14ac:dyDescent="0.2">
      <c r="A16" s="122" t="s">
        <v>217</v>
      </c>
      <c r="B16" s="123" t="s">
        <v>218</v>
      </c>
      <c r="C16" s="110">
        <v>13612151</v>
      </c>
      <c r="D16" s="110">
        <v>13612151</v>
      </c>
      <c r="E16" s="59">
        <v>987598.04</v>
      </c>
      <c r="F16" s="59">
        <v>7.25526803221622</v>
      </c>
      <c r="H16" s="88"/>
    </row>
    <row r="17" spans="1:6" x14ac:dyDescent="0.2">
      <c r="A17" s="122" t="s">
        <v>219</v>
      </c>
      <c r="B17" s="123" t="s">
        <v>220</v>
      </c>
      <c r="C17" s="110">
        <v>100</v>
      </c>
      <c r="D17" s="110">
        <v>100</v>
      </c>
      <c r="E17" s="59"/>
      <c r="F17" s="66"/>
    </row>
    <row r="20" spans="1:6" ht="51" x14ac:dyDescent="0.2">
      <c r="A20" s="176" t="s">
        <v>3</v>
      </c>
      <c r="B20" s="176"/>
      <c r="C20" s="101" t="s">
        <v>251</v>
      </c>
      <c r="D20" s="101" t="s">
        <v>165</v>
      </c>
      <c r="E20" s="101" t="s">
        <v>234</v>
      </c>
      <c r="F20" s="101" t="s">
        <v>235</v>
      </c>
    </row>
    <row r="21" spans="1:6" x14ac:dyDescent="0.2">
      <c r="A21" s="177">
        <v>1</v>
      </c>
      <c r="B21" s="177"/>
      <c r="C21" s="97">
        <v>2</v>
      </c>
      <c r="D21" s="97">
        <v>3</v>
      </c>
      <c r="E21" s="97">
        <v>4.3333333333333304</v>
      </c>
      <c r="F21" s="97">
        <v>5.0833333333333304</v>
      </c>
    </row>
    <row r="22" spans="1:6" x14ac:dyDescent="0.2">
      <c r="A22" s="128" t="s">
        <v>215</v>
      </c>
      <c r="B22" s="129" t="s">
        <v>216</v>
      </c>
      <c r="C22" s="146">
        <f>C23</f>
        <v>19132745</v>
      </c>
      <c r="D22" s="146">
        <v>19132745</v>
      </c>
      <c r="E22" s="70">
        <v>1778330.49</v>
      </c>
      <c r="F22" s="70">
        <f>E22/D22*100</f>
        <v>9.2946960302873425</v>
      </c>
    </row>
    <row r="23" spans="1:6" ht="25.5" x14ac:dyDescent="0.2">
      <c r="A23" s="91" t="s">
        <v>78</v>
      </c>
      <c r="B23" s="92" t="s">
        <v>221</v>
      </c>
      <c r="C23" s="146">
        <f>C24+C52</f>
        <v>19132745</v>
      </c>
      <c r="D23" s="146">
        <v>19132745</v>
      </c>
      <c r="E23" s="70">
        <v>1778330.49</v>
      </c>
      <c r="F23" s="70">
        <f t="shared" ref="F23:F25" si="0">E23/D23*100</f>
        <v>9.2946960302873425</v>
      </c>
    </row>
    <row r="24" spans="1:6" ht="25.5" x14ac:dyDescent="0.2">
      <c r="A24" s="130" t="s">
        <v>82</v>
      </c>
      <c r="B24" s="131" t="s">
        <v>222</v>
      </c>
      <c r="C24" s="146">
        <f>C25+C47</f>
        <v>15657779</v>
      </c>
      <c r="D24" s="146">
        <v>15657779</v>
      </c>
      <c r="E24" s="70">
        <v>1262367.74</v>
      </c>
      <c r="F24" s="70">
        <f t="shared" si="0"/>
        <v>8.0622401171966978</v>
      </c>
    </row>
    <row r="25" spans="1:6" ht="38.25" x14ac:dyDescent="0.2">
      <c r="A25" s="132" t="s">
        <v>223</v>
      </c>
      <c r="B25" s="95" t="s">
        <v>224</v>
      </c>
      <c r="C25" s="146">
        <f>C26+C31+C39</f>
        <v>15642679</v>
      </c>
      <c r="D25" s="146">
        <v>15642679</v>
      </c>
      <c r="E25" s="70">
        <v>1262367.74</v>
      </c>
      <c r="F25" s="70">
        <f t="shared" si="0"/>
        <v>8.0700226604407082</v>
      </c>
    </row>
    <row r="26" spans="1:6" x14ac:dyDescent="0.2">
      <c r="A26" s="60" t="s">
        <v>172</v>
      </c>
      <c r="B26" s="61" t="s">
        <v>171</v>
      </c>
      <c r="C26" s="147">
        <f>C27+C29</f>
        <v>752183</v>
      </c>
      <c r="D26" s="147">
        <v>752183</v>
      </c>
      <c r="E26" s="69">
        <v>100487.74</v>
      </c>
      <c r="F26" s="69">
        <f>E26/D26*100</f>
        <v>13.359480339225961</v>
      </c>
    </row>
    <row r="27" spans="1:6" x14ac:dyDescent="0.2">
      <c r="A27" s="62" t="s">
        <v>90</v>
      </c>
      <c r="B27" s="61" t="s">
        <v>91</v>
      </c>
      <c r="C27" s="147">
        <f>C28</f>
        <v>13405</v>
      </c>
      <c r="D27" s="147">
        <v>13405</v>
      </c>
      <c r="E27" s="69">
        <v>8244.11</v>
      </c>
      <c r="F27" s="69">
        <f t="shared" ref="F27:F104" si="1">E27/D27*100</f>
        <v>61.500261096605747</v>
      </c>
    </row>
    <row r="28" spans="1:6" x14ac:dyDescent="0.2">
      <c r="A28" s="133" t="s">
        <v>116</v>
      </c>
      <c r="B28" s="61" t="s">
        <v>117</v>
      </c>
      <c r="C28" s="110">
        <v>13405</v>
      </c>
      <c r="D28" s="110">
        <v>13405</v>
      </c>
      <c r="E28" s="59">
        <v>8244.11</v>
      </c>
      <c r="F28" s="69">
        <f t="shared" si="1"/>
        <v>61.500261096605747</v>
      </c>
    </row>
    <row r="29" spans="1:6" x14ac:dyDescent="0.2">
      <c r="A29" s="62" t="s">
        <v>152</v>
      </c>
      <c r="B29" s="61" t="s">
        <v>153</v>
      </c>
      <c r="C29" s="147">
        <f>C30</f>
        <v>738778</v>
      </c>
      <c r="D29" s="147">
        <v>738778</v>
      </c>
      <c r="E29" s="69">
        <v>92243.63</v>
      </c>
      <c r="F29" s="69">
        <f t="shared" si="1"/>
        <v>12.485974135667279</v>
      </c>
    </row>
    <row r="30" spans="1:6" x14ac:dyDescent="0.2">
      <c r="A30" s="133" t="s">
        <v>156</v>
      </c>
      <c r="B30" s="61" t="s">
        <v>157</v>
      </c>
      <c r="C30" s="110">
        <v>738778</v>
      </c>
      <c r="D30" s="110">
        <v>738778</v>
      </c>
      <c r="E30" s="59">
        <v>92243.63</v>
      </c>
      <c r="F30" s="69">
        <f t="shared" si="1"/>
        <v>12.485974135667279</v>
      </c>
    </row>
    <row r="31" spans="1:6" x14ac:dyDescent="0.2">
      <c r="A31" s="60" t="s">
        <v>173</v>
      </c>
      <c r="B31" s="61" t="s">
        <v>174</v>
      </c>
      <c r="C31" s="147">
        <f>C32+C33+C37</f>
        <v>1278345</v>
      </c>
      <c r="D31" s="147">
        <v>1278345</v>
      </c>
      <c r="E31" s="69">
        <v>174281.96</v>
      </c>
      <c r="F31" s="69">
        <f t="shared" si="1"/>
        <v>13.633405692516495</v>
      </c>
    </row>
    <row r="32" spans="1:6" x14ac:dyDescent="0.2">
      <c r="A32" s="62" t="s">
        <v>78</v>
      </c>
      <c r="B32" s="61" t="s">
        <v>79</v>
      </c>
      <c r="C32" s="147">
        <v>3982</v>
      </c>
      <c r="D32" s="147">
        <v>3982</v>
      </c>
      <c r="E32" s="69"/>
      <c r="F32" s="69">
        <f t="shared" si="1"/>
        <v>0</v>
      </c>
    </row>
    <row r="33" spans="1:6" x14ac:dyDescent="0.2">
      <c r="A33" s="62" t="s">
        <v>90</v>
      </c>
      <c r="B33" s="61" t="s">
        <v>91</v>
      </c>
      <c r="C33" s="147">
        <f>C34+C35+C36</f>
        <v>16789</v>
      </c>
      <c r="D33" s="147">
        <v>16789</v>
      </c>
      <c r="E33" s="69">
        <v>8484.65</v>
      </c>
      <c r="F33" s="69">
        <f t="shared" si="1"/>
        <v>50.536958722973367</v>
      </c>
    </row>
    <row r="34" spans="1:6" x14ac:dyDescent="0.2">
      <c r="A34" s="133" t="s">
        <v>102</v>
      </c>
      <c r="B34" s="61" t="s">
        <v>103</v>
      </c>
      <c r="C34" s="110">
        <v>398</v>
      </c>
      <c r="D34" s="110">
        <v>398</v>
      </c>
      <c r="E34" s="59">
        <v>78.72</v>
      </c>
      <c r="F34" s="69">
        <f t="shared" si="1"/>
        <v>19.778894472361806</v>
      </c>
    </row>
    <row r="35" spans="1:6" x14ac:dyDescent="0.2">
      <c r="A35" s="133" t="s">
        <v>110</v>
      </c>
      <c r="B35" s="61" t="s">
        <v>111</v>
      </c>
      <c r="C35" s="110">
        <v>199</v>
      </c>
      <c r="D35" s="110">
        <v>199</v>
      </c>
      <c r="E35" s="59">
        <v>114.16</v>
      </c>
      <c r="F35" s="69">
        <f t="shared" si="1"/>
        <v>57.366834170854275</v>
      </c>
    </row>
    <row r="36" spans="1:6" x14ac:dyDescent="0.2">
      <c r="A36" s="133" t="s">
        <v>116</v>
      </c>
      <c r="B36" s="61" t="s">
        <v>117</v>
      </c>
      <c r="C36" s="110">
        <v>16192</v>
      </c>
      <c r="D36" s="110">
        <v>16192</v>
      </c>
      <c r="E36" s="59">
        <v>8291.77</v>
      </c>
      <c r="F36" s="69">
        <f t="shared" si="1"/>
        <v>51.209053853754952</v>
      </c>
    </row>
    <row r="37" spans="1:6" x14ac:dyDescent="0.2">
      <c r="A37" s="62" t="s">
        <v>152</v>
      </c>
      <c r="B37" s="61" t="s">
        <v>153</v>
      </c>
      <c r="C37" s="147">
        <f>C38</f>
        <v>1257574</v>
      </c>
      <c r="D37" s="147">
        <v>1257574</v>
      </c>
      <c r="E37" s="69">
        <v>165797.31</v>
      </c>
      <c r="F37" s="69">
        <f t="shared" si="1"/>
        <v>13.183900907620547</v>
      </c>
    </row>
    <row r="38" spans="1:6" x14ac:dyDescent="0.2">
      <c r="A38" s="133" t="s">
        <v>156</v>
      </c>
      <c r="B38" s="61" t="s">
        <v>157</v>
      </c>
      <c r="C38" s="110">
        <v>1257574</v>
      </c>
      <c r="D38" s="110">
        <v>1257574</v>
      </c>
      <c r="E38" s="59">
        <v>165797.31</v>
      </c>
      <c r="F38" s="69">
        <f t="shared" si="1"/>
        <v>13.183900907620547</v>
      </c>
    </row>
    <row r="39" spans="1:6" x14ac:dyDescent="0.2">
      <c r="A39" s="60" t="s">
        <v>217</v>
      </c>
      <c r="B39" s="61" t="s">
        <v>218</v>
      </c>
      <c r="C39" s="147">
        <f>C40+C41+C45</f>
        <v>13612151</v>
      </c>
      <c r="D39" s="147">
        <v>13612151</v>
      </c>
      <c r="E39" s="69">
        <v>987598.04</v>
      </c>
      <c r="F39" s="69">
        <f t="shared" si="1"/>
        <v>7.2552680322162164</v>
      </c>
    </row>
    <row r="40" spans="1:6" x14ac:dyDescent="0.2">
      <c r="A40" s="62" t="s">
        <v>78</v>
      </c>
      <c r="B40" s="61" t="s">
        <v>79</v>
      </c>
      <c r="C40" s="147">
        <v>22563</v>
      </c>
      <c r="D40" s="147">
        <v>22563</v>
      </c>
      <c r="E40" s="69"/>
      <c r="F40" s="69">
        <f t="shared" si="1"/>
        <v>0</v>
      </c>
    </row>
    <row r="41" spans="1:6" x14ac:dyDescent="0.2">
      <c r="A41" s="62" t="s">
        <v>90</v>
      </c>
      <c r="B41" s="61" t="s">
        <v>91</v>
      </c>
      <c r="C41" s="147">
        <f>C42+C43+C44</f>
        <v>95162</v>
      </c>
      <c r="D41" s="147">
        <v>95162</v>
      </c>
      <c r="E41" s="69">
        <v>48079.76</v>
      </c>
      <c r="F41" s="69">
        <f t="shared" si="1"/>
        <v>50.524116769298679</v>
      </c>
    </row>
    <row r="42" spans="1:6" x14ac:dyDescent="0.2">
      <c r="A42" s="133" t="s">
        <v>102</v>
      </c>
      <c r="B42" s="61" t="s">
        <v>103</v>
      </c>
      <c r="C42" s="110">
        <v>2389</v>
      </c>
      <c r="D42" s="110">
        <v>2389</v>
      </c>
      <c r="E42" s="59">
        <v>446.09</v>
      </c>
      <c r="F42" s="69">
        <f t="shared" si="1"/>
        <v>18.672666387609876</v>
      </c>
    </row>
    <row r="43" spans="1:6" x14ac:dyDescent="0.2">
      <c r="A43" s="133" t="s">
        <v>110</v>
      </c>
      <c r="B43" s="61" t="s">
        <v>111</v>
      </c>
      <c r="C43" s="110">
        <v>1062</v>
      </c>
      <c r="D43" s="110">
        <v>1062</v>
      </c>
      <c r="E43" s="59">
        <v>646.82000000000005</v>
      </c>
      <c r="F43" s="69">
        <f t="shared" si="1"/>
        <v>60.905838041431274</v>
      </c>
    </row>
    <row r="44" spans="1:6" x14ac:dyDescent="0.2">
      <c r="A44" s="133" t="s">
        <v>116</v>
      </c>
      <c r="B44" s="61" t="s">
        <v>117</v>
      </c>
      <c r="C44" s="110">
        <v>91711</v>
      </c>
      <c r="D44" s="110">
        <v>91711</v>
      </c>
      <c r="E44" s="59">
        <v>46986.85</v>
      </c>
      <c r="F44" s="69">
        <f t="shared" si="1"/>
        <v>51.233603384544921</v>
      </c>
    </row>
    <row r="45" spans="1:6" x14ac:dyDescent="0.2">
      <c r="A45" s="62" t="s">
        <v>152</v>
      </c>
      <c r="B45" s="61" t="s">
        <v>153</v>
      </c>
      <c r="C45" s="147">
        <f>C46</f>
        <v>13494426</v>
      </c>
      <c r="D45" s="147">
        <v>13494426</v>
      </c>
      <c r="E45" s="69">
        <v>939518.28</v>
      </c>
      <c r="F45" s="69">
        <f t="shared" si="1"/>
        <v>6.9622693103063442</v>
      </c>
    </row>
    <row r="46" spans="1:6" x14ac:dyDescent="0.2">
      <c r="A46" s="133" t="s">
        <v>156</v>
      </c>
      <c r="B46" s="61" t="s">
        <v>157</v>
      </c>
      <c r="C46" s="110">
        <v>13494426</v>
      </c>
      <c r="D46" s="110">
        <v>13494426</v>
      </c>
      <c r="E46" s="59">
        <v>939518.28</v>
      </c>
      <c r="F46" s="69">
        <f t="shared" si="1"/>
        <v>6.9622693103063442</v>
      </c>
    </row>
    <row r="47" spans="1:6" ht="38.25" x14ac:dyDescent="0.2">
      <c r="A47" s="132" t="s">
        <v>225</v>
      </c>
      <c r="B47" s="95" t="s">
        <v>226</v>
      </c>
      <c r="C47" s="146">
        <f>C48+C50</f>
        <v>15100</v>
      </c>
      <c r="D47" s="146">
        <v>15100</v>
      </c>
      <c r="E47" s="70"/>
      <c r="F47" s="70">
        <f t="shared" si="1"/>
        <v>0</v>
      </c>
    </row>
    <row r="48" spans="1:6" x14ac:dyDescent="0.2">
      <c r="A48" s="60" t="s">
        <v>172</v>
      </c>
      <c r="B48" s="61" t="s">
        <v>171</v>
      </c>
      <c r="C48" s="147">
        <f>C49</f>
        <v>15000</v>
      </c>
      <c r="D48" s="147">
        <v>15000</v>
      </c>
      <c r="E48" s="69"/>
      <c r="F48" s="69">
        <f t="shared" si="1"/>
        <v>0</v>
      </c>
    </row>
    <row r="49" spans="1:6" x14ac:dyDescent="0.2">
      <c r="A49" s="62" t="s">
        <v>152</v>
      </c>
      <c r="B49" s="61" t="s">
        <v>153</v>
      </c>
      <c r="C49" s="147">
        <v>15000</v>
      </c>
      <c r="D49" s="147">
        <v>15000</v>
      </c>
      <c r="E49" s="69"/>
      <c r="F49" s="69">
        <f t="shared" si="1"/>
        <v>0</v>
      </c>
    </row>
    <row r="50" spans="1:6" x14ac:dyDescent="0.2">
      <c r="A50" s="60" t="s">
        <v>219</v>
      </c>
      <c r="B50" s="61" t="s">
        <v>239</v>
      </c>
      <c r="C50" s="147">
        <f>C51</f>
        <v>100</v>
      </c>
      <c r="D50" s="147">
        <v>100</v>
      </c>
      <c r="E50" s="69"/>
      <c r="F50" s="69">
        <f t="shared" si="1"/>
        <v>0</v>
      </c>
    </row>
    <row r="51" spans="1:6" x14ac:dyDescent="0.2">
      <c r="A51" s="62" t="s">
        <v>152</v>
      </c>
      <c r="B51" s="61" t="s">
        <v>153</v>
      </c>
      <c r="C51" s="147">
        <v>100</v>
      </c>
      <c r="D51" s="147">
        <v>100</v>
      </c>
      <c r="E51" s="69"/>
      <c r="F51" s="69">
        <f t="shared" si="1"/>
        <v>0</v>
      </c>
    </row>
    <row r="52" spans="1:6" x14ac:dyDescent="0.2">
      <c r="A52" s="130" t="s">
        <v>227</v>
      </c>
      <c r="B52" s="131" t="s">
        <v>228</v>
      </c>
      <c r="C52" s="146">
        <f>C53+C108</f>
        <v>3474966</v>
      </c>
      <c r="D52" s="146">
        <v>3474966</v>
      </c>
      <c r="E52" s="70">
        <v>515962.75</v>
      </c>
      <c r="F52" s="70">
        <f t="shared" si="1"/>
        <v>14.847994196202208</v>
      </c>
    </row>
    <row r="53" spans="1:6" x14ac:dyDescent="0.2">
      <c r="A53" s="132" t="s">
        <v>229</v>
      </c>
      <c r="B53" s="95" t="s">
        <v>230</v>
      </c>
      <c r="C53" s="146">
        <f>C54+C73+C75</f>
        <v>379207</v>
      </c>
      <c r="D53" s="146">
        <v>379207</v>
      </c>
      <c r="E53" s="70">
        <v>170234.33</v>
      </c>
      <c r="F53" s="70">
        <f t="shared" si="1"/>
        <v>44.89219080871397</v>
      </c>
    </row>
    <row r="54" spans="1:6" x14ac:dyDescent="0.2">
      <c r="A54" s="60" t="s">
        <v>172</v>
      </c>
      <c r="B54" s="61" t="s">
        <v>171</v>
      </c>
      <c r="C54" s="147">
        <f>C55+C60</f>
        <v>212220</v>
      </c>
      <c r="D54" s="147">
        <v>212220</v>
      </c>
      <c r="E54" s="69">
        <v>127300</v>
      </c>
      <c r="F54" s="69">
        <f t="shared" si="1"/>
        <v>59.984921308076522</v>
      </c>
    </row>
    <row r="55" spans="1:6" x14ac:dyDescent="0.2">
      <c r="A55" s="62" t="s">
        <v>78</v>
      </c>
      <c r="B55" s="61" t="s">
        <v>79</v>
      </c>
      <c r="C55" s="147">
        <f>C56+C57+C58+C59</f>
        <v>156971</v>
      </c>
      <c r="D55" s="147">
        <v>156971</v>
      </c>
      <c r="E55" s="69">
        <v>98816.23</v>
      </c>
      <c r="F55" s="69">
        <f t="shared" si="1"/>
        <v>62.951901943671118</v>
      </c>
    </row>
    <row r="56" spans="1:6" x14ac:dyDescent="0.2">
      <c r="A56" s="135" t="s">
        <v>82</v>
      </c>
      <c r="B56" s="61" t="s">
        <v>83</v>
      </c>
      <c r="C56" s="110">
        <v>125290</v>
      </c>
      <c r="D56" s="110">
        <v>125290</v>
      </c>
      <c r="E56" s="59">
        <v>81794.740000000005</v>
      </c>
      <c r="F56" s="69">
        <f t="shared" si="1"/>
        <v>65.284332348950443</v>
      </c>
    </row>
    <row r="57" spans="1:6" x14ac:dyDescent="0.2">
      <c r="A57" s="135">
        <v>3113</v>
      </c>
      <c r="B57" s="61" t="s">
        <v>240</v>
      </c>
      <c r="C57" s="110">
        <v>1685</v>
      </c>
      <c r="D57" s="110">
        <v>1685</v>
      </c>
      <c r="E57" s="59"/>
      <c r="F57" s="69">
        <f t="shared" si="1"/>
        <v>0</v>
      </c>
    </row>
    <row r="58" spans="1:6" x14ac:dyDescent="0.2">
      <c r="A58" s="135" t="s">
        <v>231</v>
      </c>
      <c r="B58" s="61" t="s">
        <v>85</v>
      </c>
      <c r="C58" s="110">
        <v>4380</v>
      </c>
      <c r="D58" s="110">
        <v>4380</v>
      </c>
      <c r="E58" s="59">
        <v>3525.38</v>
      </c>
      <c r="F58" s="69">
        <f t="shared" si="1"/>
        <v>80.488127853881281</v>
      </c>
    </row>
    <row r="59" spans="1:6" x14ac:dyDescent="0.2">
      <c r="A59" s="135" t="s">
        <v>88</v>
      </c>
      <c r="B59" s="61" t="s">
        <v>89</v>
      </c>
      <c r="C59" s="110">
        <v>25616</v>
      </c>
      <c r="D59" s="110">
        <v>25616</v>
      </c>
      <c r="E59" s="59">
        <v>13496.11</v>
      </c>
      <c r="F59" s="69">
        <f t="shared" si="1"/>
        <v>52.686250780762023</v>
      </c>
    </row>
    <row r="60" spans="1:6" x14ac:dyDescent="0.2">
      <c r="A60" s="62" t="s">
        <v>90</v>
      </c>
      <c r="B60" s="61" t="s">
        <v>91</v>
      </c>
      <c r="C60" s="147">
        <f>C61+C62+C63+C64+C65+C66+C67+C68+C69+C70+C71+C72</f>
        <v>55249</v>
      </c>
      <c r="D60" s="147">
        <v>55249</v>
      </c>
      <c r="E60" s="69">
        <v>28483.77</v>
      </c>
      <c r="F60" s="69">
        <f t="shared" si="1"/>
        <v>51.555267968651023</v>
      </c>
    </row>
    <row r="61" spans="1:6" x14ac:dyDescent="0.2">
      <c r="A61" s="133" t="s">
        <v>96</v>
      </c>
      <c r="B61" s="61" t="s">
        <v>97</v>
      </c>
      <c r="C61" s="110">
        <v>2920</v>
      </c>
      <c r="D61" s="110">
        <v>2920</v>
      </c>
      <c r="E61" s="59">
        <v>1109.7</v>
      </c>
      <c r="F61" s="69">
        <f t="shared" si="1"/>
        <v>38.003424657534246</v>
      </c>
    </row>
    <row r="62" spans="1:6" x14ac:dyDescent="0.2">
      <c r="A62" s="133" t="s">
        <v>98</v>
      </c>
      <c r="B62" s="61" t="s">
        <v>99</v>
      </c>
      <c r="C62" s="110">
        <v>2654</v>
      </c>
      <c r="D62" s="88">
        <v>2654</v>
      </c>
      <c r="E62" s="59">
        <v>1006.25</v>
      </c>
      <c r="F62" s="69">
        <f t="shared" si="1"/>
        <v>37.914468726450643</v>
      </c>
    </row>
    <row r="63" spans="1:6" x14ac:dyDescent="0.2">
      <c r="A63" s="133" t="s">
        <v>102</v>
      </c>
      <c r="B63" s="61" t="s">
        <v>103</v>
      </c>
      <c r="C63" s="110">
        <v>1327</v>
      </c>
      <c r="D63" s="110">
        <v>1327</v>
      </c>
      <c r="E63" s="59">
        <v>822.74</v>
      </c>
      <c r="F63" s="69">
        <f>E63/D63*100</f>
        <v>62</v>
      </c>
    </row>
    <row r="64" spans="1:6" x14ac:dyDescent="0.2">
      <c r="A64" s="133" t="s">
        <v>106</v>
      </c>
      <c r="B64" s="61" t="s">
        <v>107</v>
      </c>
      <c r="C64" s="110">
        <v>3654</v>
      </c>
      <c r="D64" s="110">
        <v>3654</v>
      </c>
      <c r="E64" s="59">
        <v>3600.26</v>
      </c>
      <c r="F64" s="69">
        <f t="shared" si="1"/>
        <v>98.529282977558836</v>
      </c>
    </row>
    <row r="65" spans="1:6" x14ac:dyDescent="0.2">
      <c r="A65" s="133" t="s">
        <v>110</v>
      </c>
      <c r="B65" s="61" t="s">
        <v>111</v>
      </c>
      <c r="C65" s="110">
        <v>787</v>
      </c>
      <c r="D65" s="110">
        <v>787</v>
      </c>
      <c r="E65" s="59">
        <v>694.88</v>
      </c>
      <c r="F65" s="69">
        <f t="shared" si="1"/>
        <v>88.294790343074965</v>
      </c>
    </row>
    <row r="66" spans="1:6" x14ac:dyDescent="0.2">
      <c r="A66" s="133" t="s">
        <v>112</v>
      </c>
      <c r="B66" s="61" t="s">
        <v>113</v>
      </c>
      <c r="C66" s="110">
        <v>2309</v>
      </c>
      <c r="D66" s="110">
        <v>2309</v>
      </c>
      <c r="E66" s="59">
        <v>155.72999999999999</v>
      </c>
      <c r="F66" s="69">
        <f t="shared" si="1"/>
        <v>6.7444781290601981</v>
      </c>
    </row>
    <row r="67" spans="1:6" x14ac:dyDescent="0.2">
      <c r="A67" s="133">
        <v>3236</v>
      </c>
      <c r="B67" s="61" t="s">
        <v>241</v>
      </c>
      <c r="C67" s="110">
        <v>2654</v>
      </c>
      <c r="D67" s="110">
        <v>2654</v>
      </c>
      <c r="E67" s="59"/>
      <c r="F67" s="69">
        <f t="shared" si="1"/>
        <v>0</v>
      </c>
    </row>
    <row r="68" spans="1:6" x14ac:dyDescent="0.2">
      <c r="A68" s="133">
        <v>3237</v>
      </c>
      <c r="B68" s="61" t="s">
        <v>117</v>
      </c>
      <c r="C68" s="110">
        <v>618</v>
      </c>
      <c r="D68" s="110">
        <v>618</v>
      </c>
      <c r="E68" s="59"/>
      <c r="F68" s="69">
        <f t="shared" si="1"/>
        <v>0</v>
      </c>
    </row>
    <row r="69" spans="1:6" x14ac:dyDescent="0.2">
      <c r="A69" s="133" t="s">
        <v>118</v>
      </c>
      <c r="B69" s="61" t="s">
        <v>119</v>
      </c>
      <c r="C69" s="110">
        <v>2309</v>
      </c>
      <c r="D69" s="110">
        <v>2309</v>
      </c>
      <c r="E69" s="59">
        <v>1461.98</v>
      </c>
      <c r="F69" s="69">
        <f t="shared" si="1"/>
        <v>63.31658726721524</v>
      </c>
    </row>
    <row r="70" spans="1:6" x14ac:dyDescent="0.2">
      <c r="A70" s="133" t="s">
        <v>120</v>
      </c>
      <c r="B70" s="61" t="s">
        <v>121</v>
      </c>
      <c r="C70" s="110">
        <v>2809</v>
      </c>
      <c r="D70" s="110">
        <v>2809</v>
      </c>
      <c r="E70" s="59">
        <v>2544.4299999999998</v>
      </c>
      <c r="F70" s="69">
        <f t="shared" si="1"/>
        <v>90.581345674617296</v>
      </c>
    </row>
    <row r="71" spans="1:6" ht="25.5" x14ac:dyDescent="0.2">
      <c r="A71" s="133" t="s">
        <v>124</v>
      </c>
      <c r="B71" s="61" t="s">
        <v>125</v>
      </c>
      <c r="C71" s="110">
        <v>32217</v>
      </c>
      <c r="D71" s="110">
        <v>32217</v>
      </c>
      <c r="E71" s="59">
        <v>16643.52</v>
      </c>
      <c r="F71" s="69">
        <f t="shared" si="1"/>
        <v>51.660676040599682</v>
      </c>
    </row>
    <row r="72" spans="1:6" x14ac:dyDescent="0.2">
      <c r="A72" s="133" t="s">
        <v>126</v>
      </c>
      <c r="B72" s="61" t="s">
        <v>127</v>
      </c>
      <c r="C72" s="110">
        <v>991</v>
      </c>
      <c r="D72" s="110">
        <v>991</v>
      </c>
      <c r="E72" s="59">
        <v>444.28</v>
      </c>
      <c r="F72" s="69">
        <f t="shared" si="1"/>
        <v>44.831483350151359</v>
      </c>
    </row>
    <row r="73" spans="1:6" x14ac:dyDescent="0.2">
      <c r="A73" s="60" t="s">
        <v>78</v>
      </c>
      <c r="B73" s="61" t="s">
        <v>175</v>
      </c>
      <c r="C73" s="147">
        <f>C74</f>
        <v>5309</v>
      </c>
      <c r="D73" s="147">
        <v>5309</v>
      </c>
      <c r="E73" s="69"/>
      <c r="F73" s="69">
        <f t="shared" si="1"/>
        <v>0</v>
      </c>
    </row>
    <row r="74" spans="1:6" x14ac:dyDescent="0.2">
      <c r="A74" s="62" t="s">
        <v>90</v>
      </c>
      <c r="B74" s="61" t="s">
        <v>91</v>
      </c>
      <c r="C74" s="147">
        <v>5309</v>
      </c>
      <c r="D74" s="147">
        <v>5309</v>
      </c>
      <c r="E74" s="69"/>
      <c r="F74" s="69">
        <f t="shared" si="1"/>
        <v>0</v>
      </c>
    </row>
    <row r="75" spans="1:6" x14ac:dyDescent="0.2">
      <c r="A75" s="60" t="s">
        <v>177</v>
      </c>
      <c r="B75" s="61" t="s">
        <v>178</v>
      </c>
      <c r="C75" s="147">
        <f>C76+C81+C98+C104</f>
        <v>161678</v>
      </c>
      <c r="D75" s="147">
        <v>161678</v>
      </c>
      <c r="E75" s="69">
        <v>42934.33</v>
      </c>
      <c r="F75" s="69">
        <f t="shared" si="1"/>
        <v>26.555455906183902</v>
      </c>
    </row>
    <row r="76" spans="1:6" x14ac:dyDescent="0.2">
      <c r="A76" s="62" t="s">
        <v>78</v>
      </c>
      <c r="B76" s="61" t="s">
        <v>79</v>
      </c>
      <c r="C76" s="147">
        <f>C77+C78+C79+C80</f>
        <v>50833</v>
      </c>
      <c r="D76" s="147">
        <v>50833</v>
      </c>
      <c r="E76" s="69">
        <v>2123.52</v>
      </c>
      <c r="F76" s="69">
        <f t="shared" si="1"/>
        <v>4.1774437865166334</v>
      </c>
    </row>
    <row r="77" spans="1:6" x14ac:dyDescent="0.2">
      <c r="A77" s="133" t="s">
        <v>82</v>
      </c>
      <c r="B77" s="61" t="s">
        <v>83</v>
      </c>
      <c r="C77" s="147">
        <v>36233</v>
      </c>
      <c r="D77" s="147">
        <v>36233</v>
      </c>
      <c r="E77" s="69"/>
      <c r="F77" s="69">
        <f t="shared" si="1"/>
        <v>0</v>
      </c>
    </row>
    <row r="78" spans="1:6" x14ac:dyDescent="0.2">
      <c r="A78" s="133">
        <v>3113</v>
      </c>
      <c r="B78" s="61" t="s">
        <v>240</v>
      </c>
      <c r="C78" s="147">
        <v>1327</v>
      </c>
      <c r="D78" s="147">
        <v>1327</v>
      </c>
      <c r="E78" s="69"/>
      <c r="F78" s="69">
        <f t="shared" si="1"/>
        <v>0</v>
      </c>
    </row>
    <row r="79" spans="1:6" x14ac:dyDescent="0.2">
      <c r="A79" s="133" t="s">
        <v>231</v>
      </c>
      <c r="B79" s="61" t="s">
        <v>85</v>
      </c>
      <c r="C79" s="110">
        <v>5973</v>
      </c>
      <c r="D79" s="110">
        <v>5973</v>
      </c>
      <c r="E79" s="59">
        <v>2123.52</v>
      </c>
      <c r="F79" s="69">
        <f t="shared" si="1"/>
        <v>35.551983927674534</v>
      </c>
    </row>
    <row r="80" spans="1:6" x14ac:dyDescent="0.2">
      <c r="A80" s="133">
        <v>3132</v>
      </c>
      <c r="B80" s="61" t="s">
        <v>89</v>
      </c>
      <c r="C80" s="110">
        <v>7300</v>
      </c>
      <c r="D80" s="110">
        <v>7300</v>
      </c>
      <c r="E80" s="59"/>
      <c r="F80" s="69">
        <f t="shared" si="1"/>
        <v>0</v>
      </c>
    </row>
    <row r="81" spans="1:6" x14ac:dyDescent="0.2">
      <c r="A81" s="62" t="s">
        <v>90</v>
      </c>
      <c r="B81" s="61" t="s">
        <v>91</v>
      </c>
      <c r="C81" s="147">
        <f>C82+C83+C84+C85+C86+C87+C88+C89+C90+C91+C92+C93+C94+C95+C96+C97</f>
        <v>100626</v>
      </c>
      <c r="D81" s="147">
        <v>100626</v>
      </c>
      <c r="E81" s="69">
        <v>37293.120000000003</v>
      </c>
      <c r="F81" s="69">
        <f t="shared" si="1"/>
        <v>37.061117405044428</v>
      </c>
    </row>
    <row r="82" spans="1:6" x14ac:dyDescent="0.2">
      <c r="A82" s="133" t="s">
        <v>94</v>
      </c>
      <c r="B82" s="61" t="s">
        <v>95</v>
      </c>
      <c r="C82" s="110">
        <v>4645</v>
      </c>
      <c r="D82" s="110">
        <v>4645</v>
      </c>
      <c r="E82" s="59">
        <v>1347.05</v>
      </c>
      <c r="F82" s="69">
        <f t="shared" si="1"/>
        <v>28.999999999999996</v>
      </c>
    </row>
    <row r="83" spans="1:6" x14ac:dyDescent="0.2">
      <c r="A83" s="133">
        <v>3214</v>
      </c>
      <c r="B83" s="61" t="s">
        <v>242</v>
      </c>
      <c r="C83" s="110">
        <v>664</v>
      </c>
      <c r="D83" s="110">
        <v>664</v>
      </c>
      <c r="E83" s="59"/>
      <c r="F83" s="69">
        <f t="shared" si="1"/>
        <v>0</v>
      </c>
    </row>
    <row r="84" spans="1:6" x14ac:dyDescent="0.2">
      <c r="A84" s="133" t="s">
        <v>102</v>
      </c>
      <c r="B84" s="61" t="s">
        <v>103</v>
      </c>
      <c r="C84" s="110">
        <v>2491</v>
      </c>
      <c r="D84" s="110">
        <v>2491</v>
      </c>
      <c r="E84" s="59">
        <v>2213.71</v>
      </c>
      <c r="F84" s="69">
        <f t="shared" si="1"/>
        <v>88.868325973504611</v>
      </c>
    </row>
    <row r="85" spans="1:6" x14ac:dyDescent="0.2">
      <c r="A85" s="133" t="s">
        <v>104</v>
      </c>
      <c r="B85" s="61" t="s">
        <v>105</v>
      </c>
      <c r="C85" s="110">
        <v>4645</v>
      </c>
      <c r="D85" s="110">
        <v>4645</v>
      </c>
      <c r="E85" s="59">
        <v>2331.52</v>
      </c>
      <c r="F85" s="69">
        <f t="shared" si="1"/>
        <v>50.194187298170078</v>
      </c>
    </row>
    <row r="86" spans="1:6" x14ac:dyDescent="0.2">
      <c r="A86" s="133">
        <v>3225</v>
      </c>
      <c r="B86" s="61" t="s">
        <v>107</v>
      </c>
      <c r="C86" s="110">
        <v>3000</v>
      </c>
      <c r="D86" s="110">
        <v>3000</v>
      </c>
      <c r="E86" s="59"/>
      <c r="F86" s="69">
        <f t="shared" si="1"/>
        <v>0</v>
      </c>
    </row>
    <row r="87" spans="1:6" x14ac:dyDescent="0.2">
      <c r="A87" s="133" t="s">
        <v>110</v>
      </c>
      <c r="B87" s="61" t="s">
        <v>111</v>
      </c>
      <c r="C87" s="110">
        <v>3318</v>
      </c>
      <c r="D87" s="110">
        <v>3318</v>
      </c>
      <c r="E87" s="59">
        <v>3298.81</v>
      </c>
      <c r="F87" s="69">
        <f t="shared" si="1"/>
        <v>99.421639541892702</v>
      </c>
    </row>
    <row r="88" spans="1:6" x14ac:dyDescent="0.2">
      <c r="A88" s="133" t="s">
        <v>112</v>
      </c>
      <c r="B88" s="61" t="s">
        <v>113</v>
      </c>
      <c r="C88" s="110">
        <v>2654</v>
      </c>
      <c r="D88" s="110">
        <v>2654</v>
      </c>
      <c r="E88" s="59">
        <v>1703.2</v>
      </c>
      <c r="F88" s="69">
        <f t="shared" si="1"/>
        <v>64.174830444611914</v>
      </c>
    </row>
    <row r="89" spans="1:6" x14ac:dyDescent="0.2">
      <c r="A89" s="133" t="s">
        <v>114</v>
      </c>
      <c r="B89" s="61" t="s">
        <v>115</v>
      </c>
      <c r="C89" s="110">
        <v>1327</v>
      </c>
      <c r="D89" s="110">
        <v>1327</v>
      </c>
      <c r="E89" s="59">
        <v>1123.27</v>
      </c>
      <c r="F89" s="69">
        <f t="shared" si="1"/>
        <v>84.64732479276563</v>
      </c>
    </row>
    <row r="90" spans="1:6" x14ac:dyDescent="0.2">
      <c r="A90" s="133" t="s">
        <v>116</v>
      </c>
      <c r="B90" s="61" t="s">
        <v>117</v>
      </c>
      <c r="C90" s="110">
        <v>15772</v>
      </c>
      <c r="D90" s="110">
        <v>15772</v>
      </c>
      <c r="E90" s="59">
        <v>15492.65</v>
      </c>
      <c r="F90" s="69">
        <f t="shared" si="1"/>
        <v>98.228823231042355</v>
      </c>
    </row>
    <row r="91" spans="1:6" x14ac:dyDescent="0.2">
      <c r="A91" s="133" t="s">
        <v>118</v>
      </c>
      <c r="B91" s="61" t="s">
        <v>119</v>
      </c>
      <c r="C91" s="110">
        <v>7300</v>
      </c>
      <c r="D91" s="110">
        <v>7300</v>
      </c>
      <c r="E91" s="59">
        <v>3418.24</v>
      </c>
      <c r="F91" s="69">
        <f t="shared" si="1"/>
        <v>46.825205479452052</v>
      </c>
    </row>
    <row r="92" spans="1:6" x14ac:dyDescent="0.2">
      <c r="A92" s="133" t="s">
        <v>120</v>
      </c>
      <c r="B92" s="61" t="s">
        <v>121</v>
      </c>
      <c r="C92" s="110">
        <v>10272</v>
      </c>
      <c r="D92" s="110">
        <v>10272</v>
      </c>
      <c r="E92" s="59">
        <v>4503.5</v>
      </c>
      <c r="F92" s="69">
        <f t="shared" si="1"/>
        <v>43.842484423676012</v>
      </c>
    </row>
    <row r="93" spans="1:6" x14ac:dyDescent="0.2">
      <c r="A93" s="133">
        <v>3292</v>
      </c>
      <c r="B93" s="61" t="s">
        <v>127</v>
      </c>
      <c r="C93" s="110">
        <v>8966</v>
      </c>
      <c r="D93" s="110">
        <v>8966</v>
      </c>
      <c r="E93" s="59"/>
      <c r="F93" s="69">
        <f t="shared" si="1"/>
        <v>0</v>
      </c>
    </row>
    <row r="94" spans="1:6" x14ac:dyDescent="0.2">
      <c r="A94" s="133" t="s">
        <v>128</v>
      </c>
      <c r="B94" s="61" t="s">
        <v>129</v>
      </c>
      <c r="C94" s="110">
        <v>3318</v>
      </c>
      <c r="D94" s="110">
        <v>3318</v>
      </c>
      <c r="E94" s="59">
        <v>1801.47</v>
      </c>
      <c r="F94" s="69">
        <f t="shared" si="1"/>
        <v>54.293851717902356</v>
      </c>
    </row>
    <row r="95" spans="1:6" x14ac:dyDescent="0.2">
      <c r="A95" s="133">
        <v>3294</v>
      </c>
      <c r="B95" s="61" t="s">
        <v>131</v>
      </c>
      <c r="C95" s="110">
        <v>13272</v>
      </c>
      <c r="D95" s="110">
        <v>13272</v>
      </c>
      <c r="E95" s="59"/>
      <c r="F95" s="69">
        <f t="shared" si="1"/>
        <v>0</v>
      </c>
    </row>
    <row r="96" spans="1:6" x14ac:dyDescent="0.2">
      <c r="A96" s="133" t="s">
        <v>132</v>
      </c>
      <c r="B96" s="61" t="s">
        <v>133</v>
      </c>
      <c r="C96" s="110">
        <v>3982</v>
      </c>
      <c r="D96" s="110">
        <v>3982</v>
      </c>
      <c r="E96" s="59">
        <v>59.7</v>
      </c>
      <c r="F96" s="69">
        <f t="shared" si="1"/>
        <v>1.4992466097438473</v>
      </c>
    </row>
    <row r="97" spans="1:6" x14ac:dyDescent="0.2">
      <c r="A97" s="133">
        <v>3299</v>
      </c>
      <c r="B97" s="61" t="s">
        <v>123</v>
      </c>
      <c r="C97" s="110">
        <v>15000</v>
      </c>
      <c r="D97" s="110">
        <v>15000</v>
      </c>
      <c r="E97" s="59"/>
      <c r="F97" s="69"/>
    </row>
    <row r="98" spans="1:6" x14ac:dyDescent="0.2">
      <c r="A98" s="62" t="s">
        <v>134</v>
      </c>
      <c r="B98" s="61" t="s">
        <v>135</v>
      </c>
      <c r="C98" s="147">
        <f>C99+C100+C101+C102+C103</f>
        <v>2920</v>
      </c>
      <c r="D98" s="147">
        <v>2920</v>
      </c>
      <c r="E98" s="69">
        <v>254.31</v>
      </c>
      <c r="F98" s="69">
        <f t="shared" si="1"/>
        <v>8.7092465753424655</v>
      </c>
    </row>
    <row r="99" spans="1:6" ht="25.5" x14ac:dyDescent="0.2">
      <c r="A99" s="135">
        <v>3423</v>
      </c>
      <c r="B99" s="61" t="s">
        <v>243</v>
      </c>
      <c r="C99" s="147">
        <v>133</v>
      </c>
      <c r="D99" s="147">
        <v>133</v>
      </c>
      <c r="E99" s="69"/>
      <c r="F99" s="69"/>
    </row>
    <row r="100" spans="1:6" x14ac:dyDescent="0.2">
      <c r="A100" s="135">
        <v>3431</v>
      </c>
      <c r="B100" s="61" t="s">
        <v>139</v>
      </c>
      <c r="C100" s="147">
        <v>398</v>
      </c>
      <c r="D100" s="147">
        <v>398</v>
      </c>
      <c r="E100" s="69"/>
      <c r="F100" s="69"/>
    </row>
    <row r="101" spans="1:6" ht="13.5" customHeight="1" x14ac:dyDescent="0.2">
      <c r="A101" s="135">
        <v>3432</v>
      </c>
      <c r="B101" s="61" t="s">
        <v>244</v>
      </c>
      <c r="C101" s="147">
        <v>398</v>
      </c>
      <c r="D101" s="147">
        <v>398</v>
      </c>
      <c r="E101" s="69"/>
      <c r="F101" s="69"/>
    </row>
    <row r="102" spans="1:6" x14ac:dyDescent="0.2">
      <c r="A102" s="135" t="s">
        <v>140</v>
      </c>
      <c r="B102" s="61" t="s">
        <v>141</v>
      </c>
      <c r="C102" s="110">
        <v>664</v>
      </c>
      <c r="D102" s="110">
        <v>664</v>
      </c>
      <c r="E102" s="59">
        <v>0.45</v>
      </c>
      <c r="F102" s="69">
        <f t="shared" si="1"/>
        <v>6.7771084337349394E-2</v>
      </c>
    </row>
    <row r="103" spans="1:6" x14ac:dyDescent="0.2">
      <c r="A103" s="135" t="s">
        <v>142</v>
      </c>
      <c r="B103" s="61" t="s">
        <v>143</v>
      </c>
      <c r="C103" s="110">
        <v>1327</v>
      </c>
      <c r="D103" s="110">
        <v>1327</v>
      </c>
      <c r="E103" s="59">
        <v>253.86</v>
      </c>
      <c r="F103" s="69">
        <f t="shared" si="1"/>
        <v>19.130369253956296</v>
      </c>
    </row>
    <row r="104" spans="1:6" x14ac:dyDescent="0.2">
      <c r="A104" s="62" t="s">
        <v>152</v>
      </c>
      <c r="B104" s="61" t="s">
        <v>153</v>
      </c>
      <c r="C104" s="147">
        <f>C105+C106+C107</f>
        <v>7299</v>
      </c>
      <c r="D104" s="147">
        <v>7299</v>
      </c>
      <c r="E104" s="69">
        <v>3263.38</v>
      </c>
      <c r="F104" s="69">
        <f t="shared" si="1"/>
        <v>44.709960268529933</v>
      </c>
    </row>
    <row r="105" spans="1:6" x14ac:dyDescent="0.2">
      <c r="A105" s="133" t="s">
        <v>160</v>
      </c>
      <c r="B105" s="61" t="s">
        <v>161</v>
      </c>
      <c r="C105" s="110">
        <v>2654</v>
      </c>
      <c r="D105" s="110">
        <v>2654</v>
      </c>
      <c r="E105" s="59">
        <v>1405.32</v>
      </c>
      <c r="F105" s="69">
        <f t="shared" ref="F105:F119" si="2">E105/D105*100</f>
        <v>52.951017332328554</v>
      </c>
    </row>
    <row r="106" spans="1:6" x14ac:dyDescent="0.2">
      <c r="A106" s="133" t="s">
        <v>162</v>
      </c>
      <c r="B106" s="61" t="s">
        <v>163</v>
      </c>
      <c r="C106" s="110">
        <v>1991</v>
      </c>
      <c r="D106" s="110">
        <v>1991</v>
      </c>
      <c r="E106" s="59">
        <v>1858.06</v>
      </c>
      <c r="F106" s="69">
        <f t="shared" si="2"/>
        <v>93.322953289804104</v>
      </c>
    </row>
    <row r="107" spans="1:6" x14ac:dyDescent="0.2">
      <c r="A107" s="133">
        <v>4223</v>
      </c>
      <c r="B107" s="61" t="s">
        <v>245</v>
      </c>
      <c r="C107" s="110">
        <v>2654</v>
      </c>
      <c r="D107" s="110">
        <v>2654</v>
      </c>
      <c r="E107" s="59"/>
      <c r="F107" s="69"/>
    </row>
    <row r="108" spans="1:6" x14ac:dyDescent="0.2">
      <c r="A108" s="132" t="s">
        <v>232</v>
      </c>
      <c r="B108" s="95" t="s">
        <v>233</v>
      </c>
      <c r="C108" s="146">
        <f>C109+C116+C118</f>
        <v>3095759</v>
      </c>
      <c r="D108" s="146">
        <v>3095759</v>
      </c>
      <c r="E108" s="70">
        <v>345728.42</v>
      </c>
      <c r="F108" s="70">
        <f t="shared" si="2"/>
        <v>11.167807959211293</v>
      </c>
    </row>
    <row r="109" spans="1:6" x14ac:dyDescent="0.2">
      <c r="A109" s="60" t="s">
        <v>172</v>
      </c>
      <c r="B109" s="61" t="s">
        <v>171</v>
      </c>
      <c r="C109" s="147">
        <f>C110+C113+C114</f>
        <v>3079169</v>
      </c>
      <c r="D109" s="147">
        <v>3079169</v>
      </c>
      <c r="E109" s="69">
        <v>345728.42</v>
      </c>
      <c r="F109" s="69">
        <f t="shared" si="2"/>
        <v>11.227978068108635</v>
      </c>
    </row>
    <row r="110" spans="1:6" x14ac:dyDescent="0.2">
      <c r="A110" s="62" t="s">
        <v>90</v>
      </c>
      <c r="B110" s="61" t="s">
        <v>91</v>
      </c>
      <c r="C110" s="147">
        <f>C111+C112</f>
        <v>411441</v>
      </c>
      <c r="D110" s="147">
        <v>411441</v>
      </c>
      <c r="E110" s="69">
        <v>28018.95</v>
      </c>
      <c r="F110" s="69">
        <f t="shared" si="2"/>
        <v>6.8099557409203264</v>
      </c>
    </row>
    <row r="111" spans="1:6" x14ac:dyDescent="0.2">
      <c r="A111" s="133" t="s">
        <v>112</v>
      </c>
      <c r="B111" s="61" t="s">
        <v>113</v>
      </c>
      <c r="C111" s="110">
        <v>371624</v>
      </c>
      <c r="D111" s="110">
        <v>372624</v>
      </c>
      <c r="E111" s="59">
        <v>18942.28</v>
      </c>
      <c r="F111" s="69">
        <f t="shared" si="2"/>
        <v>5.0834836188758636</v>
      </c>
    </row>
    <row r="112" spans="1:6" x14ac:dyDescent="0.2">
      <c r="A112" s="133" t="s">
        <v>116</v>
      </c>
      <c r="B112" s="61" t="s">
        <v>117</v>
      </c>
      <c r="C112" s="110">
        <v>39817</v>
      </c>
      <c r="D112" s="110">
        <v>39817</v>
      </c>
      <c r="E112" s="59">
        <v>9076.67</v>
      </c>
      <c r="F112" s="69">
        <f t="shared" si="2"/>
        <v>22.795966546952307</v>
      </c>
    </row>
    <row r="113" spans="1:6" x14ac:dyDescent="0.2">
      <c r="A113" s="62" t="s">
        <v>146</v>
      </c>
      <c r="B113" s="61" t="s">
        <v>147</v>
      </c>
      <c r="C113" s="147">
        <v>13272</v>
      </c>
      <c r="D113" s="147">
        <v>13272</v>
      </c>
      <c r="E113" s="69"/>
      <c r="F113" s="69">
        <f t="shared" si="2"/>
        <v>0</v>
      </c>
    </row>
    <row r="114" spans="1:6" x14ac:dyDescent="0.2">
      <c r="A114" s="62" t="s">
        <v>152</v>
      </c>
      <c r="B114" s="61" t="s">
        <v>153</v>
      </c>
      <c r="C114" s="147">
        <f>C115</f>
        <v>2654456</v>
      </c>
      <c r="D114" s="147">
        <v>2654456</v>
      </c>
      <c r="E114" s="69">
        <v>317709.46999999997</v>
      </c>
      <c r="F114" s="69">
        <f t="shared" si="2"/>
        <v>11.968910767403941</v>
      </c>
    </row>
    <row r="115" spans="1:6" x14ac:dyDescent="0.2">
      <c r="A115" s="133" t="s">
        <v>156</v>
      </c>
      <c r="B115" s="61" t="s">
        <v>157</v>
      </c>
      <c r="C115" s="110">
        <v>2654456</v>
      </c>
      <c r="D115" s="110">
        <v>2654456</v>
      </c>
      <c r="E115" s="59">
        <v>317709.46999999997</v>
      </c>
      <c r="F115" s="69">
        <f t="shared" si="2"/>
        <v>11.968910767403941</v>
      </c>
    </row>
    <row r="116" spans="1:6" x14ac:dyDescent="0.2">
      <c r="A116" s="60" t="s">
        <v>177</v>
      </c>
      <c r="B116" s="61" t="s">
        <v>178</v>
      </c>
      <c r="C116" s="147">
        <f>C117</f>
        <v>13272</v>
      </c>
      <c r="D116" s="147">
        <v>13272</v>
      </c>
      <c r="E116" s="69"/>
      <c r="F116" s="69">
        <f t="shared" si="2"/>
        <v>0</v>
      </c>
    </row>
    <row r="117" spans="1:6" x14ac:dyDescent="0.2">
      <c r="A117" s="62" t="s">
        <v>146</v>
      </c>
      <c r="B117" s="61" t="s">
        <v>147</v>
      </c>
      <c r="C117" s="147">
        <v>13272</v>
      </c>
      <c r="D117" s="147">
        <v>13272</v>
      </c>
      <c r="E117" s="69"/>
      <c r="F117" s="69">
        <f t="shared" si="2"/>
        <v>0</v>
      </c>
    </row>
    <row r="118" spans="1:6" x14ac:dyDescent="0.2">
      <c r="A118" s="60" t="s">
        <v>181</v>
      </c>
      <c r="B118" s="61" t="s">
        <v>182</v>
      </c>
      <c r="C118" s="147">
        <f>C119</f>
        <v>3318</v>
      </c>
      <c r="D118" s="147">
        <v>3318</v>
      </c>
      <c r="E118" s="69"/>
      <c r="F118" s="69">
        <f t="shared" si="2"/>
        <v>0</v>
      </c>
    </row>
    <row r="119" spans="1:6" x14ac:dyDescent="0.2">
      <c r="A119" s="62" t="s">
        <v>90</v>
      </c>
      <c r="B119" s="61" t="s">
        <v>91</v>
      </c>
      <c r="C119" s="147">
        <v>3318</v>
      </c>
      <c r="D119" s="147">
        <v>3318</v>
      </c>
      <c r="E119" s="69"/>
      <c r="F119" s="69">
        <f t="shared" si="2"/>
        <v>0</v>
      </c>
    </row>
    <row r="120" spans="1:6" x14ac:dyDescent="0.2">
      <c r="C120" s="80"/>
      <c r="D120" s="80"/>
      <c r="E120" s="80"/>
      <c r="F120" s="80"/>
    </row>
  </sheetData>
  <mergeCells count="6">
    <mergeCell ref="A20:B20"/>
    <mergeCell ref="A21:B21"/>
    <mergeCell ref="A1:F1"/>
    <mergeCell ref="A2:F2"/>
    <mergeCell ref="A4:B4"/>
    <mergeCell ref="A5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PRRAS prema ekon. klasifikaciji</vt:lpstr>
      <vt:lpstr>PRRAS prema izvorima financ.</vt:lpstr>
      <vt:lpstr>RAS prema funkcijskoj klasifik.</vt:lpstr>
      <vt:lpstr>Račun financiranja - eko.klasif</vt:lpstr>
      <vt:lpstr>Račun fin prema izvorima f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OLIVARI</dc:creator>
  <cp:lastModifiedBy>PC OLIVARI</cp:lastModifiedBy>
  <cp:lastPrinted>2023-08-16T11:05:01Z</cp:lastPrinted>
  <dcterms:created xsi:type="dcterms:W3CDTF">2023-08-08T06:29:59Z</dcterms:created>
  <dcterms:modified xsi:type="dcterms:W3CDTF">2023-08-18T05:57:14Z</dcterms:modified>
</cp:coreProperties>
</file>