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CIJSKI PLAN 2022\"/>
    </mc:Choice>
  </mc:AlternateContent>
  <xr:revisionPtr revIDLastSave="0" documentId="8_{808B061A-C5DA-4D66-B481-C4CE87E8ABCB}" xr6:coauthVersionLast="47" xr6:coauthVersionMax="47" xr10:uidLastSave="{00000000-0000-0000-0000-000000000000}"/>
  <bookViews>
    <workbookView xWindow="45" yWindow="660" windowWidth="23955" windowHeight="12840" tabRatio="826" firstSheet="1" activeTab="2" xr2:uid="{00000000-000D-0000-FFFF-FFFF00000000}"/>
  </bookViews>
  <sheets>
    <sheet name="ANALIZA" sheetId="29" state="hidden" r:id="rId1"/>
    <sheet name="preraspodjela 2022" sheetId="47" r:id="rId2"/>
    <sheet name="za MF" sheetId="48" r:id="rId3"/>
    <sheet name="OTP" sheetId="53" r:id="rId4"/>
    <sheet name="BLOK" sheetId="52" r:id="rId5"/>
  </sheets>
  <definedNames>
    <definedName name="_xlnm._FilterDatabase" localSheetId="0" hidden="1">ANALIZA!$A$1:$U$1319</definedName>
    <definedName name="_xlnm._FilterDatabase" localSheetId="4" hidden="1">BLOK!$A$1:$F$238</definedName>
    <definedName name="_xlnm._FilterDatabase" localSheetId="3" hidden="1">OTP!$A$1:$F$221</definedName>
    <definedName name="_xlnm._FilterDatabase" localSheetId="1" hidden="1">'preraspodjela 2022'!$A$1:$I$4662</definedName>
    <definedName name="_xlnm._FilterDatabase" localSheetId="2" hidden="1">'za MF'!$H$1:$H$660</definedName>
    <definedName name="_xlnm.Print_Titles" localSheetId="0">ANALIZA!$1:$2</definedName>
    <definedName name="_xlnm.Print_Titles" localSheetId="4">BLOK!$1:$1</definedName>
    <definedName name="_xlnm.Print_Titles" localSheetId="3">OTP!$1:$1</definedName>
    <definedName name="_xlnm.Print_Titles" localSheetId="1">'preraspodjela 2022'!$1:$1</definedName>
    <definedName name="_xlnm.Print_Titles" localSheetId="2">'za MF'!$1:$1</definedName>
    <definedName name="_xlnm.Print_Area" localSheetId="0">ANALIZA!$A$1:$U$1320</definedName>
    <definedName name="_xlnm.Print_Area" localSheetId="4">BLOK!$C$1:$F$237</definedName>
    <definedName name="_xlnm.Print_Area" localSheetId="3">OTP!$C$1:$F$221</definedName>
    <definedName name="_xlnm.Print_Area" localSheetId="1">'preraspodjela 2022'!$A$1:$I$4662</definedName>
    <definedName name="_xlnm.Print_Area" localSheetId="2">'za MF'!$A$1:$I$659</definedName>
    <definedName name="Z_690963E0_70D2_4DD9_8517_3DDCFA408CAC_.wvu.Cols" localSheetId="0" hidden="1">ANALIZA!$G:$N,ANALIZA!$Q:$Q</definedName>
    <definedName name="Z_690963E0_70D2_4DD9_8517_3DDCFA408CAC_.wvu.FilterData" localSheetId="0" hidden="1">ANALIZA!$A$1:$U$1319</definedName>
    <definedName name="Z_690963E0_70D2_4DD9_8517_3DDCFA408CAC_.wvu.FilterData" localSheetId="4" hidden="1">BLOK!$A$1:$D$205</definedName>
    <definedName name="Z_690963E0_70D2_4DD9_8517_3DDCFA408CAC_.wvu.FilterData" localSheetId="3" hidden="1">OTP!$A$1:$D$194</definedName>
    <definedName name="Z_690963E0_70D2_4DD9_8517_3DDCFA408CAC_.wvu.FilterData" localSheetId="1" hidden="1">'preraspodjela 2022'!$B$1:$D$2153</definedName>
    <definedName name="Z_690963E0_70D2_4DD9_8517_3DDCFA408CAC_.wvu.FilterData" localSheetId="2" hidden="1">'za MF'!$B$1:$D$566</definedName>
    <definedName name="Z_690963E0_70D2_4DD9_8517_3DDCFA408CAC_.wvu.PrintArea" localSheetId="0" hidden="1">ANALIZA!$A$1:$U$1320</definedName>
    <definedName name="Z_690963E0_70D2_4DD9_8517_3DDCFA408CAC_.wvu.PrintArea" localSheetId="4" hidden="1">BLOK!$A$1:$D$205</definedName>
    <definedName name="Z_690963E0_70D2_4DD9_8517_3DDCFA408CAC_.wvu.PrintArea" localSheetId="3" hidden="1">OTP!$A$1:$D$194</definedName>
    <definedName name="Z_690963E0_70D2_4DD9_8517_3DDCFA408CAC_.wvu.PrintArea" localSheetId="1" hidden="1">'preraspodjela 2022'!$B$1:$D$2153</definedName>
    <definedName name="Z_690963E0_70D2_4DD9_8517_3DDCFA408CAC_.wvu.PrintArea" localSheetId="2" hidden="1">'za MF'!$B$1:$D$566</definedName>
    <definedName name="Z_690963E0_70D2_4DD9_8517_3DDCFA408CAC_.wvu.PrintTitles" localSheetId="0" hidden="1">ANALIZA!$1:$2</definedName>
    <definedName name="Z_690963E0_70D2_4DD9_8517_3DDCFA408CAC_.wvu.PrintTitles" localSheetId="4" hidden="1">BLOK!$1:$1</definedName>
    <definedName name="Z_690963E0_70D2_4DD9_8517_3DDCFA408CAC_.wvu.PrintTitles" localSheetId="3" hidden="1">OTP!$1:$1</definedName>
    <definedName name="Z_690963E0_70D2_4DD9_8517_3DDCFA408CAC_.wvu.PrintTitles" localSheetId="1" hidden="1">'preraspodjela 2022'!$1:$2</definedName>
    <definedName name="Z_690963E0_70D2_4DD9_8517_3DDCFA408CAC_.wvu.PrintTitles" localSheetId="2" hidden="1">'za MF'!$1:$2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0" hidden="1">ANALIZA!$A$1:$U$1319</definedName>
    <definedName name="Z_ADF3AB29_43ED_443C_A574_B6816DBD0304_.wvu.FilterData" localSheetId="4" hidden="1">BLOK!$A$1:$D$205</definedName>
    <definedName name="Z_ADF3AB29_43ED_443C_A574_B6816DBD0304_.wvu.FilterData" localSheetId="3" hidden="1">OTP!$A$1:$D$194</definedName>
    <definedName name="Z_ADF3AB29_43ED_443C_A574_B6816DBD0304_.wvu.FilterData" localSheetId="1" hidden="1">'preraspodjela 2022'!$B$1:$D$2153</definedName>
    <definedName name="Z_ADF3AB29_43ED_443C_A574_B6816DBD0304_.wvu.FilterData" localSheetId="2" hidden="1">'za MF'!$B$1:$D$566</definedName>
    <definedName name="Z_ADF3AB29_43ED_443C_A574_B6816DBD0304_.wvu.PrintArea" localSheetId="0" hidden="1">ANALIZA!$A$1:$U$1320</definedName>
    <definedName name="Z_ADF3AB29_43ED_443C_A574_B6816DBD0304_.wvu.PrintArea" localSheetId="4" hidden="1">BLOK!$A$1:$D$205</definedName>
    <definedName name="Z_ADF3AB29_43ED_443C_A574_B6816DBD0304_.wvu.PrintArea" localSheetId="3" hidden="1">OTP!$A$1:$D$194</definedName>
    <definedName name="Z_ADF3AB29_43ED_443C_A574_B6816DBD0304_.wvu.PrintArea" localSheetId="1" hidden="1">'preraspodjela 2022'!$B$1:$D$2153</definedName>
    <definedName name="Z_ADF3AB29_43ED_443C_A574_B6816DBD0304_.wvu.PrintArea" localSheetId="2" hidden="1">'za MF'!$B$1:$D$566</definedName>
    <definedName name="Z_ADF3AB29_43ED_443C_A574_B6816DBD0304_.wvu.PrintTitles" localSheetId="0" hidden="1">ANALIZA!$1:$2</definedName>
    <definedName name="Z_ADF3AB29_43ED_443C_A574_B6816DBD0304_.wvu.PrintTitles" localSheetId="4" hidden="1">BLOK!$1:$1</definedName>
    <definedName name="Z_ADF3AB29_43ED_443C_A574_B6816DBD0304_.wvu.PrintTitles" localSheetId="3" hidden="1">OTP!$1:$1</definedName>
    <definedName name="Z_ADF3AB29_43ED_443C_A574_B6816DBD0304_.wvu.PrintTitles" localSheetId="1" hidden="1">'preraspodjela 2022'!$1:$2</definedName>
    <definedName name="Z_ADF3AB29_43ED_443C_A574_B6816DBD0304_.wvu.PrintTitles" localSheetId="2" hidden="1">'za MF'!$1:$2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0" hidden="1">ANALIZA!#REF!,ANALIZA!#REF!,ANALIZA!#REF!</definedName>
    <definedName name="Z_BF7D9503_FC72_444A_AD83_942488A2948C_.wvu.Cols" localSheetId="4" hidden="1">BLOK!#REF!,BLOK!#REF!,BLOK!#REF!</definedName>
    <definedName name="Z_BF7D9503_FC72_444A_AD83_942488A2948C_.wvu.Cols" localSheetId="3" hidden="1">OTP!#REF!,OTP!#REF!,OTP!#REF!</definedName>
    <definedName name="Z_BF7D9503_FC72_444A_AD83_942488A2948C_.wvu.Cols" localSheetId="1" hidden="1">'preraspodjela 2022'!#REF!,'preraspodjela 2022'!#REF!,'preraspodjela 2022'!#REF!</definedName>
    <definedName name="Z_BF7D9503_FC72_444A_AD83_942488A2948C_.wvu.Cols" localSheetId="2" hidden="1">'za MF'!#REF!,'za MF'!#REF!,'za MF'!#REF!</definedName>
    <definedName name="Z_BF7D9503_FC72_444A_AD83_942488A2948C_.wvu.FilterData" localSheetId="0" hidden="1">ANALIZA!$A$1:$I$1291</definedName>
    <definedName name="Z_BF7D9503_FC72_444A_AD83_942488A2948C_.wvu.FilterData" localSheetId="4" hidden="1">BLOK!$A$1:$D$205</definedName>
    <definedName name="Z_BF7D9503_FC72_444A_AD83_942488A2948C_.wvu.FilterData" localSheetId="3" hidden="1">OTP!$A$1:$D$194</definedName>
    <definedName name="Z_BF7D9503_FC72_444A_AD83_942488A2948C_.wvu.FilterData" localSheetId="1" hidden="1">'preraspodjela 2022'!$B$1:$D$2153</definedName>
    <definedName name="Z_BF7D9503_FC72_444A_AD83_942488A2948C_.wvu.FilterData" localSheetId="2" hidden="1">'za MF'!$B$1:$D$566</definedName>
    <definedName name="Z_BF7D9503_FC72_444A_AD83_942488A2948C_.wvu.PrintArea" localSheetId="0" hidden="1">ANALIZA!$A$1:$I$1291</definedName>
    <definedName name="Z_BF7D9503_FC72_444A_AD83_942488A2948C_.wvu.PrintArea" localSheetId="4" hidden="1">BLOK!$A$1:$D$205</definedName>
    <definedName name="Z_BF7D9503_FC72_444A_AD83_942488A2948C_.wvu.PrintArea" localSheetId="3" hidden="1">OTP!$A$1:$D$194</definedName>
    <definedName name="Z_BF7D9503_FC72_444A_AD83_942488A2948C_.wvu.PrintArea" localSheetId="1" hidden="1">'preraspodjela 2022'!$B$1:$D$2153</definedName>
    <definedName name="Z_BF7D9503_FC72_444A_AD83_942488A2948C_.wvu.PrintArea" localSheetId="2" hidden="1">'za MF'!$B$1:$D$566</definedName>
    <definedName name="Z_BF7D9503_FC72_444A_AD83_942488A2948C_.wvu.PrintTitles" localSheetId="0" hidden="1">ANALIZA!$1:$1</definedName>
    <definedName name="Z_BF7D9503_FC72_444A_AD83_942488A2948C_.wvu.PrintTitles" localSheetId="4" hidden="1">BLOK!$1:$1</definedName>
    <definedName name="Z_BF7D9503_FC72_444A_AD83_942488A2948C_.wvu.PrintTitles" localSheetId="3" hidden="1">OTP!$1:$1</definedName>
    <definedName name="Z_BF7D9503_FC72_444A_AD83_942488A2948C_.wvu.PrintTitles" localSheetId="1" hidden="1">'preraspodjela 2022'!$1:$1</definedName>
    <definedName name="Z_BF7D9503_FC72_444A_AD83_942488A2948C_.wvu.PrintTitles" localSheetId="2" hidden="1">'za MF'!$1:$1</definedName>
    <definedName name="Z_E8EF3827_4217_4303_8A9B_BBF667C26949_.wvu.Cols" localSheetId="0" hidden="1">ANALIZA!$G:$N,ANALIZA!$Q:$Q</definedName>
    <definedName name="Z_E8EF3827_4217_4303_8A9B_BBF667C26949_.wvu.FilterData" localSheetId="0" hidden="1">ANALIZA!$A$1:$U$1319</definedName>
    <definedName name="Z_E8EF3827_4217_4303_8A9B_BBF667C26949_.wvu.FilterData" localSheetId="4" hidden="1">BLOK!$A$1:$D$205</definedName>
    <definedName name="Z_E8EF3827_4217_4303_8A9B_BBF667C26949_.wvu.FilterData" localSheetId="3" hidden="1">OTP!$A$1:$D$194</definedName>
    <definedName name="Z_E8EF3827_4217_4303_8A9B_BBF667C26949_.wvu.FilterData" localSheetId="1" hidden="1">'preraspodjela 2022'!$B$1:$D$2153</definedName>
    <definedName name="Z_E8EF3827_4217_4303_8A9B_BBF667C26949_.wvu.FilterData" localSheetId="2" hidden="1">'za MF'!$B$1:$D$566</definedName>
    <definedName name="Z_E8EF3827_4217_4303_8A9B_BBF667C26949_.wvu.PrintArea" localSheetId="0" hidden="1">ANALIZA!$A$1:$U$1320</definedName>
    <definedName name="Z_E8EF3827_4217_4303_8A9B_BBF667C26949_.wvu.PrintArea" localSheetId="4" hidden="1">BLOK!$A$1:$D$205</definedName>
    <definedName name="Z_E8EF3827_4217_4303_8A9B_BBF667C26949_.wvu.PrintArea" localSheetId="3" hidden="1">OTP!$A$1:$D$194</definedName>
    <definedName name="Z_E8EF3827_4217_4303_8A9B_BBF667C26949_.wvu.PrintArea" localSheetId="1" hidden="1">'preraspodjela 2022'!$B$1:$D$2153</definedName>
    <definedName name="Z_E8EF3827_4217_4303_8A9B_BBF667C26949_.wvu.PrintArea" localSheetId="2" hidden="1">'za MF'!$B$1:$D$566</definedName>
    <definedName name="Z_E8EF3827_4217_4303_8A9B_BBF667C26949_.wvu.PrintTitles" localSheetId="0" hidden="1">ANALIZA!$1:$2</definedName>
    <definedName name="Z_E8EF3827_4217_4303_8A9B_BBF667C26949_.wvu.PrintTitles" localSheetId="4" hidden="1">BLOK!$1:$1</definedName>
    <definedName name="Z_E8EF3827_4217_4303_8A9B_BBF667C26949_.wvu.PrintTitles" localSheetId="3" hidden="1">OTP!$1:$1</definedName>
    <definedName name="Z_E8EF3827_4217_4303_8A9B_BBF667C26949_.wvu.PrintTitles" localSheetId="1" hidden="1">'preraspodjela 2022'!$1:$2</definedName>
    <definedName name="Z_E8EF3827_4217_4303_8A9B_BBF667C26949_.wvu.PrintTitles" localSheetId="2" hidden="1">'za MF'!$1:$2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91029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1" i="53" l="1"/>
  <c r="F232" i="52"/>
  <c r="I1805" i="47"/>
  <c r="F654" i="47" l="1"/>
  <c r="G654" i="47"/>
  <c r="H654" i="47"/>
  <c r="F652" i="47"/>
  <c r="G652" i="47"/>
  <c r="H652" i="47"/>
  <c r="F650" i="47"/>
  <c r="G650" i="47"/>
  <c r="H650" i="47"/>
  <c r="F647" i="47"/>
  <c r="G647" i="47"/>
  <c r="H647" i="47"/>
  <c r="F645" i="47"/>
  <c r="G645" i="47"/>
  <c r="H645" i="47"/>
  <c r="F641" i="47"/>
  <c r="G641" i="47"/>
  <c r="H641" i="47"/>
  <c r="F639" i="47"/>
  <c r="G639" i="47"/>
  <c r="H639" i="47"/>
  <c r="F634" i="47"/>
  <c r="F631" i="47" s="1"/>
  <c r="G634" i="47"/>
  <c r="H634" i="47"/>
  <c r="F632" i="47"/>
  <c r="G632" i="47"/>
  <c r="H632" i="47"/>
  <c r="F628" i="47"/>
  <c r="G628" i="47"/>
  <c r="H628" i="47"/>
  <c r="F626" i="47"/>
  <c r="G626" i="47"/>
  <c r="G625" i="47" s="1"/>
  <c r="G624" i="47" s="1"/>
  <c r="H626" i="47"/>
  <c r="F644" i="47" l="1"/>
  <c r="F625" i="47"/>
  <c r="F624" i="47" s="1"/>
  <c r="G631" i="47"/>
  <c r="G649" i="47"/>
  <c r="H644" i="47"/>
  <c r="G644" i="47"/>
  <c r="F649" i="47"/>
  <c r="F643" i="47" s="1"/>
  <c r="H649" i="47"/>
  <c r="H631" i="47"/>
  <c r="H625" i="47"/>
  <c r="H624" i="47" s="1"/>
  <c r="I4192" i="47"/>
  <c r="H4191" i="47"/>
  <c r="G4191" i="47"/>
  <c r="F4191" i="47"/>
  <c r="E4191" i="47"/>
  <c r="I4169" i="47"/>
  <c r="F4168" i="47"/>
  <c r="G4168" i="47"/>
  <c r="H4168" i="47"/>
  <c r="E4168" i="47"/>
  <c r="G643" i="47" l="1"/>
  <c r="H643" i="47"/>
  <c r="I4168" i="47"/>
  <c r="I4191" i="47"/>
  <c r="I4515" i="47" l="1"/>
  <c r="F4514" i="47"/>
  <c r="G4514" i="47"/>
  <c r="H4514" i="47"/>
  <c r="E4514" i="47"/>
  <c r="I4274" i="47"/>
  <c r="F4273" i="47"/>
  <c r="G4273" i="47"/>
  <c r="H4273" i="47"/>
  <c r="E4273" i="47"/>
  <c r="I4179" i="47"/>
  <c r="F4178" i="47"/>
  <c r="F4177" i="47" s="1"/>
  <c r="G4178" i="47"/>
  <c r="G4177" i="47" s="1"/>
  <c r="G4176" i="47" s="1"/>
  <c r="H4178" i="47"/>
  <c r="H4177" i="47" s="1"/>
  <c r="H4176" i="47" s="1"/>
  <c r="E4178" i="47"/>
  <c r="E4177" i="47" s="1"/>
  <c r="E4176" i="47" s="1"/>
  <c r="I4514" i="47" l="1"/>
  <c r="I4273" i="47"/>
  <c r="I4177" i="47"/>
  <c r="F4176" i="47"/>
  <c r="I4176" i="47" s="1"/>
  <c r="I4178" i="47"/>
  <c r="I3823" i="47" l="1"/>
  <c r="F3821" i="47"/>
  <c r="G3821" i="47"/>
  <c r="H3821" i="47"/>
  <c r="E3821" i="47"/>
  <c r="I3845" i="47"/>
  <c r="F3843" i="47"/>
  <c r="G3843" i="47"/>
  <c r="H3843" i="47"/>
  <c r="E3843" i="47"/>
  <c r="I3681" i="47"/>
  <c r="F3679" i="47"/>
  <c r="G3679" i="47"/>
  <c r="H3679" i="47"/>
  <c r="E3679" i="47"/>
  <c r="I3560" i="47" l="1"/>
  <c r="I3562" i="47"/>
  <c r="I3564" i="47"/>
  <c r="F3510" i="47" l="1"/>
  <c r="G3510" i="47"/>
  <c r="H3510" i="47"/>
  <c r="E3510" i="47"/>
  <c r="I3512" i="47"/>
  <c r="I3508" i="47"/>
  <c r="F3505" i="47"/>
  <c r="G3505" i="47"/>
  <c r="H3505" i="47"/>
  <c r="E3505" i="47"/>
  <c r="F3484" i="47"/>
  <c r="G3484" i="47"/>
  <c r="H3484" i="47"/>
  <c r="E3484" i="47"/>
  <c r="F3479" i="47"/>
  <c r="G3479" i="47"/>
  <c r="H3479" i="47"/>
  <c r="E3479" i="47"/>
  <c r="I3486" i="47"/>
  <c r="I3482" i="47"/>
  <c r="I3460" i="47"/>
  <c r="I3461" i="47"/>
  <c r="F3459" i="47"/>
  <c r="G3459" i="47"/>
  <c r="H3459" i="47"/>
  <c r="E3459" i="47"/>
  <c r="I3441" i="47"/>
  <c r="I3442" i="47"/>
  <c r="F3440" i="47"/>
  <c r="G3440" i="47"/>
  <c r="H3440" i="47"/>
  <c r="E3440" i="47"/>
  <c r="F3416" i="47"/>
  <c r="G3416" i="47"/>
  <c r="H3416" i="47"/>
  <c r="E3416" i="47"/>
  <c r="I3418" i="47"/>
  <c r="F3411" i="47"/>
  <c r="G3411" i="47"/>
  <c r="H3411" i="47"/>
  <c r="E3411" i="47"/>
  <c r="I3414" i="47"/>
  <c r="F3388" i="47"/>
  <c r="G3388" i="47"/>
  <c r="H3388" i="47"/>
  <c r="E3388" i="47"/>
  <c r="I3390" i="47"/>
  <c r="F3383" i="47"/>
  <c r="G3383" i="47"/>
  <c r="H3383" i="47"/>
  <c r="E3383" i="47"/>
  <c r="I3386" i="47"/>
  <c r="I3327" i="47" l="1"/>
  <c r="F3322" i="47"/>
  <c r="G3322" i="47"/>
  <c r="H3322" i="47"/>
  <c r="E3322" i="47"/>
  <c r="I3307" i="47"/>
  <c r="F3306" i="47"/>
  <c r="G3306" i="47"/>
  <c r="H3306" i="47"/>
  <c r="E3306" i="47"/>
  <c r="I3247" i="47"/>
  <c r="F3246" i="47"/>
  <c r="G3246" i="47"/>
  <c r="G3245" i="47" s="1"/>
  <c r="H3246" i="47"/>
  <c r="H3245" i="47" s="1"/>
  <c r="E3246" i="47"/>
  <c r="E3245" i="47" s="1"/>
  <c r="F3233" i="47"/>
  <c r="G3233" i="47"/>
  <c r="H3233" i="47"/>
  <c r="E3233" i="47"/>
  <c r="F3213" i="47"/>
  <c r="G3213" i="47"/>
  <c r="H3213" i="47"/>
  <c r="E3213" i="47"/>
  <c r="I3214" i="47"/>
  <c r="F3114" i="47"/>
  <c r="G3114" i="47"/>
  <c r="H3114" i="47"/>
  <c r="E3114" i="47"/>
  <c r="I3115" i="47"/>
  <c r="I3246" i="47" l="1"/>
  <c r="F3245" i="47"/>
  <c r="I3245" i="47" s="1"/>
  <c r="F2852" i="47"/>
  <c r="G2852" i="47"/>
  <c r="H2852" i="47"/>
  <c r="E2852" i="47"/>
  <c r="I2854" i="47"/>
  <c r="F2749" i="47"/>
  <c r="G2749" i="47"/>
  <c r="H2749" i="47"/>
  <c r="E2749" i="47"/>
  <c r="F2751" i="47"/>
  <c r="G2751" i="47"/>
  <c r="H2751" i="47"/>
  <c r="E2751" i="47"/>
  <c r="F2754" i="47"/>
  <c r="F2753" i="47" s="1"/>
  <c r="G2754" i="47"/>
  <c r="G2753" i="47" s="1"/>
  <c r="H2754" i="47"/>
  <c r="H2753" i="47" s="1"/>
  <c r="E2754" i="47"/>
  <c r="E2753" i="47" s="1"/>
  <c r="I2750" i="47"/>
  <c r="I2749" i="47" s="1"/>
  <c r="I2752" i="47"/>
  <c r="I2751" i="47" s="1"/>
  <c r="I2755" i="47"/>
  <c r="I2754" i="47" s="1"/>
  <c r="I2753" i="47" s="1"/>
  <c r="F1720" i="47"/>
  <c r="G1720" i="47"/>
  <c r="H1720" i="47"/>
  <c r="E1720" i="47"/>
  <c r="I1713" i="47"/>
  <c r="I1714" i="47"/>
  <c r="I1716" i="47"/>
  <c r="I1718" i="47"/>
  <c r="I1721" i="47"/>
  <c r="I1722" i="47"/>
  <c r="I1723" i="47"/>
  <c r="I1725" i="47"/>
  <c r="F1712" i="47"/>
  <c r="G1712" i="47"/>
  <c r="H1712" i="47"/>
  <c r="E1712" i="47"/>
  <c r="F1715" i="47"/>
  <c r="G1715" i="47"/>
  <c r="H1715" i="47"/>
  <c r="E1715" i="47"/>
  <c r="F1717" i="47"/>
  <c r="G1717" i="47"/>
  <c r="H1717" i="47"/>
  <c r="E1717" i="47"/>
  <c r="I1655" i="47"/>
  <c r="I1656" i="47"/>
  <c r="I1657" i="47"/>
  <c r="I1653" i="47"/>
  <c r="F1426" i="47"/>
  <c r="G1426" i="47"/>
  <c r="H1426" i="47"/>
  <c r="E1426" i="47"/>
  <c r="I1511" i="47"/>
  <c r="I1512" i="47"/>
  <c r="I1502" i="47"/>
  <c r="F1501" i="47"/>
  <c r="G1501" i="47"/>
  <c r="H1501" i="47"/>
  <c r="E1501" i="47"/>
  <c r="H2748" i="47" l="1"/>
  <c r="H2747" i="47" s="1"/>
  <c r="H2746" i="47" s="1"/>
  <c r="G2748" i="47"/>
  <c r="G2747" i="47" s="1"/>
  <c r="G2746" i="47" s="1"/>
  <c r="E1711" i="47"/>
  <c r="H1711" i="47"/>
  <c r="G1711" i="47"/>
  <c r="F1711" i="47"/>
  <c r="I1717" i="47"/>
  <c r="I1712" i="47"/>
  <c r="I1715" i="47"/>
  <c r="F2748" i="47"/>
  <c r="F2747" i="47" s="1"/>
  <c r="E2748" i="47"/>
  <c r="E2747" i="47" s="1"/>
  <c r="E2746" i="47" s="1"/>
  <c r="I1720" i="47"/>
  <c r="I1501" i="47"/>
  <c r="I1711" i="47" l="1"/>
  <c r="I2747" i="47"/>
  <c r="I2748" i="47"/>
  <c r="F2746" i="47"/>
  <c r="I2746" i="47" s="1"/>
  <c r="I1428" i="47" l="1"/>
  <c r="I1413" i="47"/>
  <c r="F1412" i="47"/>
  <c r="G1412" i="47"/>
  <c r="G1411" i="47" s="1"/>
  <c r="H1412" i="47"/>
  <c r="H1411" i="47" s="1"/>
  <c r="E1412" i="47"/>
  <c r="E1411" i="47" s="1"/>
  <c r="I1223" i="47"/>
  <c r="F1222" i="47"/>
  <c r="F1221" i="47" s="1"/>
  <c r="G1222" i="47"/>
  <c r="G1221" i="47" s="1"/>
  <c r="G1220" i="47" s="1"/>
  <c r="G1219" i="47" s="1"/>
  <c r="H1222" i="47"/>
  <c r="H1221" i="47" s="1"/>
  <c r="H1220" i="47" s="1"/>
  <c r="H1219" i="47" s="1"/>
  <c r="E1222" i="47"/>
  <c r="E1221" i="47" s="1"/>
  <c r="E1220" i="47" s="1"/>
  <c r="E1219" i="47" s="1"/>
  <c r="F1169" i="47"/>
  <c r="F1168" i="47" s="1"/>
  <c r="G1169" i="47"/>
  <c r="G1168" i="47" s="1"/>
  <c r="G1167" i="47" s="1"/>
  <c r="G1166" i="47" s="1"/>
  <c r="H1169" i="47"/>
  <c r="H1168" i="47" s="1"/>
  <c r="H1167" i="47" s="1"/>
  <c r="H1166" i="47" s="1"/>
  <c r="E1169" i="47"/>
  <c r="E1168" i="47" s="1"/>
  <c r="I1170" i="47"/>
  <c r="I1124" i="47"/>
  <c r="I1126" i="47"/>
  <c r="I1127" i="47"/>
  <c r="F1123" i="47"/>
  <c r="G1123" i="47"/>
  <c r="H1123" i="47"/>
  <c r="E1123" i="47"/>
  <c r="F1125" i="47"/>
  <c r="G1125" i="47"/>
  <c r="H1125" i="47"/>
  <c r="E1125" i="47"/>
  <c r="I1064" i="47"/>
  <c r="G1063" i="47"/>
  <c r="H1063" i="47"/>
  <c r="F1063" i="47"/>
  <c r="E1063" i="47"/>
  <c r="I1047" i="47"/>
  <c r="H1046" i="47"/>
  <c r="G1046" i="47"/>
  <c r="F1046" i="47"/>
  <c r="E1046" i="47"/>
  <c r="I1030" i="47"/>
  <c r="H1029" i="47"/>
  <c r="G1029" i="47"/>
  <c r="F1029" i="47"/>
  <c r="E1029" i="47"/>
  <c r="I725" i="47"/>
  <c r="I722" i="47"/>
  <c r="I164" i="47"/>
  <c r="I167" i="47"/>
  <c r="G166" i="47"/>
  <c r="G165" i="47" s="1"/>
  <c r="H166" i="47"/>
  <c r="H165" i="47" s="1"/>
  <c r="G163" i="47"/>
  <c r="G162" i="47" s="1"/>
  <c r="H163" i="47"/>
  <c r="H162" i="47" s="1"/>
  <c r="F166" i="47"/>
  <c r="F165" i="47" s="1"/>
  <c r="F163" i="47"/>
  <c r="F162" i="47" s="1"/>
  <c r="E163" i="47"/>
  <c r="E162" i="47" s="1"/>
  <c r="E166" i="47"/>
  <c r="E165" i="47" s="1"/>
  <c r="I1412" i="47" l="1"/>
  <c r="F1411" i="47"/>
  <c r="I1411" i="47" s="1"/>
  <c r="G1122" i="47"/>
  <c r="G1121" i="47" s="1"/>
  <c r="G1120" i="47" s="1"/>
  <c r="I1168" i="47"/>
  <c r="F1167" i="47"/>
  <c r="I1063" i="47"/>
  <c r="I1169" i="47"/>
  <c r="I1221" i="47"/>
  <c r="F1220" i="47"/>
  <c r="I1222" i="47"/>
  <c r="I162" i="47"/>
  <c r="H1122" i="47"/>
  <c r="H1121" i="47" s="1"/>
  <c r="H1120" i="47" s="1"/>
  <c r="E1122" i="47"/>
  <c r="E1121" i="47" s="1"/>
  <c r="E1120" i="47" s="1"/>
  <c r="I1123" i="47"/>
  <c r="I1046" i="47"/>
  <c r="F1122" i="47"/>
  <c r="F1121" i="47" s="1"/>
  <c r="F1120" i="47" s="1"/>
  <c r="I1125" i="47"/>
  <c r="I1029" i="47"/>
  <c r="I165" i="47"/>
  <c r="I166" i="47"/>
  <c r="I163" i="47"/>
  <c r="I1121" i="47" l="1"/>
  <c r="I1122" i="47"/>
  <c r="I1167" i="47"/>
  <c r="F1166" i="47"/>
  <c r="I1166" i="47" s="1"/>
  <c r="F1219" i="47"/>
  <c r="I1219" i="47" s="1"/>
  <c r="I1220" i="47"/>
  <c r="I1120" i="47"/>
  <c r="I102" i="47" l="1"/>
  <c r="F100" i="47"/>
  <c r="E100" i="47"/>
  <c r="H1055" i="47" l="1"/>
  <c r="G1055" i="47"/>
  <c r="I3833" i="47" l="1"/>
  <c r="H3832" i="47"/>
  <c r="G3832" i="47"/>
  <c r="F3832" i="47"/>
  <c r="E3832" i="47"/>
  <c r="I3831" i="47"/>
  <c r="H3830" i="47"/>
  <c r="G3830" i="47"/>
  <c r="F3830" i="47"/>
  <c r="E3830" i="47"/>
  <c r="I3828" i="47"/>
  <c r="I3827" i="47"/>
  <c r="H3826" i="47"/>
  <c r="G3826" i="47"/>
  <c r="F3826" i="47"/>
  <c r="E3826" i="47"/>
  <c r="I3825" i="47"/>
  <c r="H3824" i="47"/>
  <c r="G3824" i="47"/>
  <c r="F3824" i="47"/>
  <c r="E3824" i="47"/>
  <c r="I3822" i="47"/>
  <c r="I3819" i="47"/>
  <c r="H3818" i="47"/>
  <c r="G3818" i="47"/>
  <c r="F3818" i="47"/>
  <c r="E3818" i="47"/>
  <c r="I3817" i="47"/>
  <c r="H3816" i="47"/>
  <c r="G3816" i="47"/>
  <c r="F3816" i="47"/>
  <c r="E3816" i="47"/>
  <c r="I3815" i="47"/>
  <c r="H3814" i="47"/>
  <c r="G3814" i="47"/>
  <c r="F3814" i="47"/>
  <c r="E3814" i="47"/>
  <c r="H3854" i="47"/>
  <c r="H3852" i="47"/>
  <c r="F3854" i="47"/>
  <c r="G3854" i="47"/>
  <c r="F3852" i="47"/>
  <c r="G3852" i="47"/>
  <c r="H3848" i="47"/>
  <c r="H3846" i="47"/>
  <c r="F3848" i="47"/>
  <c r="G3848" i="47"/>
  <c r="F3846" i="47"/>
  <c r="G3846" i="47"/>
  <c r="I3855" i="47"/>
  <c r="I3853" i="47"/>
  <c r="I3850" i="47"/>
  <c r="I3849" i="47"/>
  <c r="I3847" i="47"/>
  <c r="I3844" i="47"/>
  <c r="I3841" i="47"/>
  <c r="I3839" i="47"/>
  <c r="I3837" i="47"/>
  <c r="H3840" i="47"/>
  <c r="H3838" i="47"/>
  <c r="H3836" i="47"/>
  <c r="F3840" i="47"/>
  <c r="G3840" i="47"/>
  <c r="F3838" i="47"/>
  <c r="G3838" i="47"/>
  <c r="F3836" i="47"/>
  <c r="G3836" i="47"/>
  <c r="E3854" i="47"/>
  <c r="E3852" i="47"/>
  <c r="E3848" i="47"/>
  <c r="E3846" i="47"/>
  <c r="E3840" i="47"/>
  <c r="E3838" i="47"/>
  <c r="E3836" i="47"/>
  <c r="F3656" i="47"/>
  <c r="G3656" i="47"/>
  <c r="H3656" i="47"/>
  <c r="E3656" i="47"/>
  <c r="I3658" i="47"/>
  <c r="I3782" i="47"/>
  <c r="H3781" i="47"/>
  <c r="G3781" i="47"/>
  <c r="F3781" i="47"/>
  <c r="E3781" i="47"/>
  <c r="I3806" i="47"/>
  <c r="F3805" i="47"/>
  <c r="G3805" i="47"/>
  <c r="H3805" i="47"/>
  <c r="E3805" i="47"/>
  <c r="I3714" i="47"/>
  <c r="H3713" i="47"/>
  <c r="H3712" i="47" s="1"/>
  <c r="G3713" i="47"/>
  <c r="G3712" i="47" s="1"/>
  <c r="F3713" i="47"/>
  <c r="F3712" i="47" s="1"/>
  <c r="E3713" i="47"/>
  <c r="E3712" i="47" s="1"/>
  <c r="F3730" i="47"/>
  <c r="G3730" i="47"/>
  <c r="G3729" i="47" s="1"/>
  <c r="H3730" i="47"/>
  <c r="H3729" i="47" s="1"/>
  <c r="E3730" i="47"/>
  <c r="E3729" i="47" s="1"/>
  <c r="I3731" i="47"/>
  <c r="F3851" i="47" l="1"/>
  <c r="I3816" i="47"/>
  <c r="E3835" i="47"/>
  <c r="E3851" i="47"/>
  <c r="I3854" i="47"/>
  <c r="H3835" i="47"/>
  <c r="H3851" i="47"/>
  <c r="I3840" i="47"/>
  <c r="G3813" i="47"/>
  <c r="E3842" i="47"/>
  <c r="I3846" i="47"/>
  <c r="I3781" i="47"/>
  <c r="F3842" i="47"/>
  <c r="G3851" i="47"/>
  <c r="I3814" i="47"/>
  <c r="G3820" i="47"/>
  <c r="G3829" i="47"/>
  <c r="E3820" i="47"/>
  <c r="I3824" i="47"/>
  <c r="I3838" i="47"/>
  <c r="E3829" i="47"/>
  <c r="I3821" i="47"/>
  <c r="I3830" i="47"/>
  <c r="I3836" i="47"/>
  <c r="I3843" i="47"/>
  <c r="I3805" i="47"/>
  <c r="F3835" i="47"/>
  <c r="H3813" i="47"/>
  <c r="I3818" i="47"/>
  <c r="H3820" i="47"/>
  <c r="I3826" i="47"/>
  <c r="I3832" i="47"/>
  <c r="I3730" i="47"/>
  <c r="F3729" i="47"/>
  <c r="I3729" i="47" s="1"/>
  <c r="H3842" i="47"/>
  <c r="E3813" i="47"/>
  <c r="H3829" i="47"/>
  <c r="F3820" i="47"/>
  <c r="F3829" i="47"/>
  <c r="F3813" i="47"/>
  <c r="I3852" i="47"/>
  <c r="I3848" i="47"/>
  <c r="G3842" i="47"/>
  <c r="G3835" i="47"/>
  <c r="I3712" i="47"/>
  <c r="I3713" i="47"/>
  <c r="E3834" i="47" l="1"/>
  <c r="F3834" i="47"/>
  <c r="H3834" i="47"/>
  <c r="I3851" i="47"/>
  <c r="G3834" i="47"/>
  <c r="E3812" i="47"/>
  <c r="G3812" i="47"/>
  <c r="I3829" i="47"/>
  <c r="I3820" i="47"/>
  <c r="H3812" i="47"/>
  <c r="I3835" i="47"/>
  <c r="I3842" i="47"/>
  <c r="I3813" i="47"/>
  <c r="F3812" i="47"/>
  <c r="F1342" i="47"/>
  <c r="F1341" i="47" s="1"/>
  <c r="G1342" i="47"/>
  <c r="G1341" i="47" s="1"/>
  <c r="H1342" i="47"/>
  <c r="H1341" i="47" s="1"/>
  <c r="I1343" i="47"/>
  <c r="E1342" i="47"/>
  <c r="E1341" i="47" s="1"/>
  <c r="E3811" i="47" l="1"/>
  <c r="H3811" i="47"/>
  <c r="G3811" i="47"/>
  <c r="I3834" i="47"/>
  <c r="I3812" i="47"/>
  <c r="F3811" i="47"/>
  <c r="I1342" i="47"/>
  <c r="I1341" i="47"/>
  <c r="I8" i="47"/>
  <c r="I9" i="47"/>
  <c r="I10" i="47"/>
  <c r="I12" i="47"/>
  <c r="I14" i="47"/>
  <c r="I17" i="47"/>
  <c r="I18" i="47"/>
  <c r="I19" i="47"/>
  <c r="I20" i="47"/>
  <c r="I22" i="47"/>
  <c r="I23" i="47"/>
  <c r="I24" i="47"/>
  <c r="I25" i="47"/>
  <c r="I26" i="47"/>
  <c r="I28" i="47"/>
  <c r="I29" i="47"/>
  <c r="I30" i="47"/>
  <c r="I31" i="47"/>
  <c r="I32" i="47"/>
  <c r="I33" i="47"/>
  <c r="I34" i="47"/>
  <c r="I35" i="47"/>
  <c r="I37" i="47"/>
  <c r="I39" i="47"/>
  <c r="I40" i="47"/>
  <c r="I41" i="47"/>
  <c r="I42" i="47"/>
  <c r="I43" i="47"/>
  <c r="I44" i="47"/>
  <c r="I47" i="47"/>
  <c r="I48" i="47"/>
  <c r="I49" i="47"/>
  <c r="I52" i="47"/>
  <c r="I55" i="47"/>
  <c r="I56" i="47"/>
  <c r="I57" i="47"/>
  <c r="I58" i="47"/>
  <c r="I59" i="47"/>
  <c r="I64" i="47"/>
  <c r="I66" i="47"/>
  <c r="I67" i="47"/>
  <c r="I68" i="47"/>
  <c r="I70" i="47"/>
  <c r="I73" i="47"/>
  <c r="I78" i="47"/>
  <c r="I80" i="47"/>
  <c r="I81" i="47"/>
  <c r="I82" i="47"/>
  <c r="I83" i="47"/>
  <c r="I86" i="47"/>
  <c r="I87" i="47"/>
  <c r="I90" i="47"/>
  <c r="I91" i="47"/>
  <c r="I93" i="47"/>
  <c r="I98" i="47"/>
  <c r="I99" i="47"/>
  <c r="I101" i="47"/>
  <c r="I105" i="47"/>
  <c r="I107" i="47"/>
  <c r="I108" i="47"/>
  <c r="I111" i="47"/>
  <c r="I114" i="47"/>
  <c r="I115" i="47"/>
  <c r="I120" i="47"/>
  <c r="I121" i="47"/>
  <c r="I124" i="47"/>
  <c r="I128" i="47"/>
  <c r="I133" i="47"/>
  <c r="I134" i="47"/>
  <c r="I137" i="47"/>
  <c r="I142" i="47"/>
  <c r="I145" i="47"/>
  <c r="I147" i="47"/>
  <c r="I152" i="47"/>
  <c r="I154" i="47"/>
  <c r="I155" i="47"/>
  <c r="I158" i="47"/>
  <c r="I161" i="47"/>
  <c r="I172" i="47"/>
  <c r="I177" i="47"/>
  <c r="I180" i="47"/>
  <c r="I185" i="47"/>
  <c r="I186" i="47"/>
  <c r="I187" i="47"/>
  <c r="I190" i="47"/>
  <c r="I193" i="47"/>
  <c r="I196" i="47"/>
  <c r="I199" i="47"/>
  <c r="I204" i="47"/>
  <c r="I207" i="47"/>
  <c r="I212" i="47"/>
  <c r="I213" i="47"/>
  <c r="I216" i="47"/>
  <c r="I221" i="47"/>
  <c r="I222" i="47"/>
  <c r="I223" i="47"/>
  <c r="I224" i="47"/>
  <c r="I226" i="47"/>
  <c r="I228" i="47"/>
  <c r="I233" i="47"/>
  <c r="I238" i="47"/>
  <c r="I241" i="47"/>
  <c r="I246" i="47"/>
  <c r="I249" i="47"/>
  <c r="I254" i="47"/>
  <c r="I256" i="47"/>
  <c r="I259" i="47"/>
  <c r="I261" i="47"/>
  <c r="I262" i="47"/>
  <c r="I264" i="47"/>
  <c r="I265" i="47"/>
  <c r="I267" i="47"/>
  <c r="I271" i="47"/>
  <c r="I273" i="47"/>
  <c r="I276" i="47"/>
  <c r="I278" i="47"/>
  <c r="I279" i="47"/>
  <c r="I281" i="47"/>
  <c r="I282" i="47"/>
  <c r="I284" i="47"/>
  <c r="I289" i="47"/>
  <c r="I290" i="47"/>
  <c r="I291" i="47"/>
  <c r="I293" i="47"/>
  <c r="I295" i="47"/>
  <c r="I296" i="47"/>
  <c r="I299" i="47"/>
  <c r="I300" i="47"/>
  <c r="I301" i="47"/>
  <c r="I303" i="47"/>
  <c r="I304" i="47"/>
  <c r="I305" i="47"/>
  <c r="I306" i="47"/>
  <c r="I307" i="47"/>
  <c r="I309" i="47"/>
  <c r="I310" i="47"/>
  <c r="I311" i="47"/>
  <c r="I312" i="47"/>
  <c r="I313" i="47"/>
  <c r="I314" i="47"/>
  <c r="I315" i="47"/>
  <c r="I316" i="47"/>
  <c r="I317" i="47"/>
  <c r="I319" i="47"/>
  <c r="I321" i="47"/>
  <c r="I322" i="47"/>
  <c r="I323" i="47"/>
  <c r="I324" i="47"/>
  <c r="I325" i="47"/>
  <c r="I326" i="47"/>
  <c r="I329" i="47"/>
  <c r="I330" i="47"/>
  <c r="I331" i="47"/>
  <c r="I334" i="47"/>
  <c r="I335" i="47"/>
  <c r="I338" i="47"/>
  <c r="I339" i="47"/>
  <c r="I342" i="47"/>
  <c r="I343" i="47"/>
  <c r="I344" i="47"/>
  <c r="I345" i="47"/>
  <c r="I347" i="47"/>
  <c r="I350" i="47"/>
  <c r="I352" i="47"/>
  <c r="I356" i="47"/>
  <c r="I360" i="47"/>
  <c r="I362" i="47"/>
  <c r="I363" i="47"/>
  <c r="I364" i="47"/>
  <c r="I365" i="47"/>
  <c r="I367" i="47"/>
  <c r="I368" i="47"/>
  <c r="I371" i="47"/>
  <c r="I372" i="47"/>
  <c r="I375" i="47"/>
  <c r="I376" i="47"/>
  <c r="I377" i="47"/>
  <c r="I379" i="47"/>
  <c r="I382" i="47"/>
  <c r="I384" i="47"/>
  <c r="I388" i="47"/>
  <c r="I392" i="47"/>
  <c r="I397" i="47"/>
  <c r="I400" i="47"/>
  <c r="I404" i="47"/>
  <c r="I409" i="47"/>
  <c r="I414" i="47"/>
  <c r="I417" i="47"/>
  <c r="I419" i="47"/>
  <c r="I424" i="47"/>
  <c r="I429" i="47"/>
  <c r="I434" i="47"/>
  <c r="I439" i="47"/>
  <c r="I444" i="47"/>
  <c r="I446" i="47"/>
  <c r="I449" i="47"/>
  <c r="I450" i="47"/>
  <c r="I454" i="47"/>
  <c r="I456" i="47"/>
  <c r="I459" i="47"/>
  <c r="I460" i="47"/>
  <c r="I465" i="47"/>
  <c r="I470" i="47"/>
  <c r="I472" i="47"/>
  <c r="I473" i="47"/>
  <c r="I476" i="47"/>
  <c r="I479" i="47"/>
  <c r="I483" i="47"/>
  <c r="I485" i="47"/>
  <c r="I488" i="47"/>
  <c r="I490" i="47"/>
  <c r="I492" i="47"/>
  <c r="I493" i="47"/>
  <c r="I494" i="47"/>
  <c r="I496" i="47"/>
  <c r="I499" i="47"/>
  <c r="I502" i="47"/>
  <c r="I504" i="47"/>
  <c r="I508" i="47"/>
  <c r="I510" i="47"/>
  <c r="I513" i="47"/>
  <c r="I515" i="47"/>
  <c r="I517" i="47"/>
  <c r="I518" i="47"/>
  <c r="I519" i="47"/>
  <c r="I521" i="47"/>
  <c r="I524" i="47"/>
  <c r="I527" i="47"/>
  <c r="I529" i="47"/>
  <c r="I534" i="47"/>
  <c r="I536" i="47"/>
  <c r="I539" i="47"/>
  <c r="I541" i="47"/>
  <c r="I542" i="47"/>
  <c r="I543" i="47"/>
  <c r="I545" i="47"/>
  <c r="I547" i="47"/>
  <c r="I551" i="47"/>
  <c r="I553" i="47"/>
  <c r="I556" i="47"/>
  <c r="I558" i="47"/>
  <c r="I559" i="47"/>
  <c r="I560" i="47"/>
  <c r="I562" i="47"/>
  <c r="I564" i="47"/>
  <c r="I569" i="47"/>
  <c r="I571" i="47"/>
  <c r="I574" i="47"/>
  <c r="I576" i="47"/>
  <c r="I578" i="47"/>
  <c r="I579" i="47"/>
  <c r="I580" i="47"/>
  <c r="I581" i="47"/>
  <c r="I583" i="47"/>
  <c r="I585" i="47"/>
  <c r="I588" i="47"/>
  <c r="I590" i="47"/>
  <c r="I594" i="47"/>
  <c r="I596" i="47"/>
  <c r="I597" i="47"/>
  <c r="I601" i="47"/>
  <c r="I603" i="47"/>
  <c r="I606" i="47"/>
  <c r="I608" i="47"/>
  <c r="I610" i="47"/>
  <c r="I611" i="47"/>
  <c r="I612" i="47"/>
  <c r="I613" i="47"/>
  <c r="I615" i="47"/>
  <c r="I617" i="47"/>
  <c r="I620" i="47"/>
  <c r="I622" i="47"/>
  <c r="I627" i="47"/>
  <c r="I629" i="47"/>
  <c r="I633" i="47"/>
  <c r="I635" i="47"/>
  <c r="I638" i="47"/>
  <c r="I640" i="47"/>
  <c r="I642" i="47"/>
  <c r="I646" i="47"/>
  <c r="I648" i="47"/>
  <c r="I651" i="47"/>
  <c r="I653" i="47"/>
  <c r="I655" i="47"/>
  <c r="I660" i="47"/>
  <c r="I661" i="47"/>
  <c r="I666" i="47"/>
  <c r="I669" i="47"/>
  <c r="I674" i="47"/>
  <c r="I679" i="47"/>
  <c r="I681" i="47"/>
  <c r="I686" i="47"/>
  <c r="I687" i="47"/>
  <c r="I690" i="47"/>
  <c r="I695" i="47"/>
  <c r="I700" i="47"/>
  <c r="I701" i="47"/>
  <c r="I703" i="47"/>
  <c r="I704" i="47"/>
  <c r="I705" i="47"/>
  <c r="I706" i="47"/>
  <c r="I708" i="47"/>
  <c r="I711" i="47"/>
  <c r="I712" i="47"/>
  <c r="I715" i="47"/>
  <c r="I717" i="47"/>
  <c r="I730" i="47"/>
  <c r="I732" i="47"/>
  <c r="I735" i="47"/>
  <c r="I737" i="47"/>
  <c r="I738" i="47"/>
  <c r="I741" i="47"/>
  <c r="I745" i="47"/>
  <c r="I747" i="47"/>
  <c r="I750" i="47"/>
  <c r="I752" i="47"/>
  <c r="I753" i="47"/>
  <c r="I756" i="47"/>
  <c r="I760" i="47"/>
  <c r="I762" i="47"/>
  <c r="I765" i="47"/>
  <c r="I770" i="47"/>
  <c r="I772" i="47"/>
  <c r="I775" i="47"/>
  <c r="I777" i="47"/>
  <c r="I778" i="47"/>
  <c r="I779" i="47"/>
  <c r="I781" i="47"/>
  <c r="I784" i="47"/>
  <c r="I788" i="47"/>
  <c r="I790" i="47"/>
  <c r="I793" i="47"/>
  <c r="I795" i="47"/>
  <c r="I796" i="47"/>
  <c r="I797" i="47"/>
  <c r="I799" i="47"/>
  <c r="I802" i="47"/>
  <c r="I806" i="47"/>
  <c r="I808" i="47"/>
  <c r="I811" i="47"/>
  <c r="I813" i="47"/>
  <c r="I814" i="47"/>
  <c r="I815" i="47"/>
  <c r="I817" i="47"/>
  <c r="I820" i="47"/>
  <c r="I825" i="47"/>
  <c r="I830" i="47"/>
  <c r="I832" i="47"/>
  <c r="I835" i="47"/>
  <c r="I837" i="47"/>
  <c r="I838" i="47"/>
  <c r="I839" i="47"/>
  <c r="I841" i="47"/>
  <c r="I844" i="47"/>
  <c r="I848" i="47"/>
  <c r="I850" i="47"/>
  <c r="I853" i="47"/>
  <c r="I855" i="47"/>
  <c r="I856" i="47"/>
  <c r="I857" i="47"/>
  <c r="I859" i="47"/>
  <c r="I862" i="47"/>
  <c r="I867" i="47"/>
  <c r="I872" i="47"/>
  <c r="I877" i="47"/>
  <c r="I882" i="47"/>
  <c r="I885" i="47"/>
  <c r="I888" i="47"/>
  <c r="I893" i="47"/>
  <c r="I898" i="47"/>
  <c r="I903" i="47"/>
  <c r="I908" i="47"/>
  <c r="I909" i="47"/>
  <c r="I911" i="47"/>
  <c r="I915" i="47"/>
  <c r="I916" i="47"/>
  <c r="I919" i="47"/>
  <c r="I922" i="47"/>
  <c r="I923" i="47"/>
  <c r="I926" i="47"/>
  <c r="I930" i="47"/>
  <c r="I935" i="47"/>
  <c r="I938" i="47"/>
  <c r="I941" i="47"/>
  <c r="I942" i="47"/>
  <c r="I943" i="47"/>
  <c r="I944" i="47"/>
  <c r="I946" i="47"/>
  <c r="I951" i="47"/>
  <c r="I953" i="47"/>
  <c r="I954" i="47"/>
  <c r="I958" i="47"/>
  <c r="I960" i="47"/>
  <c r="I963" i="47"/>
  <c r="I965" i="47"/>
  <c r="I966" i="47"/>
  <c r="I970" i="47"/>
  <c r="I972" i="47"/>
  <c r="I976" i="47"/>
  <c r="I978" i="47"/>
  <c r="I981" i="47"/>
  <c r="I983" i="47"/>
  <c r="I984" i="47"/>
  <c r="I989" i="47"/>
  <c r="I991" i="47"/>
  <c r="I994" i="47"/>
  <c r="I996" i="47"/>
  <c r="I1000" i="47"/>
  <c r="I1002" i="47"/>
  <c r="I1005" i="47"/>
  <c r="I1007" i="47"/>
  <c r="I1011" i="47"/>
  <c r="I1013" i="47"/>
  <c r="I1016" i="47"/>
  <c r="I1018" i="47"/>
  <c r="I1023" i="47"/>
  <c r="I1025" i="47"/>
  <c r="I1026" i="47"/>
  <c r="I1027" i="47"/>
  <c r="I1028" i="47"/>
  <c r="I1034" i="47"/>
  <c r="I1036" i="47"/>
  <c r="I1039" i="47"/>
  <c r="I1040" i="47"/>
  <c r="I1042" i="47"/>
  <c r="I1043" i="47"/>
  <c r="I1044" i="47"/>
  <c r="I1045" i="47"/>
  <c r="I1051" i="47"/>
  <c r="I1053" i="47"/>
  <c r="I1056" i="47"/>
  <c r="I1057" i="47"/>
  <c r="I1059" i="47"/>
  <c r="I1060" i="47"/>
  <c r="I1061" i="47"/>
  <c r="I1062" i="47"/>
  <c r="I1069" i="47"/>
  <c r="I1073" i="47"/>
  <c r="I1075" i="47"/>
  <c r="I1078" i="47"/>
  <c r="I1082" i="47"/>
  <c r="I1084" i="47"/>
  <c r="I1087" i="47"/>
  <c r="I1090" i="47"/>
  <c r="I1091" i="47"/>
  <c r="I1096" i="47"/>
  <c r="I1098" i="47"/>
  <c r="I1103" i="47"/>
  <c r="I1108" i="47"/>
  <c r="I1111" i="47"/>
  <c r="I1112" i="47"/>
  <c r="I1117" i="47"/>
  <c r="I1119" i="47"/>
  <c r="I1132" i="47"/>
  <c r="I1137" i="47"/>
  <c r="I1138" i="47"/>
  <c r="I1140" i="47"/>
  <c r="I1141" i="47"/>
  <c r="I1142" i="47"/>
  <c r="I1145" i="47"/>
  <c r="I1146" i="47"/>
  <c r="I1147" i="47"/>
  <c r="I1148" i="47"/>
  <c r="I1152" i="47"/>
  <c r="I1154" i="47"/>
  <c r="I1156" i="47"/>
  <c r="I1158" i="47"/>
  <c r="I1161" i="47"/>
  <c r="I1162" i="47"/>
  <c r="I1163" i="47"/>
  <c r="I1165" i="47"/>
  <c r="I1175" i="47"/>
  <c r="I1176" i="47"/>
  <c r="I1181" i="47"/>
  <c r="I1186" i="47"/>
  <c r="I1191" i="47"/>
  <c r="I1192" i="47"/>
  <c r="I1196" i="47"/>
  <c r="I1197" i="47"/>
  <c r="I1202" i="47"/>
  <c r="I1203" i="47"/>
  <c r="I1208" i="47"/>
  <c r="I1213" i="47"/>
  <c r="I1218" i="47"/>
  <c r="I1228" i="47"/>
  <c r="I1229" i="47"/>
  <c r="I1231" i="47"/>
  <c r="I1232" i="47"/>
  <c r="I1233" i="47"/>
  <c r="I1235" i="47"/>
  <c r="I1236" i="47"/>
  <c r="I1239" i="47"/>
  <c r="I1240" i="47"/>
  <c r="I1243" i="47"/>
  <c r="I1248" i="47"/>
  <c r="I1253" i="47"/>
  <c r="I1255" i="47"/>
  <c r="I1260" i="47"/>
  <c r="I1262" i="47"/>
  <c r="I1267" i="47"/>
  <c r="I1269" i="47"/>
  <c r="I1274" i="47"/>
  <c r="I1279" i="47"/>
  <c r="I1281" i="47"/>
  <c r="I1284" i="47"/>
  <c r="I1286" i="47"/>
  <c r="I1288" i="47"/>
  <c r="I1289" i="47"/>
  <c r="I1291" i="47"/>
  <c r="I1294" i="47"/>
  <c r="I1297" i="47"/>
  <c r="I1301" i="47"/>
  <c r="I1303" i="47"/>
  <c r="I1306" i="47"/>
  <c r="I1308" i="47"/>
  <c r="I1310" i="47"/>
  <c r="I1311" i="47"/>
  <c r="I1313" i="47"/>
  <c r="I1316" i="47"/>
  <c r="I1319" i="47"/>
  <c r="I1324" i="47"/>
  <c r="I1325" i="47"/>
  <c r="I1327" i="47"/>
  <c r="I1328" i="47"/>
  <c r="I1333" i="47"/>
  <c r="I1335" i="47"/>
  <c r="I1340" i="47"/>
  <c r="I1346" i="47"/>
  <c r="I1351" i="47"/>
  <c r="I1353" i="47"/>
  <c r="I1358" i="47"/>
  <c r="I1363" i="47"/>
  <c r="I1368" i="47"/>
  <c r="I1370" i="47"/>
  <c r="I1373" i="47"/>
  <c r="I1378" i="47"/>
  <c r="I1379" i="47"/>
  <c r="I1381" i="47"/>
  <c r="I1386" i="47"/>
  <c r="I1391" i="47"/>
  <c r="I1392" i="47"/>
  <c r="I1394" i="47"/>
  <c r="I1395" i="47"/>
  <c r="I1397" i="47"/>
  <c r="I1398" i="47"/>
  <c r="I1399" i="47"/>
  <c r="I1400" i="47"/>
  <c r="I1401" i="47"/>
  <c r="I1402" i="47"/>
  <c r="I1403" i="47"/>
  <c r="I1404" i="47"/>
  <c r="I1405" i="47"/>
  <c r="I1407" i="47"/>
  <c r="I1410" i="47"/>
  <c r="I1417" i="47"/>
  <c r="I1418" i="47"/>
  <c r="I1419" i="47"/>
  <c r="I1421" i="47"/>
  <c r="I1423" i="47"/>
  <c r="I1424" i="47"/>
  <c r="I1427" i="47"/>
  <c r="I1429" i="47"/>
  <c r="I1430" i="47"/>
  <c r="I1432" i="47"/>
  <c r="I1433" i="47"/>
  <c r="I1435" i="47"/>
  <c r="I1436" i="47"/>
  <c r="I1437" i="47"/>
  <c r="I1438" i="47"/>
  <c r="I1439" i="47"/>
  <c r="I1440" i="47"/>
  <c r="I1441" i="47"/>
  <c r="I1442" i="47"/>
  <c r="I1443" i="47"/>
  <c r="I1444" i="47"/>
  <c r="I1445" i="47"/>
  <c r="I1447" i="47"/>
  <c r="I1448" i="47"/>
  <c r="I1451" i="47"/>
  <c r="I1452" i="47"/>
  <c r="I1455" i="47"/>
  <c r="I1456" i="47"/>
  <c r="I1457" i="47"/>
  <c r="I1458" i="47"/>
  <c r="I1461" i="47"/>
  <c r="I1464" i="47"/>
  <c r="I1466" i="47"/>
  <c r="I1468" i="47"/>
  <c r="I1469" i="47"/>
  <c r="I1472" i="47"/>
  <c r="I1473" i="47"/>
  <c r="I1474" i="47"/>
  <c r="I1477" i="47"/>
  <c r="I1479" i="47"/>
  <c r="I1480" i="47"/>
  <c r="I1481" i="47"/>
  <c r="I1482" i="47"/>
  <c r="I1483" i="47"/>
  <c r="I1485" i="47"/>
  <c r="I1486" i="47"/>
  <c r="I1488" i="47"/>
  <c r="I1491" i="47"/>
  <c r="I1493" i="47"/>
  <c r="I1497" i="47"/>
  <c r="I1499" i="47"/>
  <c r="I1504" i="47"/>
  <c r="I1505" i="47"/>
  <c r="I1506" i="47"/>
  <c r="I1508" i="47"/>
  <c r="I1515" i="47"/>
  <c r="I1516" i="47"/>
  <c r="I1517" i="47"/>
  <c r="I1518" i="47"/>
  <c r="I1521" i="47"/>
  <c r="I1523" i="47"/>
  <c r="I1525" i="47"/>
  <c r="I1526" i="47"/>
  <c r="I1529" i="47"/>
  <c r="I1532" i="47"/>
  <c r="I1534" i="47"/>
  <c r="I1536" i="47"/>
  <c r="I1538" i="47"/>
  <c r="I1542" i="47"/>
  <c r="I1543" i="47"/>
  <c r="I1545" i="47"/>
  <c r="I1547" i="47"/>
  <c r="I1550" i="47"/>
  <c r="I1551" i="47"/>
  <c r="I1552" i="47"/>
  <c r="I1554" i="47"/>
  <c r="I1555" i="47"/>
  <c r="I1557" i="47"/>
  <c r="I1558" i="47"/>
  <c r="I1559" i="47"/>
  <c r="I1560" i="47"/>
  <c r="I1561" i="47"/>
  <c r="I1562" i="47"/>
  <c r="I1563" i="47"/>
  <c r="I1564" i="47"/>
  <c r="I1566" i="47"/>
  <c r="I1569" i="47"/>
  <c r="I1570" i="47"/>
  <c r="I1573" i="47"/>
  <c r="I1576" i="47"/>
  <c r="I1577" i="47"/>
  <c r="I1580" i="47"/>
  <c r="I1581" i="47"/>
  <c r="I1582" i="47"/>
  <c r="I1583" i="47"/>
  <c r="I1585" i="47"/>
  <c r="I1588" i="47"/>
  <c r="I1590" i="47"/>
  <c r="I1595" i="47"/>
  <c r="I1598" i="47"/>
  <c r="I1602" i="47"/>
  <c r="I1605" i="47"/>
  <c r="I1606" i="47"/>
  <c r="I1609" i="47"/>
  <c r="I1614" i="47"/>
  <c r="I1615" i="47"/>
  <c r="I1617" i="47"/>
  <c r="I1619" i="47"/>
  <c r="I1622" i="47"/>
  <c r="I1623" i="47"/>
  <c r="I1624" i="47"/>
  <c r="I1626" i="47"/>
  <c r="I1628" i="47"/>
  <c r="I1629" i="47"/>
  <c r="I1630" i="47"/>
  <c r="I1631" i="47"/>
  <c r="I1632" i="47"/>
  <c r="I1633" i="47"/>
  <c r="I1634" i="47"/>
  <c r="I1636" i="47"/>
  <c r="I1638" i="47"/>
  <c r="I1641" i="47"/>
  <c r="I1642" i="47"/>
  <c r="I1667" i="47"/>
  <c r="I1668" i="47"/>
  <c r="I1670" i="47"/>
  <c r="I1672" i="47"/>
  <c r="I1675" i="47"/>
  <c r="I1676" i="47"/>
  <c r="I1677" i="47"/>
  <c r="I1679" i="47"/>
  <c r="I1681" i="47"/>
  <c r="I1682" i="47"/>
  <c r="I1683" i="47"/>
  <c r="I1684" i="47"/>
  <c r="I1685" i="47"/>
  <c r="I1686" i="47"/>
  <c r="I1687" i="47"/>
  <c r="I1689" i="47"/>
  <c r="I1691" i="47"/>
  <c r="I1694" i="47"/>
  <c r="I1695" i="47"/>
  <c r="I1646" i="47"/>
  <c r="I1647" i="47"/>
  <c r="I1648" i="47"/>
  <c r="I1650" i="47"/>
  <c r="I1652" i="47"/>
  <c r="I1654" i="47"/>
  <c r="I1658" i="47"/>
  <c r="I1660" i="47"/>
  <c r="I1663" i="47"/>
  <c r="I1700" i="47"/>
  <c r="I1701" i="47"/>
  <c r="I1702" i="47"/>
  <c r="I1705" i="47"/>
  <c r="I1706" i="47"/>
  <c r="I1707" i="47"/>
  <c r="I1708" i="47"/>
  <c r="I1729" i="47"/>
  <c r="I1730" i="47"/>
  <c r="I1733" i="47"/>
  <c r="I1739" i="47"/>
  <c r="I1741" i="47"/>
  <c r="I1743" i="47"/>
  <c r="I1746" i="47"/>
  <c r="I1747" i="47"/>
  <c r="I1748" i="47"/>
  <c r="I1749" i="47"/>
  <c r="I1751" i="47"/>
  <c r="I1752" i="47"/>
  <c r="I1753" i="47"/>
  <c r="I1754" i="47"/>
  <c r="I1756" i="47"/>
  <c r="I1757" i="47"/>
  <c r="I1758" i="47"/>
  <c r="I1759" i="47"/>
  <c r="I1760" i="47"/>
  <c r="I1761" i="47"/>
  <c r="I1762" i="47"/>
  <c r="I1763" i="47"/>
  <c r="I1765" i="47"/>
  <c r="I1767" i="47"/>
  <c r="I1768" i="47"/>
  <c r="I1769" i="47"/>
  <c r="I1770" i="47"/>
  <c r="I1771" i="47"/>
  <c r="I1772" i="47"/>
  <c r="I1773" i="47"/>
  <c r="I1776" i="47"/>
  <c r="I1777" i="47"/>
  <c r="I1780" i="47"/>
  <c r="I1782" i="47"/>
  <c r="I1787" i="47"/>
  <c r="I1789" i="47"/>
  <c r="I1794" i="47"/>
  <c r="I1795" i="47"/>
  <c r="I1796" i="47"/>
  <c r="I1798" i="47"/>
  <c r="I1799" i="47"/>
  <c r="I1804" i="47"/>
  <c r="I1808" i="47"/>
  <c r="I1814" i="47"/>
  <c r="I1815" i="47"/>
  <c r="I1817" i="47"/>
  <c r="I1819" i="47"/>
  <c r="I1822" i="47"/>
  <c r="I1823" i="47"/>
  <c r="I1824" i="47"/>
  <c r="I1825" i="47"/>
  <c r="I1827" i="47"/>
  <c r="I1828" i="47"/>
  <c r="I1829" i="47"/>
  <c r="I1830" i="47"/>
  <c r="I1831" i="47"/>
  <c r="I1833" i="47"/>
  <c r="I1834" i="47"/>
  <c r="I1835" i="47"/>
  <c r="I1836" i="47"/>
  <c r="I1837" i="47"/>
  <c r="I1838" i="47"/>
  <c r="I1839" i="47"/>
  <c r="I1840" i="47"/>
  <c r="I1842" i="47"/>
  <c r="I1844" i="47"/>
  <c r="I1845" i="47"/>
  <c r="I1846" i="47"/>
  <c r="I1847" i="47"/>
  <c r="I1848" i="47"/>
  <c r="I1849" i="47"/>
  <c r="I1850" i="47"/>
  <c r="I1853" i="47"/>
  <c r="I1854" i="47"/>
  <c r="I1857" i="47"/>
  <c r="I1860" i="47"/>
  <c r="I1861" i="47"/>
  <c r="I1864" i="47"/>
  <c r="I1865" i="47"/>
  <c r="I1866" i="47"/>
  <c r="I1867" i="47"/>
  <c r="I1870" i="47"/>
  <c r="I1874" i="47"/>
  <c r="I1878" i="47"/>
  <c r="I1880" i="47"/>
  <c r="I1883" i="47"/>
  <c r="I1884" i="47"/>
  <c r="I1889" i="47"/>
  <c r="I1890" i="47"/>
  <c r="I1891" i="47"/>
  <c r="I1894" i="47"/>
  <c r="I1897" i="47"/>
  <c r="I1898" i="47"/>
  <c r="I1900" i="47"/>
  <c r="I1905" i="47"/>
  <c r="I1907" i="47"/>
  <c r="I1908" i="47"/>
  <c r="I1911" i="47"/>
  <c r="I1913" i="47"/>
  <c r="I1914" i="47"/>
  <c r="I1915" i="47"/>
  <c r="I1918" i="47"/>
  <c r="I1924" i="47"/>
  <c r="I1926" i="47"/>
  <c r="I1928" i="47"/>
  <c r="I1931" i="47"/>
  <c r="I1932" i="47"/>
  <c r="I1933" i="47"/>
  <c r="I1935" i="47"/>
  <c r="I1936" i="47"/>
  <c r="I1937" i="47"/>
  <c r="I1938" i="47"/>
  <c r="I1939" i="47"/>
  <c r="I1941" i="47"/>
  <c r="I1942" i="47"/>
  <c r="I1943" i="47"/>
  <c r="I1944" i="47"/>
  <c r="I1945" i="47"/>
  <c r="I1946" i="47"/>
  <c r="I1947" i="47"/>
  <c r="I1948" i="47"/>
  <c r="I1950" i="47"/>
  <c r="I1951" i="47"/>
  <c r="I1952" i="47"/>
  <c r="I1953" i="47"/>
  <c r="I1954" i="47"/>
  <c r="I1957" i="47"/>
  <c r="I1958" i="47"/>
  <c r="I1961" i="47"/>
  <c r="I1964" i="47"/>
  <c r="I1967" i="47"/>
  <c r="I1968" i="47"/>
  <c r="I1969" i="47"/>
  <c r="I1970" i="47"/>
  <c r="I1972" i="47"/>
  <c r="I1975" i="47"/>
  <c r="I1979" i="47"/>
  <c r="I1984" i="47"/>
  <c r="I1985" i="47"/>
  <c r="I1986" i="47"/>
  <c r="I1988" i="47"/>
  <c r="I1994" i="47"/>
  <c r="I1996" i="47"/>
  <c r="I1999" i="47"/>
  <c r="I2001" i="47"/>
  <c r="I2003" i="47"/>
  <c r="I2004" i="47"/>
  <c r="I2007" i="47"/>
  <c r="I2010" i="47"/>
  <c r="I2014" i="47"/>
  <c r="I2015" i="47"/>
  <c r="I2016" i="47"/>
  <c r="I2018" i="47"/>
  <c r="I2020" i="47"/>
  <c r="I2023" i="47"/>
  <c r="I2024" i="47"/>
  <c r="I2025" i="47"/>
  <c r="I2027" i="47"/>
  <c r="I2028" i="47"/>
  <c r="I2029" i="47"/>
  <c r="I2030" i="47"/>
  <c r="I2031" i="47"/>
  <c r="I2033" i="47"/>
  <c r="I2034" i="47"/>
  <c r="I2035" i="47"/>
  <c r="I2036" i="47"/>
  <c r="I2037" i="47"/>
  <c r="I2038" i="47"/>
  <c r="I2039" i="47"/>
  <c r="I2040" i="47"/>
  <c r="I2041" i="47"/>
  <c r="I2043" i="47"/>
  <c r="I2045" i="47"/>
  <c r="I2046" i="47"/>
  <c r="I2047" i="47"/>
  <c r="I2048" i="47"/>
  <c r="I2049" i="47"/>
  <c r="I2050" i="47"/>
  <c r="I2053" i="47"/>
  <c r="I2054" i="47"/>
  <c r="I2055" i="47"/>
  <c r="I2058" i="47"/>
  <c r="I2059" i="47"/>
  <c r="I2062" i="47"/>
  <c r="I2065" i="47"/>
  <c r="I2066" i="47"/>
  <c r="I2067" i="47"/>
  <c r="I2068" i="47"/>
  <c r="I2070" i="47"/>
  <c r="I2073" i="47"/>
  <c r="I2077" i="47"/>
  <c r="I2083" i="47"/>
  <c r="I2084" i="47"/>
  <c r="I2086" i="47"/>
  <c r="I2088" i="47"/>
  <c r="I2089" i="47"/>
  <c r="I2092" i="47"/>
  <c r="I2094" i="47"/>
  <c r="I2096" i="47"/>
  <c r="I2097" i="47"/>
  <c r="I2099" i="47"/>
  <c r="I2103" i="47"/>
  <c r="I2104" i="47"/>
  <c r="I2105" i="47"/>
  <c r="I2107" i="47"/>
  <c r="I2108" i="47"/>
  <c r="I2109" i="47"/>
  <c r="I2110" i="47"/>
  <c r="I2111" i="47"/>
  <c r="I2112" i="47"/>
  <c r="I2114" i="47"/>
  <c r="I2115" i="47"/>
  <c r="I2116" i="47"/>
  <c r="I2117" i="47"/>
  <c r="I2118" i="47"/>
  <c r="I2119" i="47"/>
  <c r="I2120" i="47"/>
  <c r="I2121" i="47"/>
  <c r="I2122" i="47"/>
  <c r="I2124" i="47"/>
  <c r="I2125" i="47"/>
  <c r="I2126" i="47"/>
  <c r="I2127" i="47"/>
  <c r="I2128" i="47"/>
  <c r="I2129" i="47"/>
  <c r="I2130" i="47"/>
  <c r="I2133" i="47"/>
  <c r="I2134" i="47"/>
  <c r="I2135" i="47"/>
  <c r="I2136" i="47"/>
  <c r="I2139" i="47"/>
  <c r="I2142" i="47"/>
  <c r="I2146" i="47"/>
  <c r="I2148" i="47"/>
  <c r="I2153" i="47"/>
  <c r="I2154" i="47"/>
  <c r="I2155" i="47"/>
  <c r="I2156" i="47"/>
  <c r="I2157" i="47"/>
  <c r="I2158" i="47"/>
  <c r="I2160" i="47"/>
  <c r="I2165" i="47"/>
  <c r="I2170" i="47"/>
  <c r="I2171" i="47"/>
  <c r="I2173" i="47"/>
  <c r="I2174" i="47"/>
  <c r="I2177" i="47"/>
  <c r="I2180" i="47"/>
  <c r="I2181" i="47"/>
  <c r="I2187" i="47"/>
  <c r="I2188" i="47"/>
  <c r="I2189" i="47"/>
  <c r="I2191" i="47"/>
  <c r="I2193" i="47"/>
  <c r="I2196" i="47"/>
  <c r="I2197" i="47"/>
  <c r="I2198" i="47"/>
  <c r="I2200" i="47"/>
  <c r="I2201" i="47"/>
  <c r="I2202" i="47"/>
  <c r="I2203" i="47"/>
  <c r="I2205" i="47"/>
  <c r="I2206" i="47"/>
  <c r="I2207" i="47"/>
  <c r="I2208" i="47"/>
  <c r="I2209" i="47"/>
  <c r="I2210" i="47"/>
  <c r="I2211" i="47"/>
  <c r="I2212" i="47"/>
  <c r="I2213" i="47"/>
  <c r="I2215" i="47"/>
  <c r="I2217" i="47"/>
  <c r="I2218" i="47"/>
  <c r="I2219" i="47"/>
  <c r="I2220" i="47"/>
  <c r="I2221" i="47"/>
  <c r="I2222" i="47"/>
  <c r="I2223" i="47"/>
  <c r="I2226" i="47"/>
  <c r="I2227" i="47"/>
  <c r="I2228" i="47"/>
  <c r="I2229" i="47"/>
  <c r="I2232" i="47"/>
  <c r="I2235" i="47"/>
  <c r="I2236" i="47"/>
  <c r="I2237" i="47"/>
  <c r="I2240" i="47"/>
  <c r="I2242" i="47"/>
  <c r="I2243" i="47"/>
  <c r="I2246" i="47"/>
  <c r="I2248" i="47"/>
  <c r="I2249" i="47"/>
  <c r="I2250" i="47"/>
  <c r="I2251" i="47"/>
  <c r="I2253" i="47"/>
  <c r="I2255" i="47"/>
  <c r="I2258" i="47"/>
  <c r="I2260" i="47"/>
  <c r="I2262" i="47"/>
  <c r="I2264" i="47"/>
  <c r="I2268" i="47"/>
  <c r="I2272" i="47"/>
  <c r="I2278" i="47"/>
  <c r="I2280" i="47"/>
  <c r="I2281" i="47"/>
  <c r="I2285" i="47"/>
  <c r="I2286" i="47"/>
  <c r="I2287" i="47"/>
  <c r="I2289" i="47"/>
  <c r="I2291" i="47"/>
  <c r="I2294" i="47"/>
  <c r="I2295" i="47"/>
  <c r="I2296" i="47"/>
  <c r="I2297" i="47"/>
  <c r="I2299" i="47"/>
  <c r="I2300" i="47"/>
  <c r="I2301" i="47"/>
  <c r="I2302" i="47"/>
  <c r="I2303" i="47"/>
  <c r="I2305" i="47"/>
  <c r="I2306" i="47"/>
  <c r="I2307" i="47"/>
  <c r="I2308" i="47"/>
  <c r="I2309" i="47"/>
  <c r="I2310" i="47"/>
  <c r="I2311" i="47"/>
  <c r="I2312" i="47"/>
  <c r="I2314" i="47"/>
  <c r="I2316" i="47"/>
  <c r="I2317" i="47"/>
  <c r="I2318" i="47"/>
  <c r="I2319" i="47"/>
  <c r="I2320" i="47"/>
  <c r="I2321" i="47"/>
  <c r="I2322" i="47"/>
  <c r="I2325" i="47"/>
  <c r="I2326" i="47"/>
  <c r="I2327" i="47"/>
  <c r="I2328" i="47"/>
  <c r="I2333" i="47"/>
  <c r="I2337" i="47"/>
  <c r="I2340" i="47"/>
  <c r="I2341" i="47"/>
  <c r="I2344" i="47"/>
  <c r="I2345" i="47"/>
  <c r="I2346" i="47"/>
  <c r="I2348" i="47"/>
  <c r="I2349" i="47"/>
  <c r="I2350" i="47"/>
  <c r="I2351" i="47"/>
  <c r="I2352" i="47"/>
  <c r="I2354" i="47"/>
  <c r="I2356" i="47"/>
  <c r="I2357" i="47"/>
  <c r="I2360" i="47"/>
  <c r="I2362" i="47"/>
  <c r="I2364" i="47"/>
  <c r="I2368" i="47"/>
  <c r="I2371" i="47"/>
  <c r="I2375" i="47"/>
  <c r="I2378" i="47"/>
  <c r="I2382" i="47"/>
  <c r="I2387" i="47"/>
  <c r="I2390" i="47"/>
  <c r="I2395" i="47"/>
  <c r="I2398" i="47"/>
  <c r="I2402" i="47"/>
  <c r="I2405" i="47"/>
  <c r="I2410" i="47"/>
  <c r="I2411" i="47"/>
  <c r="I2412" i="47"/>
  <c r="I2415" i="47"/>
  <c r="I2419" i="47"/>
  <c r="I2422" i="47"/>
  <c r="I2426" i="47"/>
  <c r="I2427" i="47"/>
  <c r="I2428" i="47"/>
  <c r="I2431" i="47"/>
  <c r="I2436" i="47"/>
  <c r="I2438" i="47"/>
  <c r="I2440" i="47"/>
  <c r="I2443" i="47"/>
  <c r="I2445" i="47"/>
  <c r="I2446" i="47"/>
  <c r="I2447" i="47"/>
  <c r="I2450" i="47"/>
  <c r="I2453" i="47"/>
  <c r="I2457" i="47"/>
  <c r="I2459" i="47"/>
  <c r="I2461" i="47"/>
  <c r="I2464" i="47"/>
  <c r="I2467" i="47"/>
  <c r="I2471" i="47"/>
  <c r="I2473" i="47"/>
  <c r="I2475" i="47"/>
  <c r="I2478" i="47"/>
  <c r="I2480" i="47"/>
  <c r="I2481" i="47"/>
  <c r="I2482" i="47"/>
  <c r="I2485" i="47"/>
  <c r="I2489" i="47"/>
  <c r="I2494" i="47"/>
  <c r="I2497" i="47"/>
  <c r="I2501" i="47"/>
  <c r="I2502" i="47"/>
  <c r="I2506" i="47"/>
  <c r="I2510" i="47"/>
  <c r="I2513" i="47"/>
  <c r="I2518" i="47"/>
  <c r="I2520" i="47"/>
  <c r="I2522" i="47"/>
  <c r="I2525" i="47"/>
  <c r="I2527" i="47"/>
  <c r="I2528" i="47"/>
  <c r="I2529" i="47"/>
  <c r="I2533" i="47"/>
  <c r="I2535" i="47"/>
  <c r="I2537" i="47"/>
  <c r="I2540" i="47"/>
  <c r="I2542" i="47"/>
  <c r="I2543" i="47"/>
  <c r="I2544" i="47"/>
  <c r="I2547" i="47"/>
  <c r="I2552" i="47"/>
  <c r="I2554" i="47"/>
  <c r="I2556" i="47"/>
  <c r="I2559" i="47"/>
  <c r="I2561" i="47"/>
  <c r="I2562" i="47"/>
  <c r="I2563" i="47"/>
  <c r="I2567" i="47"/>
  <c r="I2571" i="47"/>
  <c r="I2573" i="47"/>
  <c r="I2575" i="47"/>
  <c r="I2578" i="47"/>
  <c r="I2580" i="47"/>
  <c r="I2581" i="47"/>
  <c r="I2582" i="47"/>
  <c r="I2587" i="47"/>
  <c r="I2589" i="47"/>
  <c r="I2592" i="47"/>
  <c r="I2594" i="47"/>
  <c r="I2595" i="47"/>
  <c r="I2597" i="47"/>
  <c r="I2598" i="47"/>
  <c r="I2599" i="47"/>
  <c r="I2602" i="47"/>
  <c r="I2603" i="47"/>
  <c r="I2605" i="47"/>
  <c r="I2609" i="47"/>
  <c r="I2611" i="47"/>
  <c r="I2614" i="47"/>
  <c r="I2616" i="47"/>
  <c r="I2617" i="47"/>
  <c r="I2619" i="47"/>
  <c r="I2620" i="47"/>
  <c r="I2621" i="47"/>
  <c r="I2624" i="47"/>
  <c r="I2625" i="47"/>
  <c r="I2627" i="47"/>
  <c r="I2632" i="47"/>
  <c r="I2634" i="47"/>
  <c r="I2635" i="47"/>
  <c r="I2637" i="47"/>
  <c r="I2638" i="47"/>
  <c r="I2639" i="47"/>
  <c r="I2642" i="47"/>
  <c r="I2646" i="47"/>
  <c r="I2648" i="47"/>
  <c r="I2649" i="47"/>
  <c r="I2651" i="47"/>
  <c r="I2652" i="47"/>
  <c r="I2653" i="47"/>
  <c r="I2656" i="47"/>
  <c r="I2661" i="47"/>
  <c r="I2663" i="47"/>
  <c r="I2666" i="47"/>
  <c r="I2667" i="47"/>
  <c r="I2669" i="47"/>
  <c r="I2670" i="47"/>
  <c r="I2672" i="47"/>
  <c r="I2673" i="47"/>
  <c r="I2674" i="47"/>
  <c r="I2677" i="47"/>
  <c r="I2679" i="47"/>
  <c r="I2681" i="47"/>
  <c r="I2685" i="47"/>
  <c r="I2687" i="47"/>
  <c r="I2690" i="47"/>
  <c r="I2691" i="47"/>
  <c r="I2693" i="47"/>
  <c r="I2694" i="47"/>
  <c r="I2696" i="47"/>
  <c r="I2697" i="47"/>
  <c r="I2698" i="47"/>
  <c r="I2701" i="47"/>
  <c r="I2703" i="47"/>
  <c r="I2705" i="47"/>
  <c r="I2710" i="47"/>
  <c r="I2714" i="47"/>
  <c r="I2719" i="47"/>
  <c r="I2720" i="47"/>
  <c r="I2721" i="47"/>
  <c r="I2724" i="47"/>
  <c r="I2725" i="47"/>
  <c r="I2729" i="47"/>
  <c r="I2730" i="47"/>
  <c r="I2731" i="47"/>
  <c r="I2734" i="47"/>
  <c r="I2735" i="47"/>
  <c r="I2739" i="47"/>
  <c r="I2740" i="47"/>
  <c r="I2741" i="47"/>
  <c r="I2744" i="47"/>
  <c r="I2745" i="47"/>
  <c r="I2761" i="47"/>
  <c r="I2762" i="47"/>
  <c r="I2763" i="47"/>
  <c r="I2764" i="47"/>
  <c r="I2766" i="47"/>
  <c r="I2768" i="47"/>
  <c r="I2771" i="47"/>
  <c r="I2772" i="47"/>
  <c r="I2773" i="47"/>
  <c r="I2774" i="47"/>
  <c r="I2776" i="47"/>
  <c r="I2777" i="47"/>
  <c r="I2778" i="47"/>
  <c r="I2779" i="47"/>
  <c r="I2780" i="47"/>
  <c r="I2781" i="47"/>
  <c r="I2783" i="47"/>
  <c r="I2784" i="47"/>
  <c r="I2785" i="47"/>
  <c r="I2786" i="47"/>
  <c r="I2787" i="47"/>
  <c r="I2788" i="47"/>
  <c r="I2789" i="47"/>
  <c r="I2790" i="47"/>
  <c r="I2791" i="47"/>
  <c r="I2793" i="47"/>
  <c r="I2795" i="47"/>
  <c r="I2796" i="47"/>
  <c r="I2797" i="47"/>
  <c r="I2798" i="47"/>
  <c r="I2799" i="47"/>
  <c r="I2800" i="47"/>
  <c r="I2801" i="47"/>
  <c r="I2804" i="47"/>
  <c r="I2806" i="47"/>
  <c r="I2807" i="47"/>
  <c r="I2808" i="47"/>
  <c r="I2809" i="47"/>
  <c r="I2812" i="47"/>
  <c r="I2813" i="47"/>
  <c r="I2814" i="47"/>
  <c r="I2815" i="47"/>
  <c r="I2816" i="47"/>
  <c r="I2819" i="47"/>
  <c r="I2820" i="47"/>
  <c r="I2821" i="47"/>
  <c r="I2822" i="47"/>
  <c r="I2823" i="47"/>
  <c r="I2824" i="47"/>
  <c r="I2826" i="47"/>
  <c r="I2828" i="47"/>
  <c r="I2830" i="47"/>
  <c r="I2831" i="47"/>
  <c r="I2835" i="47"/>
  <c r="I2837" i="47"/>
  <c r="I2842" i="47"/>
  <c r="I2843" i="47"/>
  <c r="I2846" i="47"/>
  <c r="I2848" i="47"/>
  <c r="I2849" i="47"/>
  <c r="I2850" i="47"/>
  <c r="I2853" i="47"/>
  <c r="I2855" i="47"/>
  <c r="I2858" i="47"/>
  <c r="I2860" i="47"/>
  <c r="I2862" i="47"/>
  <c r="I2864" i="47"/>
  <c r="I2869" i="47"/>
  <c r="I2872" i="47"/>
  <c r="I2873" i="47"/>
  <c r="I2875" i="47"/>
  <c r="I2879" i="47"/>
  <c r="I2880" i="47"/>
  <c r="I2885" i="47"/>
  <c r="I2887" i="47"/>
  <c r="I2890" i="47"/>
  <c r="I2892" i="47"/>
  <c r="I2893" i="47"/>
  <c r="I2896" i="47"/>
  <c r="I2900" i="47"/>
  <c r="I2904" i="47"/>
  <c r="I2906" i="47"/>
  <c r="I2909" i="47"/>
  <c r="I2911" i="47"/>
  <c r="I2912" i="47"/>
  <c r="I2915" i="47"/>
  <c r="I2920" i="47"/>
  <c r="I2922" i="47"/>
  <c r="I2925" i="47"/>
  <c r="I2926" i="47"/>
  <c r="I2928" i="47"/>
  <c r="I2929" i="47"/>
  <c r="I2930" i="47"/>
  <c r="I2934" i="47"/>
  <c r="I2936" i="47"/>
  <c r="I2939" i="47"/>
  <c r="I2940" i="47"/>
  <c r="I2942" i="47"/>
  <c r="I2943" i="47"/>
  <c r="I2944" i="47"/>
  <c r="I2949" i="47"/>
  <c r="I2951" i="47"/>
  <c r="I2954" i="47"/>
  <c r="I2955" i="47"/>
  <c r="I2957" i="47"/>
  <c r="I2958" i="47"/>
  <c r="I2959" i="47"/>
  <c r="I2962" i="47"/>
  <c r="I2964" i="47"/>
  <c r="I2966" i="47"/>
  <c r="I2970" i="47"/>
  <c r="I2972" i="47"/>
  <c r="I2975" i="47"/>
  <c r="I2976" i="47"/>
  <c r="I2978" i="47"/>
  <c r="I2979" i="47"/>
  <c r="I2980" i="47"/>
  <c r="I2983" i="47"/>
  <c r="I2985" i="47"/>
  <c r="I2987" i="47"/>
  <c r="I2992" i="47"/>
  <c r="I2996" i="47"/>
  <c r="I3001" i="47"/>
  <c r="I3005" i="47"/>
  <c r="I3010" i="47"/>
  <c r="I3014" i="47"/>
  <c r="I3020" i="47"/>
  <c r="I3024" i="47"/>
  <c r="I3025" i="47"/>
  <c r="I3026" i="47"/>
  <c r="I3027" i="47"/>
  <c r="I3029" i="47"/>
  <c r="I3031" i="47"/>
  <c r="I3034" i="47"/>
  <c r="I3035" i="47"/>
  <c r="I3036" i="47"/>
  <c r="I3037" i="47"/>
  <c r="I3039" i="47"/>
  <c r="I3040" i="47"/>
  <c r="I3041" i="47"/>
  <c r="I3042" i="47"/>
  <c r="I3044" i="47"/>
  <c r="I3045" i="47"/>
  <c r="I3046" i="47"/>
  <c r="I3047" i="47"/>
  <c r="I3048" i="47"/>
  <c r="I3049" i="47"/>
  <c r="I3050" i="47"/>
  <c r="I3051" i="47"/>
  <c r="I3052" i="47"/>
  <c r="I3054" i="47"/>
  <c r="I3056" i="47"/>
  <c r="I3057" i="47"/>
  <c r="I3058" i="47"/>
  <c r="I3059" i="47"/>
  <c r="I3060" i="47"/>
  <c r="I3061" i="47"/>
  <c r="I3064" i="47"/>
  <c r="I3065" i="47"/>
  <c r="I3066" i="47"/>
  <c r="I3067" i="47"/>
  <c r="I3072" i="47"/>
  <c r="I3075" i="47"/>
  <c r="I3078" i="47"/>
  <c r="I3079" i="47"/>
  <c r="I3080" i="47"/>
  <c r="I3082" i="47"/>
  <c r="I3083" i="47"/>
  <c r="I3086" i="47"/>
  <c r="I3088" i="47"/>
  <c r="I3090" i="47"/>
  <c r="I3092" i="47"/>
  <c r="I3097" i="47"/>
  <c r="I3100" i="47"/>
  <c r="I3105" i="47"/>
  <c r="I3106" i="47"/>
  <c r="I3109" i="47"/>
  <c r="I3112" i="47"/>
  <c r="I3113" i="47"/>
  <c r="I3116" i="47"/>
  <c r="I3120" i="47"/>
  <c r="I3122" i="47"/>
  <c r="I3125" i="47"/>
  <c r="I3126" i="47"/>
  <c r="I3129" i="47"/>
  <c r="I3133" i="47"/>
  <c r="I3135" i="47"/>
  <c r="I3139" i="47"/>
  <c r="I3141" i="47"/>
  <c r="I3144" i="47"/>
  <c r="I3145" i="47"/>
  <c r="I3148" i="47"/>
  <c r="I3153" i="47"/>
  <c r="I3157" i="47"/>
  <c r="I3162" i="47"/>
  <c r="I3164" i="47"/>
  <c r="I3167" i="47"/>
  <c r="I3169" i="47"/>
  <c r="I3171" i="47"/>
  <c r="I3172" i="47"/>
  <c r="I3175" i="47"/>
  <c r="I3178" i="47"/>
  <c r="I3179" i="47"/>
  <c r="I3183" i="47"/>
  <c r="I3185" i="47"/>
  <c r="I3188" i="47"/>
  <c r="I3190" i="47"/>
  <c r="I3192" i="47"/>
  <c r="I3193" i="47"/>
  <c r="I3196" i="47"/>
  <c r="I3199" i="47"/>
  <c r="I3200" i="47"/>
  <c r="I3205" i="47"/>
  <c r="I3207" i="47"/>
  <c r="I3210" i="47"/>
  <c r="I3212" i="47"/>
  <c r="I3215" i="47"/>
  <c r="I3218" i="47"/>
  <c r="I3221" i="47"/>
  <c r="I3225" i="47"/>
  <c r="I3227" i="47"/>
  <c r="I3230" i="47"/>
  <c r="I3232" i="47"/>
  <c r="I3235" i="47"/>
  <c r="I3238" i="47"/>
  <c r="I3241" i="47"/>
  <c r="I3250" i="47"/>
  <c r="I3252" i="47"/>
  <c r="I3256" i="47"/>
  <c r="I3257" i="47"/>
  <c r="I3258" i="47"/>
  <c r="I3259" i="47"/>
  <c r="I3261" i="47"/>
  <c r="I3263" i="47"/>
  <c r="I3266" i="47"/>
  <c r="I3267" i="47"/>
  <c r="I3268" i="47"/>
  <c r="I3269" i="47"/>
  <c r="I3271" i="47"/>
  <c r="I3272" i="47"/>
  <c r="I3273" i="47"/>
  <c r="I3274" i="47"/>
  <c r="I3275" i="47"/>
  <c r="I3276" i="47"/>
  <c r="I3278" i="47"/>
  <c r="I3279" i="47"/>
  <c r="I3280" i="47"/>
  <c r="I3281" i="47"/>
  <c r="I3282" i="47"/>
  <c r="I3283" i="47"/>
  <c r="I3284" i="47"/>
  <c r="I3285" i="47"/>
  <c r="I3287" i="47"/>
  <c r="I3289" i="47"/>
  <c r="I3290" i="47"/>
  <c r="I3291" i="47"/>
  <c r="I3292" i="47"/>
  <c r="I3293" i="47"/>
  <c r="I3294" i="47"/>
  <c r="I3295" i="47"/>
  <c r="I3298" i="47"/>
  <c r="I3299" i="47"/>
  <c r="I3300" i="47"/>
  <c r="I3301" i="47"/>
  <c r="I3304" i="47"/>
  <c r="I3308" i="47"/>
  <c r="I3310" i="47"/>
  <c r="I3315" i="47"/>
  <c r="I3319" i="47"/>
  <c r="I3320" i="47"/>
  <c r="I3321" i="47"/>
  <c r="I3323" i="47"/>
  <c r="I3324" i="47"/>
  <c r="I3325" i="47"/>
  <c r="I3326" i="47"/>
  <c r="I3330" i="47"/>
  <c r="I3331" i="47"/>
  <c r="I3332" i="47"/>
  <c r="I3334" i="47"/>
  <c r="I3335" i="47"/>
  <c r="I3336" i="47"/>
  <c r="I3337" i="47"/>
  <c r="I3338" i="47"/>
  <c r="I3340" i="47"/>
  <c r="I3341" i="47"/>
  <c r="I3344" i="47"/>
  <c r="I3346" i="47"/>
  <c r="I3348" i="47"/>
  <c r="I3350" i="47"/>
  <c r="I3354" i="47"/>
  <c r="I3359" i="47"/>
  <c r="I3363" i="47"/>
  <c r="I3366" i="47"/>
  <c r="I3371" i="47"/>
  <c r="I3373" i="47"/>
  <c r="I3375" i="47"/>
  <c r="I3378" i="47"/>
  <c r="I3379" i="47"/>
  <c r="I3380" i="47"/>
  <c r="I3382" i="47"/>
  <c r="I3384" i="47"/>
  <c r="I3385" i="47"/>
  <c r="I3387" i="47"/>
  <c r="I3389" i="47"/>
  <c r="I3393" i="47"/>
  <c r="I3395" i="47"/>
  <c r="I3399" i="47"/>
  <c r="I3401" i="47"/>
  <c r="I3403" i="47"/>
  <c r="I3406" i="47"/>
  <c r="I3407" i="47"/>
  <c r="I3408" i="47"/>
  <c r="I3410" i="47"/>
  <c r="I3412" i="47"/>
  <c r="I3413" i="47"/>
  <c r="I3415" i="47"/>
  <c r="I3417" i="47"/>
  <c r="I3421" i="47"/>
  <c r="I3423" i="47"/>
  <c r="I3428" i="47"/>
  <c r="I3430" i="47"/>
  <c r="I3433" i="47"/>
  <c r="I3434" i="47"/>
  <c r="I3436" i="47"/>
  <c r="I3438" i="47"/>
  <c r="I3443" i="47"/>
  <c r="I3447" i="47"/>
  <c r="I3449" i="47"/>
  <c r="I3452" i="47"/>
  <c r="I3453" i="47"/>
  <c r="I3455" i="47"/>
  <c r="I3457" i="47"/>
  <c r="I3462" i="47"/>
  <c r="I3467" i="47"/>
  <c r="I3469" i="47"/>
  <c r="I3471" i="47"/>
  <c r="I3474" i="47"/>
  <c r="I3475" i="47"/>
  <c r="I3476" i="47"/>
  <c r="I3478" i="47"/>
  <c r="I3480" i="47"/>
  <c r="I3481" i="47"/>
  <c r="I3483" i="47"/>
  <c r="I3485" i="47"/>
  <c r="I3489" i="47"/>
  <c r="I3493" i="47"/>
  <c r="I3495" i="47"/>
  <c r="I3497" i="47"/>
  <c r="I3500" i="47"/>
  <c r="I3501" i="47"/>
  <c r="I3502" i="47"/>
  <c r="I3504" i="47"/>
  <c r="I3506" i="47"/>
  <c r="I3507" i="47"/>
  <c r="I3509" i="47"/>
  <c r="I3511" i="47"/>
  <c r="I3515" i="47"/>
  <c r="I3520" i="47"/>
  <c r="I3524" i="47"/>
  <c r="I3529" i="47"/>
  <c r="I3531" i="47"/>
  <c r="I3533" i="47"/>
  <c r="I3536" i="47"/>
  <c r="I3537" i="47"/>
  <c r="I3540" i="47"/>
  <c r="I3544" i="47"/>
  <c r="I3546" i="47"/>
  <c r="I3548" i="47"/>
  <c r="I3551" i="47"/>
  <c r="I3552" i="47"/>
  <c r="I3555" i="47"/>
  <c r="I3567" i="47"/>
  <c r="I3569" i="47"/>
  <c r="I3570" i="47"/>
  <c r="I3571" i="47"/>
  <c r="I3572" i="47"/>
  <c r="I3574" i="47"/>
  <c r="I3577" i="47"/>
  <c r="I3579" i="47"/>
  <c r="I3580" i="47"/>
  <c r="I3585" i="47"/>
  <c r="I3586" i="47"/>
  <c r="I3588" i="47"/>
  <c r="I3592" i="47"/>
  <c r="I3593" i="47"/>
  <c r="I3595" i="47"/>
  <c r="I3601" i="47"/>
  <c r="I3605" i="47"/>
  <c r="I3606" i="47"/>
  <c r="I3607" i="47"/>
  <c r="I3609" i="47"/>
  <c r="I3611" i="47"/>
  <c r="I3614" i="47"/>
  <c r="I3615" i="47"/>
  <c r="I3616" i="47"/>
  <c r="I3617" i="47"/>
  <c r="I3619" i="47"/>
  <c r="I3620" i="47"/>
  <c r="I3621" i="47"/>
  <c r="I3622" i="47"/>
  <c r="I3623" i="47"/>
  <c r="I3625" i="47"/>
  <c r="I3626" i="47"/>
  <c r="I3627" i="47"/>
  <c r="I3628" i="47"/>
  <c r="I3629" i="47"/>
  <c r="I3630" i="47"/>
  <c r="I3631" i="47"/>
  <c r="I3632" i="47"/>
  <c r="I3633" i="47"/>
  <c r="I3635" i="47"/>
  <c r="I3637" i="47"/>
  <c r="I3638" i="47"/>
  <c r="I3639" i="47"/>
  <c r="I3640" i="47"/>
  <c r="I3641" i="47"/>
  <c r="I3642" i="47"/>
  <c r="I3643" i="47"/>
  <c r="I3646" i="47"/>
  <c r="I3647" i="47"/>
  <c r="I3648" i="47"/>
  <c r="I3649" i="47"/>
  <c r="I3652" i="47"/>
  <c r="I3654" i="47"/>
  <c r="I3657" i="47"/>
  <c r="I3660" i="47"/>
  <c r="I3665" i="47"/>
  <c r="I3666" i="47"/>
  <c r="I3667" i="47"/>
  <c r="I3670" i="47"/>
  <c r="I3671" i="47"/>
  <c r="I3674" i="47"/>
  <c r="I3676" i="47"/>
  <c r="I3677" i="47"/>
  <c r="I3678" i="47"/>
  <c r="I3680" i="47"/>
  <c r="I3684" i="47"/>
  <c r="I3686" i="47"/>
  <c r="I3690" i="47"/>
  <c r="I3694" i="47"/>
  <c r="I3699" i="47"/>
  <c r="I3704" i="47"/>
  <c r="I3706" i="47"/>
  <c r="I3708" i="47"/>
  <c r="I3711" i="47"/>
  <c r="I3717" i="47"/>
  <c r="I3721" i="47"/>
  <c r="I3723" i="47"/>
  <c r="I3725" i="47"/>
  <c r="I3728" i="47"/>
  <c r="I3734" i="47"/>
  <c r="I3739" i="47"/>
  <c r="I3741" i="47"/>
  <c r="I3743" i="47"/>
  <c r="I3746" i="47"/>
  <c r="I3749" i="47"/>
  <c r="I3751" i="47"/>
  <c r="I3755" i="47"/>
  <c r="I3757" i="47"/>
  <c r="I3759" i="47"/>
  <c r="I3762" i="47"/>
  <c r="I3765" i="47"/>
  <c r="I3767" i="47"/>
  <c r="I3772" i="47"/>
  <c r="I3774" i="47"/>
  <c r="I3776" i="47"/>
  <c r="I3779" i="47"/>
  <c r="I3780" i="47"/>
  <c r="I3785" i="47"/>
  <c r="I3786" i="47"/>
  <c r="I3790" i="47"/>
  <c r="I3792" i="47"/>
  <c r="I3796" i="47"/>
  <c r="I3798" i="47"/>
  <c r="I3800" i="47"/>
  <c r="I3803" i="47"/>
  <c r="I3804" i="47"/>
  <c r="I3809" i="47"/>
  <c r="I3810" i="47"/>
  <c r="I3861" i="47"/>
  <c r="I3862" i="47"/>
  <c r="I3864" i="47"/>
  <c r="I3866" i="47"/>
  <c r="I3869" i="47"/>
  <c r="I3870" i="47"/>
  <c r="I3871" i="47"/>
  <c r="I3872" i="47"/>
  <c r="I3874" i="47"/>
  <c r="I3875" i="47"/>
  <c r="I3876" i="47"/>
  <c r="I3877" i="47"/>
  <c r="I3879" i="47"/>
  <c r="I3880" i="47"/>
  <c r="I3881" i="47"/>
  <c r="I3882" i="47"/>
  <c r="I3883" i="47"/>
  <c r="I3884" i="47"/>
  <c r="I3885" i="47"/>
  <c r="I3886" i="47"/>
  <c r="I3888" i="47"/>
  <c r="I3889" i="47"/>
  <c r="I3890" i="47"/>
  <c r="I3891" i="47"/>
  <c r="I3892" i="47"/>
  <c r="I3893" i="47"/>
  <c r="I3894" i="47"/>
  <c r="I3897" i="47"/>
  <c r="I3898" i="47"/>
  <c r="I3899" i="47"/>
  <c r="I3900" i="47"/>
  <c r="I3903" i="47"/>
  <c r="I3908" i="47"/>
  <c r="I3912" i="47"/>
  <c r="I3915" i="47"/>
  <c r="I3918" i="47"/>
  <c r="I3919" i="47"/>
  <c r="I3921" i="47"/>
  <c r="I3922" i="47"/>
  <c r="I3923" i="47"/>
  <c r="I3924" i="47"/>
  <c r="I3926" i="47"/>
  <c r="I3931" i="47"/>
  <c r="I3933" i="47"/>
  <c r="I3936" i="47"/>
  <c r="I3938" i="47"/>
  <c r="I3940" i="47"/>
  <c r="I3941" i="47"/>
  <c r="I3944" i="47"/>
  <c r="I3948" i="47"/>
  <c r="I3950" i="47"/>
  <c r="I3953" i="47"/>
  <c r="I3955" i="47"/>
  <c r="I3957" i="47"/>
  <c r="I3958" i="47"/>
  <c r="I3961" i="47"/>
  <c r="I3966" i="47"/>
  <c r="I3968" i="47"/>
  <c r="I3971" i="47"/>
  <c r="I3973" i="47"/>
  <c r="I3974" i="47"/>
  <c r="I3977" i="47"/>
  <c r="I3981" i="47"/>
  <c r="I3983" i="47"/>
  <c r="I3986" i="47"/>
  <c r="I3988" i="47"/>
  <c r="I3989" i="47"/>
  <c r="I3992" i="47"/>
  <c r="I3997" i="47"/>
  <c r="I3999" i="47"/>
  <c r="I4002" i="47"/>
  <c r="I4004" i="47"/>
  <c r="I4005" i="47"/>
  <c r="I4009" i="47"/>
  <c r="I4011" i="47"/>
  <c r="I4014" i="47"/>
  <c r="I4016" i="47"/>
  <c r="I4017" i="47"/>
  <c r="I4023" i="47"/>
  <c r="I4024" i="47"/>
  <c r="I4026" i="47"/>
  <c r="I4028" i="47"/>
  <c r="I4031" i="47"/>
  <c r="I4032" i="47"/>
  <c r="I4034" i="47"/>
  <c r="I4035" i="47"/>
  <c r="I4037" i="47"/>
  <c r="I4038" i="47"/>
  <c r="I4039" i="47"/>
  <c r="I4040" i="47"/>
  <c r="I4041" i="47"/>
  <c r="I4042" i="47"/>
  <c r="I4044" i="47"/>
  <c r="I4045" i="47"/>
  <c r="I4049" i="47"/>
  <c r="I4050" i="47"/>
  <c r="I4054" i="47"/>
  <c r="I4055" i="47"/>
  <c r="I4057" i="47"/>
  <c r="I4059" i="47"/>
  <c r="I4062" i="47"/>
  <c r="I4063" i="47"/>
  <c r="I4065" i="47"/>
  <c r="I4066" i="47"/>
  <c r="I4068" i="47"/>
  <c r="I4069" i="47"/>
  <c r="I4070" i="47"/>
  <c r="I4071" i="47"/>
  <c r="I4072" i="47"/>
  <c r="I4073" i="47"/>
  <c r="I4075" i="47"/>
  <c r="I4076" i="47"/>
  <c r="I4077" i="47"/>
  <c r="I4080" i="47"/>
  <c r="I4082" i="47"/>
  <c r="I4083" i="47"/>
  <c r="I4084" i="47"/>
  <c r="I4085" i="47"/>
  <c r="I4088" i="47"/>
  <c r="I4089" i="47"/>
  <c r="I4090" i="47"/>
  <c r="I4095" i="47"/>
  <c r="I4096" i="47"/>
  <c r="I4099" i="47"/>
  <c r="I4102" i="47"/>
  <c r="I4104" i="47"/>
  <c r="I4108" i="47"/>
  <c r="I4112" i="47"/>
  <c r="I4117" i="47"/>
  <c r="I4122" i="47"/>
  <c r="I4125" i="47"/>
  <c r="I4129" i="47"/>
  <c r="I4131" i="47"/>
  <c r="I4134" i="47"/>
  <c r="I4136" i="47"/>
  <c r="I4137" i="47"/>
  <c r="I4140" i="47"/>
  <c r="I4144" i="47"/>
  <c r="I4146" i="47"/>
  <c r="I4149" i="47"/>
  <c r="I4151" i="47"/>
  <c r="I4152" i="47"/>
  <c r="I4155" i="47"/>
  <c r="I4160" i="47"/>
  <c r="I4162" i="47"/>
  <c r="I4165" i="47"/>
  <c r="I4167" i="47"/>
  <c r="I4172" i="47"/>
  <c r="I4175" i="47"/>
  <c r="I4183" i="47"/>
  <c r="I4185" i="47"/>
  <c r="I4188" i="47"/>
  <c r="I4190" i="47"/>
  <c r="I4195" i="47"/>
  <c r="I4198" i="47"/>
  <c r="I4204" i="47"/>
  <c r="I4205" i="47"/>
  <c r="I4207" i="47"/>
  <c r="I4209" i="47"/>
  <c r="I4212" i="47"/>
  <c r="I4216" i="47"/>
  <c r="I4220" i="47"/>
  <c r="I4221" i="47"/>
  <c r="I4223" i="47"/>
  <c r="I4225" i="47"/>
  <c r="I4228" i="47"/>
  <c r="I4229" i="47"/>
  <c r="I4230" i="47"/>
  <c r="I4231" i="47"/>
  <c r="I4233" i="47"/>
  <c r="I4234" i="47"/>
  <c r="I4235" i="47"/>
  <c r="I4236" i="47"/>
  <c r="I4237" i="47"/>
  <c r="I4238" i="47"/>
  <c r="I4240" i="47"/>
  <c r="I4241" i="47"/>
  <c r="I4242" i="47"/>
  <c r="I4243" i="47"/>
  <c r="I4244" i="47"/>
  <c r="I4245" i="47"/>
  <c r="I4246" i="47"/>
  <c r="I4247" i="47"/>
  <c r="I4248" i="47"/>
  <c r="I4250" i="47"/>
  <c r="I4251" i="47"/>
  <c r="I4252" i="47"/>
  <c r="I4253" i="47"/>
  <c r="I4254" i="47"/>
  <c r="I4255" i="47"/>
  <c r="I4256" i="47"/>
  <c r="I4259" i="47"/>
  <c r="I4260" i="47"/>
  <c r="I4261" i="47"/>
  <c r="I4264" i="47"/>
  <c r="I4267" i="47"/>
  <c r="I4270" i="47"/>
  <c r="I4271" i="47"/>
  <c r="I4272" i="47"/>
  <c r="I4276" i="47"/>
  <c r="I4279" i="47"/>
  <c r="I4284" i="47"/>
  <c r="I4285" i="47"/>
  <c r="I4288" i="47"/>
  <c r="I4291" i="47"/>
  <c r="I4292" i="47"/>
  <c r="I4295" i="47"/>
  <c r="I4300" i="47"/>
  <c r="I4302" i="47"/>
  <c r="I4305" i="47"/>
  <c r="I4306" i="47"/>
  <c r="I4308" i="47"/>
  <c r="I4310" i="47"/>
  <c r="I4311" i="47"/>
  <c r="I4312" i="47"/>
  <c r="I4314" i="47"/>
  <c r="I4318" i="47"/>
  <c r="I4320" i="47"/>
  <c r="I4323" i="47"/>
  <c r="I4324" i="47"/>
  <c r="I4326" i="47"/>
  <c r="I4328" i="47"/>
  <c r="I4329" i="47"/>
  <c r="I4330" i="47"/>
  <c r="I4332" i="47"/>
  <c r="I4337" i="47"/>
  <c r="I4339" i="47"/>
  <c r="I4342" i="47"/>
  <c r="I4344" i="47"/>
  <c r="I4345" i="47"/>
  <c r="I4346" i="47"/>
  <c r="I4348" i="47"/>
  <c r="I4351" i="47"/>
  <c r="I4355" i="47"/>
  <c r="I4357" i="47"/>
  <c r="I4360" i="47"/>
  <c r="I4362" i="47"/>
  <c r="I4363" i="47"/>
  <c r="I4364" i="47"/>
  <c r="I4366" i="47"/>
  <c r="I4369" i="47"/>
  <c r="I4373" i="47"/>
  <c r="I4375" i="47"/>
  <c r="I4378" i="47"/>
  <c r="I4380" i="47"/>
  <c r="I4381" i="47"/>
  <c r="I4382" i="47"/>
  <c r="I4384" i="47"/>
  <c r="I4387" i="47"/>
  <c r="I4392" i="47"/>
  <c r="I4394" i="47"/>
  <c r="I4397" i="47"/>
  <c r="I4398" i="47"/>
  <c r="I4399" i="47"/>
  <c r="I4400" i="47"/>
  <c r="I4402" i="47"/>
  <c r="I4405" i="47"/>
  <c r="I4409" i="47"/>
  <c r="I4411" i="47"/>
  <c r="I4414" i="47"/>
  <c r="I4415" i="47"/>
  <c r="I4416" i="47"/>
  <c r="I4417" i="47"/>
  <c r="I4419" i="47"/>
  <c r="I4422" i="47"/>
  <c r="I4426" i="47"/>
  <c r="I4428" i="47"/>
  <c r="I4431" i="47"/>
  <c r="I4432" i="47"/>
  <c r="I4433" i="47"/>
  <c r="I4434" i="47"/>
  <c r="I4436" i="47"/>
  <c r="I4439" i="47"/>
  <c r="I4445" i="47"/>
  <c r="I4446" i="47"/>
  <c r="I4448" i="47"/>
  <c r="I4450" i="47"/>
  <c r="I4453" i="47"/>
  <c r="I4457" i="47"/>
  <c r="I4458" i="47"/>
  <c r="I4460" i="47"/>
  <c r="I4462" i="47"/>
  <c r="I4465" i="47"/>
  <c r="I4466" i="47"/>
  <c r="I4467" i="47"/>
  <c r="I4468" i="47"/>
  <c r="I4470" i="47"/>
  <c r="I4471" i="47"/>
  <c r="I4472" i="47"/>
  <c r="I4473" i="47"/>
  <c r="I4475" i="47"/>
  <c r="I4476" i="47"/>
  <c r="I4477" i="47"/>
  <c r="I4478" i="47"/>
  <c r="I4479" i="47"/>
  <c r="I4480" i="47"/>
  <c r="I4481" i="47"/>
  <c r="I4483" i="47"/>
  <c r="I4484" i="47"/>
  <c r="I4485" i="47"/>
  <c r="I4486" i="47"/>
  <c r="I4487" i="47"/>
  <c r="I4488" i="47"/>
  <c r="I4491" i="47"/>
  <c r="I4492" i="47"/>
  <c r="I4495" i="47"/>
  <c r="I4498" i="47"/>
  <c r="I4499" i="47"/>
  <c r="I4501" i="47"/>
  <c r="I4506" i="47"/>
  <c r="I4507" i="47"/>
  <c r="I4510" i="47"/>
  <c r="I4513" i="47"/>
  <c r="I4519" i="47"/>
  <c r="I4524" i="47"/>
  <c r="I4525" i="47"/>
  <c r="I4527" i="47"/>
  <c r="I4530" i="47"/>
  <c r="I4534" i="47"/>
  <c r="I4537" i="47"/>
  <c r="I4542" i="47"/>
  <c r="I4543" i="47"/>
  <c r="I4546" i="47"/>
  <c r="I4550" i="47"/>
  <c r="I4552" i="47"/>
  <c r="I4555" i="47"/>
  <c r="I4556" i="47"/>
  <c r="I4559" i="47"/>
  <c r="I4563" i="47"/>
  <c r="I4565" i="47"/>
  <c r="I4568" i="47"/>
  <c r="I4569" i="47"/>
  <c r="I4572" i="47"/>
  <c r="I4578" i="47"/>
  <c r="I4579" i="47"/>
  <c r="I4580" i="47"/>
  <c r="I4582" i="47"/>
  <c r="I4584" i="47"/>
  <c r="I4587" i="47"/>
  <c r="I4589" i="47"/>
  <c r="I4590" i="47"/>
  <c r="I4591" i="47"/>
  <c r="I4593" i="47"/>
  <c r="I4594" i="47"/>
  <c r="I4598" i="47"/>
  <c r="I4599" i="47"/>
  <c r="I4600" i="47"/>
  <c r="I4602" i="47"/>
  <c r="I4604" i="47"/>
  <c r="I4607" i="47"/>
  <c r="I4608" i="47"/>
  <c r="I4609" i="47"/>
  <c r="I4610" i="47"/>
  <c r="I4612" i="47"/>
  <c r="I4613" i="47"/>
  <c r="I4614" i="47"/>
  <c r="I4615" i="47"/>
  <c r="I4617" i="47"/>
  <c r="I4618" i="47"/>
  <c r="I4619" i="47"/>
  <c r="I4620" i="47"/>
  <c r="I4621" i="47"/>
  <c r="I4622" i="47"/>
  <c r="I4623" i="47"/>
  <c r="I4624" i="47"/>
  <c r="I4625" i="47"/>
  <c r="I4627" i="47"/>
  <c r="I4628" i="47"/>
  <c r="I4629" i="47"/>
  <c r="I4630" i="47"/>
  <c r="I4631" i="47"/>
  <c r="I4632" i="47"/>
  <c r="I4635" i="47"/>
  <c r="I4636" i="47"/>
  <c r="I4637" i="47"/>
  <c r="I4640" i="47"/>
  <c r="I4641" i="47"/>
  <c r="I4646" i="47"/>
  <c r="I4647" i="47"/>
  <c r="I4650" i="47"/>
  <c r="I4654" i="47"/>
  <c r="I4659" i="47"/>
  <c r="I4662" i="47"/>
  <c r="E4661" i="47"/>
  <c r="E4660" i="47" s="1"/>
  <c r="E4658" i="47"/>
  <c r="E4657" i="47" s="1"/>
  <c r="E4653" i="47"/>
  <c r="E4652" i="47" s="1"/>
  <c r="E4651" i="47" s="1"/>
  <c r="E4649" i="47"/>
  <c r="E4648" i="47" s="1"/>
  <c r="E4645" i="47"/>
  <c r="E4644" i="47" s="1"/>
  <c r="E4639" i="47"/>
  <c r="E4638" i="47" s="1"/>
  <c r="E4634" i="47"/>
  <c r="E4633" i="47" s="1"/>
  <c r="E4626" i="47"/>
  <c r="E4616" i="47"/>
  <c r="E4611" i="47"/>
  <c r="E4606" i="47"/>
  <c r="E4603" i="47"/>
  <c r="E4601" i="47"/>
  <c r="E4597" i="47"/>
  <c r="E4592" i="47"/>
  <c r="E4588" i="47"/>
  <c r="E4586" i="47"/>
  <c r="E4583" i="47"/>
  <c r="E4581" i="47"/>
  <c r="E4577" i="47"/>
  <c r="E4571" i="47"/>
  <c r="E4570" i="47" s="1"/>
  <c r="E4567" i="47"/>
  <c r="E4566" i="47" s="1"/>
  <c r="E4564" i="47"/>
  <c r="E4562" i="47"/>
  <c r="E4558" i="47"/>
  <c r="E4557" i="47" s="1"/>
  <c r="E4554" i="47"/>
  <c r="E4553" i="47" s="1"/>
  <c r="E4551" i="47"/>
  <c r="E4549" i="47"/>
  <c r="E4545" i="47"/>
  <c r="E4544" i="47" s="1"/>
  <c r="E4541" i="47"/>
  <c r="E4540" i="47" s="1"/>
  <c r="E4536" i="47"/>
  <c r="E4535" i="47" s="1"/>
  <c r="E4533" i="47"/>
  <c r="E4532" i="47" s="1"/>
  <c r="E4529" i="47"/>
  <c r="E4528" i="47" s="1"/>
  <c r="E4526" i="47"/>
  <c r="E4523" i="47"/>
  <c r="E4518" i="47"/>
  <c r="E4517" i="47" s="1"/>
  <c r="E4516" i="47" s="1"/>
  <c r="E4512" i="47"/>
  <c r="E4511" i="47" s="1"/>
  <c r="E4509" i="47"/>
  <c r="E4508" i="47" s="1"/>
  <c r="E4505" i="47"/>
  <c r="E4504" i="47" s="1"/>
  <c r="E4500" i="47"/>
  <c r="E4497" i="47"/>
  <c r="E4494" i="47"/>
  <c r="E4493" i="47" s="1"/>
  <c r="E4490" i="47"/>
  <c r="E4489" i="47" s="1"/>
  <c r="E4482" i="47"/>
  <c r="E4474" i="47"/>
  <c r="E4469" i="47"/>
  <c r="E4464" i="47"/>
  <c r="E4461" i="47"/>
  <c r="E4459" i="47"/>
  <c r="E4456" i="47"/>
  <c r="E4452" i="47"/>
  <c r="E4451" i="47" s="1"/>
  <c r="E4449" i="47"/>
  <c r="E4447" i="47"/>
  <c r="E4444" i="47"/>
  <c r="E4438" i="47"/>
  <c r="E4437" i="47" s="1"/>
  <c r="E4435" i="47"/>
  <c r="E4430" i="47"/>
  <c r="E4427" i="47"/>
  <c r="E4425" i="47"/>
  <c r="E4421" i="47"/>
  <c r="E4420" i="47" s="1"/>
  <c r="E4418" i="47"/>
  <c r="E4413" i="47"/>
  <c r="E4410" i="47"/>
  <c r="E4408" i="47"/>
  <c r="E4404" i="47"/>
  <c r="E4403" i="47" s="1"/>
  <c r="E4401" i="47"/>
  <c r="E4396" i="47"/>
  <c r="E4393" i="47"/>
  <c r="E4391" i="47"/>
  <c r="E4386" i="47"/>
  <c r="E4385" i="47" s="1"/>
  <c r="E4383" i="47"/>
  <c r="E4379" i="47"/>
  <c r="E4377" i="47"/>
  <c r="E4374" i="47"/>
  <c r="E4372" i="47"/>
  <c r="E4368" i="47"/>
  <c r="E4367" i="47" s="1"/>
  <c r="E4365" i="47"/>
  <c r="E4361" i="47"/>
  <c r="E4359" i="47"/>
  <c r="E4356" i="47"/>
  <c r="E4354" i="47"/>
  <c r="E4350" i="47"/>
  <c r="E4349" i="47" s="1"/>
  <c r="E4347" i="47"/>
  <c r="E4343" i="47"/>
  <c r="E4341" i="47"/>
  <c r="E4338" i="47"/>
  <c r="E4336" i="47"/>
  <c r="E4331" i="47"/>
  <c r="E4327" i="47"/>
  <c r="E4325" i="47"/>
  <c r="E4322" i="47"/>
  <c r="E4319" i="47"/>
  <c r="E4317" i="47"/>
  <c r="E4313" i="47"/>
  <c r="E4309" i="47"/>
  <c r="E4307" i="47"/>
  <c r="E4304" i="47"/>
  <c r="E4301" i="47"/>
  <c r="E4299" i="47"/>
  <c r="E4294" i="47"/>
  <c r="E4293" i="47" s="1"/>
  <c r="E4290" i="47"/>
  <c r="E4289" i="47" s="1"/>
  <c r="E4287" i="47"/>
  <c r="E4286" i="47" s="1"/>
  <c r="E4283" i="47"/>
  <c r="E4282" i="47" s="1"/>
  <c r="E4278" i="47"/>
  <c r="E4277" i="47" s="1"/>
  <c r="E4275" i="47"/>
  <c r="E4269" i="47"/>
  <c r="E4266" i="47"/>
  <c r="E4265" i="47" s="1"/>
  <c r="E4263" i="47"/>
  <c r="E4262" i="47" s="1"/>
  <c r="E4258" i="47"/>
  <c r="E4257" i="47" s="1"/>
  <c r="E4249" i="47"/>
  <c r="E4239" i="47"/>
  <c r="E4232" i="47"/>
  <c r="E4227" i="47"/>
  <c r="E4224" i="47"/>
  <c r="E4222" i="47"/>
  <c r="E4219" i="47"/>
  <c r="E4215" i="47"/>
  <c r="E4214" i="47" s="1"/>
  <c r="E4213" i="47" s="1"/>
  <c r="E4211" i="47"/>
  <c r="E4210" i="47" s="1"/>
  <c r="E4208" i="47"/>
  <c r="E4206" i="47"/>
  <c r="E4203" i="47"/>
  <c r="E4197" i="47"/>
  <c r="E4196" i="47" s="1"/>
  <c r="E4194" i="47"/>
  <c r="E4193" i="47" s="1"/>
  <c r="E4189" i="47"/>
  <c r="E4187" i="47"/>
  <c r="E4184" i="47"/>
  <c r="E4182" i="47"/>
  <c r="E4174" i="47"/>
  <c r="E4173" i="47" s="1"/>
  <c r="E4171" i="47"/>
  <c r="E4170" i="47" s="1"/>
  <c r="E4166" i="47"/>
  <c r="E4164" i="47"/>
  <c r="E4161" i="47"/>
  <c r="E4159" i="47"/>
  <c r="E4154" i="47"/>
  <c r="E4153" i="47" s="1"/>
  <c r="E4150" i="47"/>
  <c r="E4148" i="47"/>
  <c r="E4145" i="47"/>
  <c r="E4143" i="47"/>
  <c r="E4139" i="47"/>
  <c r="E4138" i="47" s="1"/>
  <c r="E4135" i="47"/>
  <c r="E4133" i="47"/>
  <c r="E4130" i="47"/>
  <c r="E4128" i="47"/>
  <c r="E4124" i="47"/>
  <c r="E4123" i="47" s="1"/>
  <c r="E4121" i="47"/>
  <c r="E4120" i="47" s="1"/>
  <c r="E4116" i="47"/>
  <c r="E4115" i="47" s="1"/>
  <c r="E4114" i="47" s="1"/>
  <c r="E4113" i="47" s="1"/>
  <c r="E4111" i="47"/>
  <c r="E4110" i="47" s="1"/>
  <c r="E4109" i="47" s="1"/>
  <c r="E4107" i="47"/>
  <c r="E4106" i="47" s="1"/>
  <c r="E4105" i="47" s="1"/>
  <c r="E4103" i="47"/>
  <c r="E4101" i="47"/>
  <c r="E4098" i="47"/>
  <c r="E4097" i="47" s="1"/>
  <c r="E4094" i="47"/>
  <c r="E4093" i="47" s="1"/>
  <c r="E4087" i="47"/>
  <c r="E4086" i="47" s="1"/>
  <c r="E4081" i="47"/>
  <c r="E4079" i="47"/>
  <c r="E4074" i="47"/>
  <c r="E4067" i="47"/>
  <c r="E4064" i="47"/>
  <c r="E4061" i="47"/>
  <c r="E4058" i="47"/>
  <c r="E4056" i="47"/>
  <c r="E4053" i="47"/>
  <c r="E4048" i="47"/>
  <c r="E4047" i="47" s="1"/>
  <c r="E4046" i="47" s="1"/>
  <c r="E4043" i="47"/>
  <c r="E4036" i="47"/>
  <c r="E4033" i="47"/>
  <c r="E4030" i="47"/>
  <c r="E4027" i="47"/>
  <c r="E4025" i="47"/>
  <c r="E4022" i="47"/>
  <c r="E4015" i="47"/>
  <c r="E4013" i="47"/>
  <c r="E4010" i="47"/>
  <c r="E4008" i="47"/>
  <c r="E4003" i="47"/>
  <c r="E4001" i="47"/>
  <c r="E3998" i="47"/>
  <c r="E3996" i="47"/>
  <c r="E3991" i="47"/>
  <c r="E3990" i="47" s="1"/>
  <c r="E3987" i="47"/>
  <c r="E3985" i="47"/>
  <c r="E3982" i="47"/>
  <c r="E3980" i="47"/>
  <c r="E3976" i="47"/>
  <c r="E3975" i="47" s="1"/>
  <c r="E3972" i="47"/>
  <c r="E3970" i="47"/>
  <c r="E3967" i="47"/>
  <c r="E3965" i="47"/>
  <c r="E3960" i="47"/>
  <c r="E3959" i="47" s="1"/>
  <c r="E3956" i="47"/>
  <c r="E3954" i="47"/>
  <c r="E3952" i="47"/>
  <c r="E3949" i="47"/>
  <c r="E3947" i="47"/>
  <c r="E3943" i="47"/>
  <c r="E3942" i="47" s="1"/>
  <c r="E3939" i="47"/>
  <c r="E3937" i="47"/>
  <c r="E3935" i="47"/>
  <c r="E3932" i="47"/>
  <c r="E3930" i="47"/>
  <c r="E3925" i="47"/>
  <c r="E3920" i="47"/>
  <c r="E3917" i="47"/>
  <c r="E3914" i="47"/>
  <c r="E3913" i="47" s="1"/>
  <c r="E3911" i="47"/>
  <c r="E3910" i="47" s="1"/>
  <c r="E3907" i="47"/>
  <c r="E3906" i="47" s="1"/>
  <c r="E3905" i="47" s="1"/>
  <c r="E3902" i="47"/>
  <c r="E3901" i="47" s="1"/>
  <c r="E3896" i="47"/>
  <c r="E3895" i="47" s="1"/>
  <c r="E3887" i="47"/>
  <c r="E3878" i="47"/>
  <c r="E3873" i="47"/>
  <c r="E3868" i="47"/>
  <c r="E3865" i="47"/>
  <c r="E3863" i="47"/>
  <c r="E3860" i="47"/>
  <c r="E3808" i="47"/>
  <c r="E3807" i="47" s="1"/>
  <c r="E3802" i="47"/>
  <c r="E3801" i="47" s="1"/>
  <c r="E3799" i="47"/>
  <c r="E3797" i="47"/>
  <c r="E3795" i="47"/>
  <c r="E3791" i="47"/>
  <c r="E3789" i="47"/>
  <c r="E3784" i="47"/>
  <c r="E3783" i="47" s="1"/>
  <c r="E3778" i="47"/>
  <c r="E3777" i="47" s="1"/>
  <c r="E3775" i="47"/>
  <c r="E3773" i="47"/>
  <c r="E3771" i="47"/>
  <c r="E3766" i="47"/>
  <c r="E3764" i="47"/>
  <c r="E3761" i="47"/>
  <c r="E3760" i="47" s="1"/>
  <c r="E3758" i="47"/>
  <c r="E3756" i="47"/>
  <c r="E3754" i="47"/>
  <c r="E3750" i="47"/>
  <c r="E3748" i="47"/>
  <c r="E3745" i="47"/>
  <c r="E3744" i="47" s="1"/>
  <c r="E3742" i="47"/>
  <c r="E3740" i="47"/>
  <c r="E3738" i="47"/>
  <c r="E3733" i="47"/>
  <c r="E3732" i="47" s="1"/>
  <c r="E3727" i="47"/>
  <c r="E3726" i="47" s="1"/>
  <c r="E3724" i="47"/>
  <c r="E3722" i="47"/>
  <c r="E3720" i="47"/>
  <c r="E3716" i="47"/>
  <c r="E3715" i="47" s="1"/>
  <c r="E3710" i="47"/>
  <c r="E3709" i="47" s="1"/>
  <c r="E3707" i="47"/>
  <c r="E3705" i="47"/>
  <c r="E3703" i="47"/>
  <c r="E3698" i="47"/>
  <c r="E3697" i="47" s="1"/>
  <c r="E3696" i="47" s="1"/>
  <c r="E3695" i="47" s="1"/>
  <c r="E3693" i="47"/>
  <c r="E3692" i="47" s="1"/>
  <c r="E3691" i="47" s="1"/>
  <c r="E3689" i="47"/>
  <c r="E3688" i="47" s="1"/>
  <c r="E3687" i="47" s="1"/>
  <c r="E3685" i="47"/>
  <c r="E3683" i="47"/>
  <c r="E3675" i="47"/>
  <c r="E3673" i="47"/>
  <c r="E3669" i="47"/>
  <c r="E3668" i="47" s="1"/>
  <c r="E3664" i="47"/>
  <c r="E3663" i="47" s="1"/>
  <c r="E3659" i="47"/>
  <c r="E3655" i="47" s="1"/>
  <c r="E3653" i="47"/>
  <c r="E3651" i="47"/>
  <c r="E3645" i="47"/>
  <c r="E3644" i="47" s="1"/>
  <c r="E3636" i="47"/>
  <c r="E3634" i="47"/>
  <c r="E3624" i="47"/>
  <c r="E3618" i="47"/>
  <c r="E3613" i="47"/>
  <c r="E3610" i="47"/>
  <c r="E3608" i="47"/>
  <c r="E3604" i="47"/>
  <c r="E3600" i="47"/>
  <c r="E3599" i="47" s="1"/>
  <c r="E3598" i="47" s="1"/>
  <c r="E3594" i="47"/>
  <c r="E3591" i="47"/>
  <c r="E3587" i="47"/>
  <c r="E3584" i="47"/>
  <c r="E3578" i="47"/>
  <c r="E3576" i="47"/>
  <c r="E3573" i="47"/>
  <c r="E3568" i="47"/>
  <c r="E3566" i="47"/>
  <c r="E3563" i="47"/>
  <c r="E3561" i="47"/>
  <c r="E3559" i="47"/>
  <c r="E3554" i="47"/>
  <c r="E3553" i="47" s="1"/>
  <c r="E3550" i="47"/>
  <c r="E3549" i="47" s="1"/>
  <c r="E3547" i="47"/>
  <c r="E3545" i="47"/>
  <c r="E3543" i="47"/>
  <c r="E3539" i="47"/>
  <c r="E3538" i="47" s="1"/>
  <c r="E3535" i="47"/>
  <c r="E3534" i="47" s="1"/>
  <c r="E3532" i="47"/>
  <c r="E3530" i="47"/>
  <c r="E3528" i="47"/>
  <c r="E3523" i="47"/>
  <c r="E3522" i="47" s="1"/>
  <c r="E3521" i="47" s="1"/>
  <c r="E3519" i="47"/>
  <c r="E3518" i="47" s="1"/>
  <c r="E3517" i="47" s="1"/>
  <c r="E3514" i="47"/>
  <c r="E3513" i="47" s="1"/>
  <c r="E3503" i="47"/>
  <c r="E3499" i="47"/>
  <c r="E3496" i="47"/>
  <c r="E3494" i="47"/>
  <c r="E3492" i="47"/>
  <c r="E3488" i="47"/>
  <c r="E3487" i="47" s="1"/>
  <c r="E3477" i="47"/>
  <c r="E3473" i="47"/>
  <c r="E3470" i="47"/>
  <c r="E3468" i="47"/>
  <c r="E3466" i="47"/>
  <c r="E3458" i="47"/>
  <c r="E3456" i="47"/>
  <c r="E3454" i="47"/>
  <c r="E3451" i="47"/>
  <c r="E3448" i="47"/>
  <c r="E3446" i="47"/>
  <c r="E3439" i="47"/>
  <c r="E3437" i="47"/>
  <c r="E3435" i="47"/>
  <c r="E3432" i="47"/>
  <c r="E3429" i="47"/>
  <c r="E3427" i="47"/>
  <c r="E3422" i="47"/>
  <c r="E3420" i="47"/>
  <c r="E3409" i="47"/>
  <c r="E3405" i="47"/>
  <c r="E3402" i="47"/>
  <c r="E3400" i="47"/>
  <c r="E3398" i="47"/>
  <c r="E3394" i="47"/>
  <c r="E3392" i="47"/>
  <c r="E3381" i="47"/>
  <c r="E3377" i="47"/>
  <c r="E3374" i="47"/>
  <c r="E3372" i="47"/>
  <c r="E3370" i="47"/>
  <c r="E3365" i="47"/>
  <c r="E3364" i="47" s="1"/>
  <c r="E3362" i="47"/>
  <c r="E3361" i="47" s="1"/>
  <c r="E3358" i="47"/>
  <c r="E3357" i="47" s="1"/>
  <c r="E3356" i="47" s="1"/>
  <c r="E3353" i="47"/>
  <c r="E3352" i="47" s="1"/>
  <c r="E3351" i="47" s="1"/>
  <c r="E3349" i="47"/>
  <c r="E3347" i="47"/>
  <c r="E3345" i="47"/>
  <c r="E3343" i="47"/>
  <c r="E3339" i="47"/>
  <c r="E3333" i="47"/>
  <c r="E3329" i="47"/>
  <c r="E3318" i="47"/>
  <c r="E3314" i="47"/>
  <c r="E3313" i="47" s="1"/>
  <c r="E3312" i="47" s="1"/>
  <c r="E3309" i="47"/>
  <c r="E3303" i="47"/>
  <c r="E3302" i="47" s="1"/>
  <c r="E3297" i="47"/>
  <c r="E3296" i="47" s="1"/>
  <c r="E3288" i="47"/>
  <c r="E3286" i="47"/>
  <c r="E3277" i="47"/>
  <c r="E3270" i="47"/>
  <c r="E3265" i="47"/>
  <c r="E3262" i="47"/>
  <c r="E3260" i="47"/>
  <c r="E3255" i="47"/>
  <c r="E3251" i="47"/>
  <c r="E3249" i="47"/>
  <c r="E3240" i="47"/>
  <c r="E3239" i="47" s="1"/>
  <c r="E3237" i="47"/>
  <c r="E3236" i="47" s="1"/>
  <c r="E3231" i="47"/>
  <c r="E3229" i="47"/>
  <c r="E3226" i="47"/>
  <c r="E3224" i="47"/>
  <c r="E3220" i="47"/>
  <c r="E3219" i="47" s="1"/>
  <c r="E3217" i="47"/>
  <c r="E3216" i="47" s="1"/>
  <c r="E3211" i="47"/>
  <c r="E3209" i="47"/>
  <c r="E3206" i="47"/>
  <c r="E3204" i="47"/>
  <c r="E3198" i="47"/>
  <c r="E3197" i="47" s="1"/>
  <c r="E3195" i="47"/>
  <c r="E3194" i="47" s="1"/>
  <c r="E3191" i="47"/>
  <c r="E3189" i="47"/>
  <c r="E3187" i="47"/>
  <c r="E3184" i="47"/>
  <c r="E3182" i="47"/>
  <c r="E3177" i="47"/>
  <c r="E3176" i="47" s="1"/>
  <c r="E3174" i="47"/>
  <c r="E3173" i="47" s="1"/>
  <c r="E3170" i="47"/>
  <c r="E3168" i="47"/>
  <c r="E3166" i="47"/>
  <c r="E3163" i="47"/>
  <c r="E3161" i="47"/>
  <c r="E3156" i="47"/>
  <c r="E3155" i="47" s="1"/>
  <c r="E3154" i="47" s="1"/>
  <c r="E3152" i="47"/>
  <c r="E3151" i="47" s="1"/>
  <c r="E3150" i="47" s="1"/>
  <c r="E3147" i="47"/>
  <c r="E3146" i="47" s="1"/>
  <c r="E3143" i="47"/>
  <c r="E3142" i="47" s="1"/>
  <c r="E3140" i="47"/>
  <c r="E3138" i="47"/>
  <c r="E3134" i="47"/>
  <c r="E3132" i="47"/>
  <c r="E3128" i="47"/>
  <c r="E3127" i="47" s="1"/>
  <c r="E3124" i="47"/>
  <c r="E3123" i="47" s="1"/>
  <c r="E3121" i="47"/>
  <c r="E3119" i="47"/>
  <c r="E3111" i="47"/>
  <c r="E3110" i="47" s="1"/>
  <c r="E3108" i="47"/>
  <c r="E3107" i="47" s="1"/>
  <c r="E3104" i="47"/>
  <c r="E3103" i="47" s="1"/>
  <c r="E3099" i="47"/>
  <c r="E3098" i="47" s="1"/>
  <c r="E3096" i="47"/>
  <c r="E3095" i="47" s="1"/>
  <c r="E3091" i="47"/>
  <c r="E3089" i="47"/>
  <c r="E3087" i="47"/>
  <c r="E3085" i="47"/>
  <c r="E3081" i="47"/>
  <c r="E3077" i="47"/>
  <c r="E3074" i="47"/>
  <c r="E3073" i="47" s="1"/>
  <c r="E3071" i="47"/>
  <c r="E3070" i="47" s="1"/>
  <c r="E3063" i="47"/>
  <c r="E3062" i="47" s="1"/>
  <c r="E3055" i="47"/>
  <c r="E3053" i="47"/>
  <c r="E3043" i="47"/>
  <c r="E3038" i="47"/>
  <c r="E3033" i="47"/>
  <c r="E3030" i="47"/>
  <c r="E3028" i="47"/>
  <c r="E3023" i="47"/>
  <c r="E3019" i="47"/>
  <c r="E3018" i="47" s="1"/>
  <c r="E3017" i="47" s="1"/>
  <c r="E3013" i="47"/>
  <c r="E3012" i="47" s="1"/>
  <c r="E3011" i="47" s="1"/>
  <c r="E3009" i="47"/>
  <c r="E3008" i="47" s="1"/>
  <c r="E3007" i="47" s="1"/>
  <c r="E3004" i="47"/>
  <c r="E3003" i="47" s="1"/>
  <c r="E3002" i="47" s="1"/>
  <c r="E3000" i="47"/>
  <c r="E2999" i="47" s="1"/>
  <c r="E2998" i="47" s="1"/>
  <c r="E2995" i="47"/>
  <c r="E2994" i="47" s="1"/>
  <c r="E2993" i="47" s="1"/>
  <c r="E2991" i="47"/>
  <c r="E2990" i="47" s="1"/>
  <c r="E2989" i="47" s="1"/>
  <c r="E2986" i="47"/>
  <c r="E2984" i="47"/>
  <c r="E2982" i="47"/>
  <c r="E2977" i="47"/>
  <c r="E2974" i="47"/>
  <c r="E2971" i="47"/>
  <c r="E2969" i="47"/>
  <c r="E2965" i="47"/>
  <c r="E2963" i="47"/>
  <c r="E2961" i="47"/>
  <c r="E2956" i="47"/>
  <c r="E2953" i="47"/>
  <c r="E2950" i="47"/>
  <c r="E2948" i="47"/>
  <c r="E2941" i="47"/>
  <c r="E2938" i="47"/>
  <c r="E2935" i="47"/>
  <c r="E2933" i="47"/>
  <c r="E2927" i="47"/>
  <c r="E2924" i="47"/>
  <c r="E2921" i="47"/>
  <c r="E2919" i="47"/>
  <c r="E2914" i="47"/>
  <c r="E2913" i="47" s="1"/>
  <c r="E2910" i="47"/>
  <c r="E2908" i="47"/>
  <c r="E2905" i="47"/>
  <c r="E2903" i="47"/>
  <c r="E2899" i="47"/>
  <c r="E2898" i="47" s="1"/>
  <c r="E2897" i="47" s="1"/>
  <c r="E2895" i="47"/>
  <c r="E2894" i="47" s="1"/>
  <c r="E2891" i="47"/>
  <c r="E2889" i="47"/>
  <c r="E2886" i="47"/>
  <c r="E2884" i="47"/>
  <c r="E2878" i="47"/>
  <c r="E2877" i="47" s="1"/>
  <c r="E2876" i="47" s="1"/>
  <c r="E2874" i="47"/>
  <c r="E2871" i="47"/>
  <c r="E2868" i="47"/>
  <c r="E2867" i="47" s="1"/>
  <c r="E2863" i="47"/>
  <c r="E2861" i="47"/>
  <c r="E2859" i="47"/>
  <c r="E2857" i="47"/>
  <c r="E2851" i="47"/>
  <c r="E2847" i="47"/>
  <c r="E2845" i="47"/>
  <c r="E2841" i="47"/>
  <c r="E2840" i="47" s="1"/>
  <c r="E2836" i="47"/>
  <c r="E2834" i="47"/>
  <c r="E2829" i="47"/>
  <c r="E2827" i="47"/>
  <c r="E2825" i="47"/>
  <c r="E2818" i="47"/>
  <c r="E2811" i="47"/>
  <c r="E2810" i="47" s="1"/>
  <c r="E2805" i="47"/>
  <c r="E2803" i="47"/>
  <c r="E2794" i="47"/>
  <c r="E2792" i="47"/>
  <c r="E2782" i="47"/>
  <c r="E2775" i="47"/>
  <c r="E2770" i="47"/>
  <c r="E2767" i="47"/>
  <c r="E2765" i="47"/>
  <c r="E2760" i="47"/>
  <c r="E2743" i="47"/>
  <c r="E2742" i="47" s="1"/>
  <c r="E2738" i="47"/>
  <c r="E2737" i="47" s="1"/>
  <c r="E2733" i="47"/>
  <c r="E2732" i="47" s="1"/>
  <c r="E2728" i="47"/>
  <c r="E2727" i="47" s="1"/>
  <c r="E2723" i="47"/>
  <c r="E2722" i="47" s="1"/>
  <c r="E2718" i="47"/>
  <c r="E2717" i="47" s="1"/>
  <c r="E2713" i="47"/>
  <c r="E2712" i="47" s="1"/>
  <c r="E2711" i="47" s="1"/>
  <c r="E2709" i="47"/>
  <c r="E2708" i="47" s="1"/>
  <c r="E2707" i="47" s="1"/>
  <c r="E2704" i="47"/>
  <c r="E2702" i="47"/>
  <c r="E2700" i="47"/>
  <c r="E2695" i="47"/>
  <c r="E2692" i="47"/>
  <c r="E2689" i="47"/>
  <c r="E2686" i="47"/>
  <c r="E2684" i="47"/>
  <c r="E2680" i="47"/>
  <c r="E2678" i="47"/>
  <c r="E2676" i="47"/>
  <c r="E2671" i="47"/>
  <c r="E2668" i="47"/>
  <c r="E2665" i="47"/>
  <c r="E2662" i="47"/>
  <c r="E2660" i="47"/>
  <c r="E2655" i="47"/>
  <c r="E2654" i="47" s="1"/>
  <c r="E2650" i="47"/>
  <c r="E2647" i="47"/>
  <c r="E2645" i="47"/>
  <c r="E2641" i="47"/>
  <c r="E2640" i="47" s="1"/>
  <c r="E2636" i="47"/>
  <c r="E2633" i="47"/>
  <c r="E2631" i="47"/>
  <c r="E2626" i="47"/>
  <c r="E2623" i="47"/>
  <c r="E2618" i="47"/>
  <c r="E2615" i="47"/>
  <c r="E2613" i="47"/>
  <c r="E2610" i="47"/>
  <c r="E2608" i="47"/>
  <c r="E2604" i="47"/>
  <c r="E2601" i="47"/>
  <c r="E2596" i="47"/>
  <c r="E2593" i="47"/>
  <c r="E2591" i="47"/>
  <c r="E2588" i="47"/>
  <c r="E2586" i="47"/>
  <c r="E2579" i="47"/>
  <c r="E2577" i="47"/>
  <c r="E2574" i="47"/>
  <c r="E2572" i="47"/>
  <c r="E2570" i="47"/>
  <c r="E2566" i="47"/>
  <c r="E2565" i="47" s="1"/>
  <c r="E2564" i="47" s="1"/>
  <c r="E2560" i="47"/>
  <c r="E2558" i="47"/>
  <c r="E2555" i="47"/>
  <c r="E2553" i="47"/>
  <c r="E2551" i="47"/>
  <c r="E2546" i="47"/>
  <c r="E2545" i="47" s="1"/>
  <c r="E2541" i="47"/>
  <c r="E2539" i="47"/>
  <c r="E2536" i="47"/>
  <c r="E2534" i="47"/>
  <c r="E2532" i="47"/>
  <c r="E2526" i="47"/>
  <c r="E2524" i="47"/>
  <c r="E2521" i="47"/>
  <c r="E2519" i="47"/>
  <c r="E2517" i="47"/>
  <c r="E2512" i="47"/>
  <c r="E2511" i="47" s="1"/>
  <c r="E2509" i="47"/>
  <c r="E2508" i="47" s="1"/>
  <c r="E2505" i="47"/>
  <c r="E2504" i="47" s="1"/>
  <c r="E2503" i="47" s="1"/>
  <c r="E2500" i="47"/>
  <c r="E2499" i="47" s="1"/>
  <c r="E2498" i="47" s="1"/>
  <c r="E2496" i="47"/>
  <c r="E2495" i="47" s="1"/>
  <c r="E2493" i="47"/>
  <c r="E2492" i="47" s="1"/>
  <c r="E2488" i="47"/>
  <c r="E2487" i="47" s="1"/>
  <c r="E2486" i="47" s="1"/>
  <c r="E2484" i="47"/>
  <c r="E2483" i="47" s="1"/>
  <c r="E2479" i="47"/>
  <c r="E2477" i="47"/>
  <c r="E2474" i="47"/>
  <c r="E2472" i="47"/>
  <c r="E2470" i="47"/>
  <c r="E2466" i="47"/>
  <c r="E2465" i="47" s="1"/>
  <c r="E2463" i="47"/>
  <c r="E2462" i="47" s="1"/>
  <c r="E2460" i="47"/>
  <c r="E2458" i="47"/>
  <c r="E2456" i="47"/>
  <c r="E2452" i="47"/>
  <c r="E2451" i="47" s="1"/>
  <c r="E2449" i="47"/>
  <c r="E2448" i="47" s="1"/>
  <c r="E2444" i="47"/>
  <c r="E2442" i="47"/>
  <c r="E2439" i="47"/>
  <c r="E2437" i="47"/>
  <c r="E2435" i="47"/>
  <c r="E2430" i="47"/>
  <c r="E2429" i="47" s="1"/>
  <c r="E2425" i="47"/>
  <c r="E2424" i="47" s="1"/>
  <c r="E2421" i="47"/>
  <c r="E2420" i="47" s="1"/>
  <c r="E2418" i="47"/>
  <c r="E2417" i="47" s="1"/>
  <c r="E2414" i="47"/>
  <c r="E2413" i="47" s="1"/>
  <c r="E2409" i="47"/>
  <c r="E2408" i="47" s="1"/>
  <c r="E2404" i="47"/>
  <c r="E2403" i="47" s="1"/>
  <c r="E2401" i="47"/>
  <c r="E2400" i="47" s="1"/>
  <c r="E2397" i="47"/>
  <c r="E2396" i="47" s="1"/>
  <c r="E2394" i="47"/>
  <c r="E2393" i="47" s="1"/>
  <c r="E2389" i="47"/>
  <c r="E2388" i="47" s="1"/>
  <c r="E2386" i="47"/>
  <c r="E2385" i="47" s="1"/>
  <c r="E2381" i="47"/>
  <c r="E2380" i="47" s="1"/>
  <c r="E2379" i="47" s="1"/>
  <c r="E2377" i="47"/>
  <c r="E2376" i="47" s="1"/>
  <c r="E2374" i="47"/>
  <c r="E2373" i="47" s="1"/>
  <c r="E2370" i="47"/>
  <c r="E2369" i="47" s="1"/>
  <c r="E2367" i="47"/>
  <c r="E2366" i="47" s="1"/>
  <c r="E2363" i="47"/>
  <c r="E2361" i="47"/>
  <c r="E2359" i="47"/>
  <c r="E2355" i="47"/>
  <c r="E2353" i="47"/>
  <c r="E2347" i="47"/>
  <c r="E2343" i="47"/>
  <c r="E2339" i="47"/>
  <c r="E2338" i="47" s="1"/>
  <c r="E2336" i="47"/>
  <c r="E2335" i="47" s="1"/>
  <c r="E2332" i="47"/>
  <c r="E2331" i="47" s="1"/>
  <c r="E2330" i="47" s="1"/>
  <c r="E2324" i="47"/>
  <c r="E2323" i="47" s="1"/>
  <c r="E2315" i="47"/>
  <c r="E2313" i="47"/>
  <c r="E2304" i="47"/>
  <c r="E2298" i="47"/>
  <c r="E2293" i="47"/>
  <c r="E2290" i="47"/>
  <c r="E2288" i="47"/>
  <c r="E2284" i="47"/>
  <c r="E2279" i="47"/>
  <c r="E2277" i="47"/>
  <c r="E2271" i="47"/>
  <c r="E2270" i="47" s="1"/>
  <c r="E2269" i="47" s="1"/>
  <c r="E2267" i="47"/>
  <c r="E2266" i="47" s="1"/>
  <c r="E2265" i="47" s="1"/>
  <c r="E2263" i="47"/>
  <c r="E2261" i="47"/>
  <c r="E2259" i="47"/>
  <c r="E2257" i="47"/>
  <c r="E2254" i="47"/>
  <c r="E2252" i="47"/>
  <c r="E2247" i="47"/>
  <c r="E2245" i="47"/>
  <c r="E2241" i="47"/>
  <c r="E2239" i="47"/>
  <c r="E2234" i="47"/>
  <c r="E2233" i="47" s="1"/>
  <c r="E2231" i="47"/>
  <c r="E2230" i="47" s="1"/>
  <c r="E2225" i="47"/>
  <c r="E2224" i="47" s="1"/>
  <c r="E2216" i="47"/>
  <c r="E2214" i="47"/>
  <c r="E2204" i="47"/>
  <c r="E2199" i="47"/>
  <c r="E2195" i="47"/>
  <c r="E2192" i="47"/>
  <c r="E2190" i="47"/>
  <c r="E2186" i="47"/>
  <c r="E2179" i="47"/>
  <c r="E2178" i="47" s="1"/>
  <c r="E2176" i="47"/>
  <c r="E2175" i="47" s="1"/>
  <c r="E2172" i="47"/>
  <c r="E2169" i="47"/>
  <c r="E2164" i="47"/>
  <c r="E2163" i="47" s="1"/>
  <c r="E2162" i="47" s="1"/>
  <c r="E2161" i="47" s="1"/>
  <c r="E2159" i="47"/>
  <c r="E2152" i="47"/>
  <c r="E2147" i="47"/>
  <c r="E2145" i="47"/>
  <c r="E2141" i="47"/>
  <c r="E2140" i="47" s="1"/>
  <c r="E2138" i="47"/>
  <c r="E2137" i="47" s="1"/>
  <c r="E2132" i="47"/>
  <c r="E2131" i="47" s="1"/>
  <c r="E2123" i="47"/>
  <c r="E2113" i="47"/>
  <c r="E2106" i="47"/>
  <c r="E2102" i="47"/>
  <c r="E2098" i="47"/>
  <c r="E2095" i="47"/>
  <c r="E2093" i="47"/>
  <c r="E2091" i="47"/>
  <c r="E2087" i="47"/>
  <c r="E2085" i="47"/>
  <c r="E2082" i="47"/>
  <c r="E2076" i="47"/>
  <c r="E2075" i="47" s="1"/>
  <c r="E2074" i="47" s="1"/>
  <c r="E2072" i="47"/>
  <c r="E2071" i="47" s="1"/>
  <c r="E2069" i="47"/>
  <c r="E2064" i="47"/>
  <c r="E2061" i="47"/>
  <c r="E2060" i="47" s="1"/>
  <c r="E2057" i="47"/>
  <c r="E2056" i="47" s="1"/>
  <c r="E2052" i="47"/>
  <c r="E2051" i="47" s="1"/>
  <c r="E2044" i="47"/>
  <c r="E2042" i="47"/>
  <c r="E2032" i="47"/>
  <c r="E2026" i="47"/>
  <c r="E2022" i="47"/>
  <c r="E2019" i="47"/>
  <c r="E2017" i="47"/>
  <c r="E2013" i="47"/>
  <c r="E2009" i="47"/>
  <c r="E2008" i="47" s="1"/>
  <c r="E2006" i="47"/>
  <c r="E2005" i="47" s="1"/>
  <c r="E2002" i="47"/>
  <c r="E2000" i="47"/>
  <c r="E1998" i="47"/>
  <c r="E1995" i="47"/>
  <c r="E1993" i="47"/>
  <c r="E1987" i="47"/>
  <c r="E1983" i="47"/>
  <c r="E1978" i="47"/>
  <c r="E1977" i="47" s="1"/>
  <c r="E1976" i="47" s="1"/>
  <c r="E1974" i="47"/>
  <c r="E1973" i="47" s="1"/>
  <c r="E1971" i="47"/>
  <c r="E1966" i="47"/>
  <c r="E1963" i="47"/>
  <c r="E1962" i="47" s="1"/>
  <c r="E1960" i="47"/>
  <c r="E1959" i="47" s="1"/>
  <c r="E1956" i="47"/>
  <c r="E1955" i="47" s="1"/>
  <c r="E1949" i="47"/>
  <c r="E1940" i="47"/>
  <c r="E1934" i="47"/>
  <c r="E1930" i="47"/>
  <c r="E1927" i="47"/>
  <c r="E1925" i="47"/>
  <c r="E1923" i="47"/>
  <c r="E1917" i="47"/>
  <c r="E1916" i="47" s="1"/>
  <c r="E1912" i="47"/>
  <c r="E1910" i="47"/>
  <c r="E1906" i="47"/>
  <c r="E1904" i="47"/>
  <c r="E1899" i="47"/>
  <c r="E1896" i="47"/>
  <c r="E1893" i="47"/>
  <c r="E1892" i="47" s="1"/>
  <c r="E1888" i="47"/>
  <c r="E1887" i="47" s="1"/>
  <c r="E1882" i="47"/>
  <c r="E1881" i="47" s="1"/>
  <c r="E1879" i="47"/>
  <c r="E1877" i="47"/>
  <c r="E1873" i="47"/>
  <c r="E1872" i="47" s="1"/>
  <c r="E1871" i="47" s="1"/>
  <c r="E1869" i="47"/>
  <c r="E1868" i="47" s="1"/>
  <c r="E1863" i="47"/>
  <c r="E1862" i="47" s="1"/>
  <c r="E1859" i="47"/>
  <c r="E1858" i="47" s="1"/>
  <c r="E1856" i="47"/>
  <c r="E1855" i="47" s="1"/>
  <c r="E1852" i="47"/>
  <c r="E1851" i="47" s="1"/>
  <c r="E1843" i="47"/>
  <c r="E1841" i="47"/>
  <c r="E1832" i="47"/>
  <c r="E1826" i="47"/>
  <c r="E1821" i="47"/>
  <c r="E1818" i="47"/>
  <c r="E1816" i="47"/>
  <c r="E1813" i="47"/>
  <c r="E1807" i="47"/>
  <c r="E1806" i="47" s="1"/>
  <c r="E1803" i="47"/>
  <c r="E1802" i="47" s="1"/>
  <c r="E1797" i="47"/>
  <c r="E1793" i="47"/>
  <c r="E1788" i="47"/>
  <c r="E1786" i="47"/>
  <c r="E1781" i="47"/>
  <c r="E1779" i="47"/>
  <c r="E1775" i="47"/>
  <c r="E1774" i="47" s="1"/>
  <c r="E1766" i="47"/>
  <c r="E1764" i="47"/>
  <c r="E1755" i="47"/>
  <c r="E1750" i="47"/>
  <c r="E1745" i="47"/>
  <c r="E1742" i="47"/>
  <c r="E1740" i="47"/>
  <c r="E1738" i="47"/>
  <c r="E1732" i="47"/>
  <c r="E1731" i="47" s="1"/>
  <c r="E1728" i="47"/>
  <c r="E1727" i="47" s="1"/>
  <c r="E1724" i="47"/>
  <c r="E1704" i="47"/>
  <c r="E1703" i="47" s="1"/>
  <c r="E1699" i="47"/>
  <c r="E1698" i="47" s="1"/>
  <c r="E1662" i="47"/>
  <c r="E1661" i="47" s="1"/>
  <c r="E1659" i="47"/>
  <c r="E1651" i="47"/>
  <c r="E1649" i="47"/>
  <c r="E1645" i="47"/>
  <c r="E1693" i="47"/>
  <c r="E1692" i="47" s="1"/>
  <c r="E1690" i="47"/>
  <c r="E1688" i="47"/>
  <c r="E1680" i="47"/>
  <c r="E1678" i="47"/>
  <c r="E1674" i="47"/>
  <c r="E1671" i="47"/>
  <c r="E1669" i="47"/>
  <c r="E1666" i="47"/>
  <c r="E1640" i="47"/>
  <c r="E1639" i="47" s="1"/>
  <c r="E1637" i="47"/>
  <c r="E1635" i="47"/>
  <c r="E1627" i="47"/>
  <c r="E1625" i="47"/>
  <c r="E1621" i="47"/>
  <c r="E1618" i="47"/>
  <c r="E1616" i="47"/>
  <c r="E1613" i="47"/>
  <c r="E1608" i="47"/>
  <c r="E1607" i="47" s="1"/>
  <c r="E1604" i="47"/>
  <c r="E1603" i="47" s="1"/>
  <c r="E1601" i="47"/>
  <c r="E1600" i="47" s="1"/>
  <c r="E1597" i="47"/>
  <c r="E1596" i="47" s="1"/>
  <c r="E1594" i="47"/>
  <c r="E1593" i="47" s="1"/>
  <c r="E1589" i="47"/>
  <c r="E1587" i="47"/>
  <c r="E1584" i="47"/>
  <c r="E1579" i="47"/>
  <c r="E1575" i="47"/>
  <c r="E1574" i="47" s="1"/>
  <c r="E1572" i="47"/>
  <c r="E1571" i="47" s="1"/>
  <c r="E1568" i="47"/>
  <c r="E1567" i="47" s="1"/>
  <c r="E1565" i="47"/>
  <c r="E1556" i="47"/>
  <c r="E1553" i="47"/>
  <c r="E1549" i="47"/>
  <c r="E1546" i="47"/>
  <c r="E1544" i="47"/>
  <c r="E1541" i="47"/>
  <c r="E1537" i="47"/>
  <c r="E1535" i="47"/>
  <c r="E1533" i="47"/>
  <c r="E1531" i="47"/>
  <c r="E1528" i="47"/>
  <c r="E1527" i="47" s="1"/>
  <c r="E1524" i="47"/>
  <c r="E1522" i="47"/>
  <c r="E1520" i="47"/>
  <c r="E1514" i="47"/>
  <c r="E1513" i="47" s="1"/>
  <c r="E1510" i="47"/>
  <c r="E1509" i="47" s="1"/>
  <c r="E1507" i="47"/>
  <c r="E1503" i="47"/>
  <c r="E1498" i="47"/>
  <c r="E1496" i="47"/>
  <c r="E1492" i="47"/>
  <c r="E1490" i="47"/>
  <c r="E1487" i="47"/>
  <c r="E1484" i="47"/>
  <c r="E1478" i="47"/>
  <c r="E1476" i="47"/>
  <c r="E1471" i="47"/>
  <c r="E1470" i="47" s="1"/>
  <c r="E1467" i="47"/>
  <c r="E1465" i="47"/>
  <c r="E1463" i="47"/>
  <c r="E1460" i="47"/>
  <c r="E1459" i="47" s="1"/>
  <c r="E1454" i="47"/>
  <c r="E1453" i="47" s="1"/>
  <c r="E1450" i="47"/>
  <c r="E1449" i="47" s="1"/>
  <c r="E1446" i="47"/>
  <c r="E1434" i="47"/>
  <c r="E1431" i="47"/>
  <c r="E1422" i="47"/>
  <c r="E1420" i="47"/>
  <c r="E1416" i="47"/>
  <c r="E1409" i="47"/>
  <c r="E1408" i="47" s="1"/>
  <c r="E1406" i="47"/>
  <c r="E1396" i="47"/>
  <c r="E1393" i="47"/>
  <c r="E1390" i="47"/>
  <c r="E1385" i="47"/>
  <c r="E1384" i="47" s="1"/>
  <c r="E1383" i="47" s="1"/>
  <c r="E1382" i="47" s="1"/>
  <c r="E1380" i="47"/>
  <c r="E1377" i="47"/>
  <c r="E1372" i="47"/>
  <c r="E1371" i="47" s="1"/>
  <c r="E1369" i="47"/>
  <c r="E1367" i="47"/>
  <c r="E1362" i="47"/>
  <c r="E1361" i="47" s="1"/>
  <c r="E1360" i="47" s="1"/>
  <c r="E1359" i="47" s="1"/>
  <c r="E1357" i="47"/>
  <c r="E1356" i="47" s="1"/>
  <c r="E1355" i="47" s="1"/>
  <c r="E1354" i="47" s="1"/>
  <c r="E1352" i="47"/>
  <c r="E1350" i="47"/>
  <c r="E1345" i="47"/>
  <c r="E1344" i="47" s="1"/>
  <c r="E1339" i="47"/>
  <c r="E1338" i="47" s="1"/>
  <c r="E1334" i="47"/>
  <c r="E1332" i="47"/>
  <c r="E1326" i="47"/>
  <c r="E1323" i="47"/>
  <c r="E1318" i="47"/>
  <c r="E1317" i="47" s="1"/>
  <c r="E1315" i="47"/>
  <c r="E1314" i="47" s="1"/>
  <c r="E1312" i="47"/>
  <c r="E1309" i="47"/>
  <c r="E1307" i="47"/>
  <c r="E1305" i="47"/>
  <c r="E1302" i="47"/>
  <c r="E1300" i="47"/>
  <c r="E1296" i="47"/>
  <c r="E1295" i="47" s="1"/>
  <c r="E1293" i="47"/>
  <c r="E1292" i="47" s="1"/>
  <c r="E1290" i="47"/>
  <c r="E1287" i="47"/>
  <c r="E1285" i="47"/>
  <c r="E1283" i="47"/>
  <c r="E1280" i="47"/>
  <c r="E1278" i="47"/>
  <c r="E1273" i="47"/>
  <c r="E1272" i="47" s="1"/>
  <c r="E1271" i="47" s="1"/>
  <c r="E1270" i="47" s="1"/>
  <c r="E1268" i="47"/>
  <c r="E1266" i="47"/>
  <c r="E1261" i="47"/>
  <c r="E1259" i="47"/>
  <c r="E1254" i="47"/>
  <c r="E1252" i="47"/>
  <c r="E1247" i="47"/>
  <c r="E1246" i="47" s="1"/>
  <c r="E1245" i="47" s="1"/>
  <c r="E1244" i="47" s="1"/>
  <c r="E1242" i="47"/>
  <c r="E1241" i="47" s="1"/>
  <c r="E1238" i="47"/>
  <c r="E1237" i="47" s="1"/>
  <c r="E1234" i="47"/>
  <c r="E1230" i="47"/>
  <c r="E1227" i="47"/>
  <c r="E1217" i="47"/>
  <c r="E1216" i="47" s="1"/>
  <c r="E1215" i="47" s="1"/>
  <c r="E1214" i="47" s="1"/>
  <c r="E1212" i="47"/>
  <c r="E1211" i="47" s="1"/>
  <c r="E1210" i="47" s="1"/>
  <c r="E1209" i="47" s="1"/>
  <c r="E1207" i="47"/>
  <c r="E1206" i="47" s="1"/>
  <c r="E1205" i="47" s="1"/>
  <c r="E1204" i="47" s="1"/>
  <c r="E1201" i="47"/>
  <c r="E1200" i="47" s="1"/>
  <c r="E1199" i="47" s="1"/>
  <c r="E1198" i="47" s="1"/>
  <c r="E1195" i="47"/>
  <c r="E1194" i="47" s="1"/>
  <c r="E1193" i="47" s="1"/>
  <c r="E1190" i="47"/>
  <c r="E1189" i="47" s="1"/>
  <c r="E1188" i="47" s="1"/>
  <c r="E1185" i="47"/>
  <c r="E1184" i="47" s="1"/>
  <c r="E1183" i="47" s="1"/>
  <c r="E1182" i="47" s="1"/>
  <c r="E1180" i="47"/>
  <c r="E1179" i="47" s="1"/>
  <c r="E1178" i="47" s="1"/>
  <c r="E1177" i="47" s="1"/>
  <c r="E1174" i="47"/>
  <c r="E1173" i="47" s="1"/>
  <c r="E1172" i="47" s="1"/>
  <c r="E1171" i="47" s="1"/>
  <c r="E1164" i="47"/>
  <c r="E1160" i="47"/>
  <c r="E1157" i="47"/>
  <c r="E1155" i="47"/>
  <c r="E1153" i="47"/>
  <c r="E1151" i="47"/>
  <c r="E1144" i="47"/>
  <c r="E1143" i="47" s="1"/>
  <c r="E1139" i="47"/>
  <c r="E1136" i="47"/>
  <c r="E1131" i="47"/>
  <c r="E1130" i="47" s="1"/>
  <c r="E1129" i="47" s="1"/>
  <c r="E1128" i="47" s="1"/>
  <c r="E1118" i="47"/>
  <c r="E1116" i="47"/>
  <c r="E1110" i="47"/>
  <c r="E1109" i="47" s="1"/>
  <c r="E1107" i="47"/>
  <c r="E1106" i="47" s="1"/>
  <c r="E1102" i="47"/>
  <c r="E1097" i="47"/>
  <c r="E1095" i="47"/>
  <c r="E1089" i="47"/>
  <c r="E1088" i="47" s="1"/>
  <c r="E1086" i="47"/>
  <c r="E1085" i="47" s="1"/>
  <c r="E1083" i="47"/>
  <c r="E1081" i="47"/>
  <c r="E1077" i="47"/>
  <c r="E1076" i="47" s="1"/>
  <c r="E1074" i="47"/>
  <c r="E1072" i="47"/>
  <c r="E1068" i="47"/>
  <c r="E1067" i="47" s="1"/>
  <c r="E1066" i="47" s="1"/>
  <c r="E1058" i="47"/>
  <c r="E1055" i="47"/>
  <c r="E1052" i="47"/>
  <c r="E1050" i="47"/>
  <c r="E1041" i="47"/>
  <c r="E1038" i="47"/>
  <c r="E1035" i="47"/>
  <c r="E1033" i="47"/>
  <c r="E1024" i="47"/>
  <c r="E1022" i="47"/>
  <c r="E1017" i="47"/>
  <c r="E1015" i="47"/>
  <c r="E1012" i="47"/>
  <c r="E1010" i="47"/>
  <c r="E1006" i="47"/>
  <c r="E1004" i="47"/>
  <c r="E1001" i="47"/>
  <c r="E999" i="47"/>
  <c r="E995" i="47"/>
  <c r="E993" i="47"/>
  <c r="E990" i="47"/>
  <c r="E988" i="47"/>
  <c r="E982" i="47"/>
  <c r="E980" i="47"/>
  <c r="E977" i="47"/>
  <c r="E975" i="47"/>
  <c r="E971" i="47"/>
  <c r="E969" i="47"/>
  <c r="E964" i="47"/>
  <c r="E962" i="47"/>
  <c r="E959" i="47"/>
  <c r="E957" i="47"/>
  <c r="E952" i="47"/>
  <c r="E950" i="47"/>
  <c r="E945" i="47"/>
  <c r="E940" i="47"/>
  <c r="E937" i="47"/>
  <c r="E936" i="47" s="1"/>
  <c r="E934" i="47"/>
  <c r="E929" i="47"/>
  <c r="E928" i="47" s="1"/>
  <c r="E927" i="47" s="1"/>
  <c r="E925" i="47"/>
  <c r="E924" i="47" s="1"/>
  <c r="E921" i="47"/>
  <c r="E920" i="47" s="1"/>
  <c r="E918" i="47"/>
  <c r="E917" i="47" s="1"/>
  <c r="E914" i="47"/>
  <c r="E913" i="47" s="1"/>
  <c r="E910" i="47"/>
  <c r="E907" i="47"/>
  <c r="E902" i="47"/>
  <c r="E901" i="47" s="1"/>
  <c r="E900" i="47" s="1"/>
  <c r="E899" i="47" s="1"/>
  <c r="E897" i="47"/>
  <c r="E896" i="47" s="1"/>
  <c r="E895" i="47" s="1"/>
  <c r="E894" i="47" s="1"/>
  <c r="E892" i="47"/>
  <c r="E891" i="47" s="1"/>
  <c r="E890" i="47" s="1"/>
  <c r="E889" i="47" s="1"/>
  <c r="E887" i="47"/>
  <c r="E886" i="47" s="1"/>
  <c r="E884" i="47"/>
  <c r="E883" i="47" s="1"/>
  <c r="E881" i="47"/>
  <c r="E880" i="47" s="1"/>
  <c r="E876" i="47"/>
  <c r="E875" i="47" s="1"/>
  <c r="E874" i="47" s="1"/>
  <c r="E873" i="47" s="1"/>
  <c r="E871" i="47"/>
  <c r="E870" i="47" s="1"/>
  <c r="E869" i="47" s="1"/>
  <c r="E868" i="47" s="1"/>
  <c r="E866" i="47"/>
  <c r="E865" i="47" s="1"/>
  <c r="E864" i="47" s="1"/>
  <c r="E863" i="47" s="1"/>
  <c r="E861" i="47"/>
  <c r="E860" i="47" s="1"/>
  <c r="E858" i="47"/>
  <c r="E854" i="47"/>
  <c r="E852" i="47"/>
  <c r="E849" i="47"/>
  <c r="E847" i="47"/>
  <c r="E843" i="47"/>
  <c r="E842" i="47" s="1"/>
  <c r="E840" i="47"/>
  <c r="E836" i="47"/>
  <c r="E834" i="47"/>
  <c r="E831" i="47"/>
  <c r="E829" i="47"/>
  <c r="E824" i="47"/>
  <c r="E823" i="47" s="1"/>
  <c r="E822" i="47" s="1"/>
  <c r="E821" i="47" s="1"/>
  <c r="E819" i="47"/>
  <c r="E818" i="47" s="1"/>
  <c r="E816" i="47"/>
  <c r="E812" i="47"/>
  <c r="E810" i="47"/>
  <c r="E807" i="47"/>
  <c r="E805" i="47"/>
  <c r="E801" i="47"/>
  <c r="E800" i="47" s="1"/>
  <c r="E798" i="47"/>
  <c r="E794" i="47"/>
  <c r="E792" i="47"/>
  <c r="E789" i="47"/>
  <c r="E787" i="47"/>
  <c r="E783" i="47"/>
  <c r="E782" i="47" s="1"/>
  <c r="E780" i="47"/>
  <c r="E776" i="47"/>
  <c r="E774" i="47"/>
  <c r="E771" i="47"/>
  <c r="E769" i="47"/>
  <c r="E764" i="47"/>
  <c r="E761" i="47"/>
  <c r="E759" i="47"/>
  <c r="E755" i="47"/>
  <c r="E754" i="47" s="1"/>
  <c r="E751" i="47"/>
  <c r="E749" i="47"/>
  <c r="E746" i="47"/>
  <c r="E744" i="47"/>
  <c r="E740" i="47"/>
  <c r="E739" i="47" s="1"/>
  <c r="E736" i="47"/>
  <c r="E734" i="47"/>
  <c r="E731" i="47"/>
  <c r="E729" i="47"/>
  <c r="E724" i="47"/>
  <c r="E723" i="47" s="1"/>
  <c r="E721" i="47"/>
  <c r="E720" i="47" s="1"/>
  <c r="E716" i="47"/>
  <c r="E714" i="47"/>
  <c r="E710" i="47"/>
  <c r="E709" i="47" s="1"/>
  <c r="E707" i="47"/>
  <c r="E702" i="47"/>
  <c r="E699" i="47"/>
  <c r="E694" i="47"/>
  <c r="E693" i="47" s="1"/>
  <c r="E692" i="47" s="1"/>
  <c r="E691" i="47" s="1"/>
  <c r="E689" i="47"/>
  <c r="E688" i="47" s="1"/>
  <c r="E685" i="47"/>
  <c r="E684" i="47" s="1"/>
  <c r="E680" i="47"/>
  <c r="E678" i="47"/>
  <c r="E673" i="47"/>
  <c r="E672" i="47" s="1"/>
  <c r="E671" i="47" s="1"/>
  <c r="E670" i="47" s="1"/>
  <c r="E668" i="47"/>
  <c r="E667" i="47" s="1"/>
  <c r="E665" i="47"/>
  <c r="E664" i="47" s="1"/>
  <c r="E659" i="47"/>
  <c r="E658" i="47" s="1"/>
  <c r="E657" i="47" s="1"/>
  <c r="E656" i="47" s="1"/>
  <c r="E654" i="47"/>
  <c r="E652" i="47"/>
  <c r="E650" i="47"/>
  <c r="E647" i="47"/>
  <c r="E645" i="47"/>
  <c r="E641" i="47"/>
  <c r="E639" i="47"/>
  <c r="E637" i="47"/>
  <c r="E634" i="47"/>
  <c r="E632" i="47"/>
  <c r="E628" i="47"/>
  <c r="E626" i="47"/>
  <c r="E621" i="47"/>
  <c r="E619" i="47"/>
  <c r="E616" i="47"/>
  <c r="E614" i="47"/>
  <c r="E609" i="47"/>
  <c r="E607" i="47"/>
  <c r="E605" i="47"/>
  <c r="E602" i="47"/>
  <c r="E600" i="47"/>
  <c r="E595" i="47"/>
  <c r="E593" i="47"/>
  <c r="E589" i="47"/>
  <c r="E587" i="47"/>
  <c r="E584" i="47"/>
  <c r="E582" i="47"/>
  <c r="E577" i="47"/>
  <c r="E575" i="47"/>
  <c r="E573" i="47"/>
  <c r="E570" i="47"/>
  <c r="E568" i="47"/>
  <c r="E563" i="47"/>
  <c r="E561" i="47"/>
  <c r="E557" i="47"/>
  <c r="E555" i="47"/>
  <c r="E552" i="47"/>
  <c r="E550" i="47"/>
  <c r="E546" i="47"/>
  <c r="E544" i="47"/>
  <c r="E540" i="47"/>
  <c r="E538" i="47"/>
  <c r="E535" i="47"/>
  <c r="E533" i="47"/>
  <c r="E528" i="47"/>
  <c r="E526" i="47"/>
  <c r="E523" i="47"/>
  <c r="E522" i="47" s="1"/>
  <c r="E520" i="47"/>
  <c r="E516" i="47"/>
  <c r="E514" i="47"/>
  <c r="E512" i="47"/>
  <c r="E509" i="47"/>
  <c r="E507" i="47"/>
  <c r="E503" i="47"/>
  <c r="E501" i="47"/>
  <c r="E498" i="47"/>
  <c r="E497" i="47" s="1"/>
  <c r="E495" i="47"/>
  <c r="E491" i="47"/>
  <c r="E489" i="47"/>
  <c r="E487" i="47"/>
  <c r="E484" i="47"/>
  <c r="E482" i="47"/>
  <c r="E478" i="47"/>
  <c r="E477" i="47" s="1"/>
  <c r="E475" i="47"/>
  <c r="E474" i="47" s="1"/>
  <c r="E471" i="47"/>
  <c r="E469" i="47"/>
  <c r="E464" i="47"/>
  <c r="E463" i="47" s="1"/>
  <c r="E462" i="47" s="1"/>
  <c r="E461" i="47" s="1"/>
  <c r="E458" i="47"/>
  <c r="E457" i="47" s="1"/>
  <c r="E455" i="47"/>
  <c r="E453" i="47"/>
  <c r="E448" i="47"/>
  <c r="E447" i="47" s="1"/>
  <c r="E445" i="47"/>
  <c r="E443" i="47"/>
  <c r="E438" i="47"/>
  <c r="E437" i="47" s="1"/>
  <c r="E436" i="47" s="1"/>
  <c r="E435" i="47" s="1"/>
  <c r="E433" i="47"/>
  <c r="E432" i="47" s="1"/>
  <c r="E431" i="47" s="1"/>
  <c r="E430" i="47" s="1"/>
  <c r="E428" i="47"/>
  <c r="E427" i="47" s="1"/>
  <c r="E426" i="47" s="1"/>
  <c r="E425" i="47" s="1"/>
  <c r="E423" i="47"/>
  <c r="E422" i="47" s="1"/>
  <c r="E421" i="47" s="1"/>
  <c r="E420" i="47" s="1"/>
  <c r="E418" i="47"/>
  <c r="E416" i="47"/>
  <c r="E413" i="47"/>
  <c r="E412" i="47" s="1"/>
  <c r="E408" i="47"/>
  <c r="E407" i="47" s="1"/>
  <c r="E406" i="47" s="1"/>
  <c r="E405" i="47" s="1"/>
  <c r="E403" i="47"/>
  <c r="E402" i="47" s="1"/>
  <c r="E401" i="47" s="1"/>
  <c r="E399" i="47"/>
  <c r="E398" i="47" s="1"/>
  <c r="E396" i="47"/>
  <c r="E395" i="47" s="1"/>
  <c r="E391" i="47"/>
  <c r="E390" i="47" s="1"/>
  <c r="E389" i="47" s="1"/>
  <c r="E387" i="47"/>
  <c r="E386" i="47" s="1"/>
  <c r="E385" i="47" s="1"/>
  <c r="E383" i="47"/>
  <c r="E381" i="47"/>
  <c r="E378" i="47"/>
  <c r="E374" i="47"/>
  <c r="E370" i="47"/>
  <c r="E369" i="47" s="1"/>
  <c r="E366" i="47"/>
  <c r="E361" i="47"/>
  <c r="E359" i="47"/>
  <c r="E355" i="47"/>
  <c r="E354" i="47" s="1"/>
  <c r="E353" i="47" s="1"/>
  <c r="E351" i="47"/>
  <c r="E349" i="47"/>
  <c r="E346" i="47"/>
  <c r="E341" i="47"/>
  <c r="E337" i="47"/>
  <c r="E336" i="47" s="1"/>
  <c r="E333" i="47"/>
  <c r="E332" i="47" s="1"/>
  <c r="E328" i="47"/>
  <c r="E327" i="47" s="1"/>
  <c r="E320" i="47"/>
  <c r="E318" i="47"/>
  <c r="E308" i="47"/>
  <c r="E302" i="47"/>
  <c r="E298" i="47"/>
  <c r="E294" i="47"/>
  <c r="E292" i="47"/>
  <c r="E288" i="47"/>
  <c r="E283" i="47"/>
  <c r="E280" i="47"/>
  <c r="E277" i="47"/>
  <c r="E275" i="47"/>
  <c r="E272" i="47"/>
  <c r="E270" i="47"/>
  <c r="E266" i="47"/>
  <c r="E263" i="47"/>
  <c r="E260" i="47"/>
  <c r="E258" i="47"/>
  <c r="E255" i="47"/>
  <c r="E253" i="47"/>
  <c r="E248" i="47"/>
  <c r="E247" i="47" s="1"/>
  <c r="E245" i="47"/>
  <c r="E244" i="47" s="1"/>
  <c r="E240" i="47"/>
  <c r="E239" i="47" s="1"/>
  <c r="E237" i="47"/>
  <c r="E236" i="47" s="1"/>
  <c r="E232" i="47"/>
  <c r="E231" i="47" s="1"/>
  <c r="E230" i="47" s="1"/>
  <c r="E229" i="47" s="1"/>
  <c r="E227" i="47"/>
  <c r="E225" i="47"/>
  <c r="E220" i="47"/>
  <c r="E215" i="47"/>
  <c r="E214" i="47" s="1"/>
  <c r="E211" i="47"/>
  <c r="E210" i="47" s="1"/>
  <c r="E206" i="47"/>
  <c r="E205" i="47" s="1"/>
  <c r="E203" i="47"/>
  <c r="E202" i="47" s="1"/>
  <c r="E198" i="47"/>
  <c r="E197" i="47" s="1"/>
  <c r="E195" i="47"/>
  <c r="E194" i="47" s="1"/>
  <c r="E192" i="47"/>
  <c r="E191" i="47" s="1"/>
  <c r="E189" i="47"/>
  <c r="E188" i="47" s="1"/>
  <c r="E184" i="47"/>
  <c r="E179" i="47"/>
  <c r="E178" i="47" s="1"/>
  <c r="E176" i="47"/>
  <c r="E175" i="47" s="1"/>
  <c r="E171" i="47"/>
  <c r="E170" i="47" s="1"/>
  <c r="E169" i="47" s="1"/>
  <c r="E168" i="47" s="1"/>
  <c r="E160" i="47"/>
  <c r="E159" i="47" s="1"/>
  <c r="E157" i="47"/>
  <c r="E156" i="47" s="1"/>
  <c r="E153" i="47"/>
  <c r="E151" i="47"/>
  <c r="E146" i="47"/>
  <c r="E144" i="47"/>
  <c r="E141" i="47"/>
  <c r="E140" i="47" s="1"/>
  <c r="E136" i="47"/>
  <c r="E135" i="47" s="1"/>
  <c r="E132" i="47"/>
  <c r="E131" i="47" s="1"/>
  <c r="E127" i="47"/>
  <c r="E126" i="47" s="1"/>
  <c r="E125" i="47" s="1"/>
  <c r="E123" i="47"/>
  <c r="E122" i="47" s="1"/>
  <c r="E119" i="47"/>
  <c r="E118" i="47" s="1"/>
  <c r="E113" i="47"/>
  <c r="E112" i="47" s="1"/>
  <c r="E110" i="47"/>
  <c r="E109" i="47" s="1"/>
  <c r="E106" i="47"/>
  <c r="E104" i="47"/>
  <c r="E97" i="47"/>
  <c r="E92" i="47"/>
  <c r="E89" i="47"/>
  <c r="E85" i="47"/>
  <c r="E84" i="47" s="1"/>
  <c r="E79" i="47"/>
  <c r="E77" i="47"/>
  <c r="E72" i="47"/>
  <c r="E71" i="47" s="1"/>
  <c r="E69" i="47"/>
  <c r="E65" i="47"/>
  <c r="E63" i="47"/>
  <c r="E54" i="47"/>
  <c r="E53" i="47" s="1"/>
  <c r="E51" i="47"/>
  <c r="E50" i="47" s="1"/>
  <c r="E46" i="47"/>
  <c r="E45" i="47" s="1"/>
  <c r="E38" i="47"/>
  <c r="E36" i="47"/>
  <c r="E27" i="47"/>
  <c r="E21" i="47"/>
  <c r="E16" i="47"/>
  <c r="E13" i="47"/>
  <c r="E11" i="47"/>
  <c r="E7" i="47"/>
  <c r="E1101" i="47"/>
  <c r="E1100" i="47" s="1"/>
  <c r="E1099" i="47" s="1"/>
  <c r="E933" i="47"/>
  <c r="E763" i="47"/>
  <c r="E183" i="47"/>
  <c r="F4111" i="47"/>
  <c r="G4111" i="47"/>
  <c r="G4110" i="47" s="1"/>
  <c r="G4109" i="47" s="1"/>
  <c r="H4111" i="47"/>
  <c r="H4110" i="47" s="1"/>
  <c r="H4109" i="47" s="1"/>
  <c r="F4094" i="47"/>
  <c r="F4074" i="47"/>
  <c r="G4074" i="47"/>
  <c r="H4074" i="47"/>
  <c r="F4061" i="47"/>
  <c r="G4061" i="47"/>
  <c r="H4061" i="47"/>
  <c r="H3956" i="47"/>
  <c r="G3956" i="47"/>
  <c r="F3956" i="47"/>
  <c r="H3954" i="47"/>
  <c r="G3954" i="47"/>
  <c r="F3954" i="47"/>
  <c r="H3952" i="47"/>
  <c r="G3952" i="47"/>
  <c r="F3952" i="47"/>
  <c r="H3943" i="47"/>
  <c r="H3942" i="47" s="1"/>
  <c r="G3943" i="47"/>
  <c r="G3942" i="47" s="1"/>
  <c r="F3943" i="47"/>
  <c r="F3960" i="47"/>
  <c r="G3960" i="47"/>
  <c r="G3959" i="47" s="1"/>
  <c r="H3960" i="47"/>
  <c r="H3959" i="47" s="1"/>
  <c r="G3937" i="47"/>
  <c r="H3937" i="47"/>
  <c r="F3937" i="47"/>
  <c r="H3939" i="47"/>
  <c r="G3939" i="47"/>
  <c r="F3939" i="47"/>
  <c r="H3935" i="47"/>
  <c r="G3935" i="47"/>
  <c r="F3935" i="47"/>
  <c r="H3791" i="47"/>
  <c r="G3791" i="47"/>
  <c r="F3791" i="47"/>
  <c r="H3789" i="47"/>
  <c r="G3789" i="47"/>
  <c r="F3789" i="47"/>
  <c r="F3550" i="47"/>
  <c r="G3550" i="47"/>
  <c r="H3550" i="47"/>
  <c r="F3535" i="47"/>
  <c r="G3535" i="47"/>
  <c r="H3535" i="47"/>
  <c r="H3458" i="47"/>
  <c r="G3458" i="47"/>
  <c r="H3456" i="47"/>
  <c r="G3456" i="47"/>
  <c r="F3456" i="47"/>
  <c r="F3451" i="47"/>
  <c r="G3451" i="47"/>
  <c r="H3451" i="47"/>
  <c r="H3448" i="47"/>
  <c r="G3448" i="47"/>
  <c r="F3448" i="47"/>
  <c r="H3446" i="47"/>
  <c r="G3446" i="47"/>
  <c r="F3446" i="47"/>
  <c r="H3439" i="47"/>
  <c r="G3439" i="47"/>
  <c r="F3437" i="47"/>
  <c r="G3437" i="47"/>
  <c r="H3437" i="47"/>
  <c r="F3432" i="47"/>
  <c r="G3432" i="47"/>
  <c r="H3432" i="47"/>
  <c r="H3429" i="47"/>
  <c r="G3429" i="47"/>
  <c r="F3429" i="47"/>
  <c r="H3427" i="47"/>
  <c r="G3427" i="47"/>
  <c r="F3427" i="47"/>
  <c r="F3309" i="47"/>
  <c r="G3309" i="47"/>
  <c r="H3309" i="47"/>
  <c r="F3249" i="47"/>
  <c r="G3249" i="47"/>
  <c r="H3249" i="47"/>
  <c r="F3251" i="47"/>
  <c r="G3251" i="47"/>
  <c r="H3251" i="47"/>
  <c r="F2834" i="47"/>
  <c r="G2834" i="47"/>
  <c r="H2834" i="47"/>
  <c r="H2836" i="47"/>
  <c r="G2836" i="47"/>
  <c r="F2836" i="47"/>
  <c r="F2733" i="47"/>
  <c r="G2733" i="47"/>
  <c r="G2732" i="47" s="1"/>
  <c r="H2733" i="47"/>
  <c r="H2732" i="47" s="1"/>
  <c r="F2728" i="47"/>
  <c r="G2728" i="47"/>
  <c r="H2728" i="47"/>
  <c r="H2727" i="47" s="1"/>
  <c r="F2641" i="47"/>
  <c r="G2641" i="47"/>
  <c r="G2640" i="47" s="1"/>
  <c r="H2641" i="47"/>
  <c r="H2640" i="47" s="1"/>
  <c r="F2655" i="47"/>
  <c r="G2655" i="47"/>
  <c r="G2654" i="47" s="1"/>
  <c r="H2655" i="47"/>
  <c r="H2654" i="47" s="1"/>
  <c r="H2610" i="47"/>
  <c r="G2610" i="47"/>
  <c r="F2610" i="47"/>
  <c r="H2608" i="47"/>
  <c r="G2608" i="47"/>
  <c r="F2608" i="47"/>
  <c r="F2588" i="47"/>
  <c r="G2588" i="47"/>
  <c r="H2588" i="47"/>
  <c r="F2586" i="47"/>
  <c r="G2586" i="47"/>
  <c r="H2586" i="47"/>
  <c r="G2381" i="47"/>
  <c r="G2380" i="47" s="1"/>
  <c r="G2379" i="47" s="1"/>
  <c r="H2381" i="47"/>
  <c r="H2380" i="47" s="1"/>
  <c r="H2379" i="47" s="1"/>
  <c r="F2381" i="47"/>
  <c r="H2374" i="47"/>
  <c r="H2373" i="47" s="1"/>
  <c r="G2374" i="47"/>
  <c r="G2373" i="47" s="1"/>
  <c r="F2374" i="47"/>
  <c r="F2367" i="47"/>
  <c r="G2367" i="47"/>
  <c r="G2366" i="47" s="1"/>
  <c r="H2367" i="47"/>
  <c r="H2366" i="47" s="1"/>
  <c r="F1724" i="47"/>
  <c r="G1724" i="47"/>
  <c r="G1719" i="47" s="1"/>
  <c r="G1710" i="47" s="1"/>
  <c r="H1724" i="47"/>
  <c r="H1719" i="47" s="1"/>
  <c r="H1710" i="47" s="1"/>
  <c r="F1732" i="47"/>
  <c r="G1732" i="47"/>
  <c r="G1731" i="47" s="1"/>
  <c r="H1732" i="47"/>
  <c r="H1731" i="47" s="1"/>
  <c r="F1728" i="47"/>
  <c r="G1728" i="47"/>
  <c r="G1727" i="47" s="1"/>
  <c r="H1728" i="47"/>
  <c r="H1727" i="47" s="1"/>
  <c r="F1409" i="47"/>
  <c r="G1409" i="47"/>
  <c r="G1408" i="47" s="1"/>
  <c r="H1409" i="47"/>
  <c r="H1408" i="47" s="1"/>
  <c r="F1160" i="47"/>
  <c r="G1160" i="47"/>
  <c r="H1160" i="47"/>
  <c r="F1095" i="47"/>
  <c r="G1095" i="47"/>
  <c r="H1095" i="47"/>
  <c r="F1097" i="47"/>
  <c r="G1097" i="47"/>
  <c r="H1097" i="47"/>
  <c r="G1038" i="47"/>
  <c r="H1038" i="47"/>
  <c r="F1038" i="47"/>
  <c r="G1058" i="47"/>
  <c r="G1054" i="47" s="1"/>
  <c r="H1058" i="47"/>
  <c r="H1054" i="47" s="1"/>
  <c r="F1055" i="47"/>
  <c r="F929" i="47"/>
  <c r="G914" i="47"/>
  <c r="G913" i="47" s="1"/>
  <c r="H914" i="47"/>
  <c r="H913" i="47" s="1"/>
  <c r="F914" i="47"/>
  <c r="F907" i="47"/>
  <c r="G907" i="47"/>
  <c r="H907" i="47"/>
  <c r="G665" i="47"/>
  <c r="G664" i="47" s="1"/>
  <c r="H665" i="47"/>
  <c r="H664" i="47" s="1"/>
  <c r="F665" i="47"/>
  <c r="F458" i="47"/>
  <c r="G458" i="47"/>
  <c r="H458" i="47"/>
  <c r="F448" i="47"/>
  <c r="G448" i="47"/>
  <c r="H448" i="47"/>
  <c r="G418" i="47"/>
  <c r="H418" i="47"/>
  <c r="F418" i="47"/>
  <c r="G399" i="47"/>
  <c r="G398" i="47" s="1"/>
  <c r="H399" i="47"/>
  <c r="H398" i="47" s="1"/>
  <c r="F399" i="47"/>
  <c r="F237" i="47"/>
  <c r="G237" i="47"/>
  <c r="G236" i="47" s="1"/>
  <c r="H237" i="47"/>
  <c r="H236" i="47" s="1"/>
  <c r="F171" i="47"/>
  <c r="H171" i="47"/>
  <c r="H170" i="47" s="1"/>
  <c r="H169" i="47" s="1"/>
  <c r="G171" i="47"/>
  <c r="G170" i="47" s="1"/>
  <c r="G169" i="47" s="1"/>
  <c r="F157" i="47"/>
  <c r="H157" i="47"/>
  <c r="G157" i="47"/>
  <c r="E4163" i="47" l="1"/>
  <c r="E4186" i="47"/>
  <c r="E4268" i="47"/>
  <c r="E3979" i="47"/>
  <c r="E1895" i="47"/>
  <c r="E1886" i="47" s="1"/>
  <c r="E1885" i="47" s="1"/>
  <c r="E2476" i="47"/>
  <c r="E2557" i="47"/>
  <c r="E2844" i="47"/>
  <c r="E2923" i="47"/>
  <c r="E2973" i="47"/>
  <c r="E1719" i="47"/>
  <c r="E1710" i="47" s="1"/>
  <c r="I1724" i="47"/>
  <c r="F1719" i="47"/>
  <c r="E1037" i="47"/>
  <c r="E599" i="47"/>
  <c r="E758" i="47"/>
  <c r="E757" i="47" s="1"/>
  <c r="E833" i="47"/>
  <c r="E1003" i="47"/>
  <c r="E1792" i="47"/>
  <c r="E1791" i="47" s="1"/>
  <c r="E1790" i="47" s="1"/>
  <c r="E1586" i="47"/>
  <c r="E1500" i="47"/>
  <c r="E3450" i="47"/>
  <c r="E2392" i="47"/>
  <c r="E4424" i="47"/>
  <c r="I3811" i="47"/>
  <c r="E1495" i="47"/>
  <c r="E1578" i="47"/>
  <c r="E1785" i="47"/>
  <c r="E1784" i="47" s="1"/>
  <c r="E1783" i="47" s="1"/>
  <c r="E1992" i="47"/>
  <c r="E1054" i="47"/>
  <c r="E2585" i="47"/>
  <c r="E2870" i="47"/>
  <c r="E2866" i="47" s="1"/>
  <c r="E2865" i="47" s="1"/>
  <c r="E2952" i="47"/>
  <c r="E3094" i="47"/>
  <c r="E3093" i="47" s="1"/>
  <c r="E3137" i="47"/>
  <c r="E3136" i="47" s="1"/>
  <c r="E1021" i="47"/>
  <c r="E1020" i="47" s="1"/>
  <c r="E4443" i="47"/>
  <c r="E4442" i="47" s="1"/>
  <c r="E1009" i="47"/>
  <c r="E506" i="47"/>
  <c r="E644" i="47"/>
  <c r="E828" i="47"/>
  <c r="E979" i="47"/>
  <c r="E1094" i="47"/>
  <c r="E1093" i="47" s="1"/>
  <c r="E1092" i="47" s="1"/>
  <c r="E1366" i="47"/>
  <c r="E1365" i="47" s="1"/>
  <c r="E1364" i="47" s="1"/>
  <c r="E3788" i="47"/>
  <c r="E3787" i="47" s="1"/>
  <c r="E3934" i="47"/>
  <c r="E4007" i="47"/>
  <c r="E4100" i="47"/>
  <c r="E4092" i="47" s="1"/>
  <c r="E4091" i="47" s="1"/>
  <c r="E4142" i="47"/>
  <c r="E786" i="47"/>
  <c r="E1331" i="47"/>
  <c r="E1330" i="47" s="1"/>
  <c r="E1329" i="47" s="1"/>
  <c r="E2947" i="47"/>
  <c r="E348" i="47"/>
  <c r="E4390" i="47"/>
  <c r="E733" i="47"/>
  <c r="E4158" i="47"/>
  <c r="E4181" i="47"/>
  <c r="E76" i="47"/>
  <c r="E2507" i="47"/>
  <c r="I3954" i="47"/>
  <c r="E1071" i="47"/>
  <c r="E1070" i="47" s="1"/>
  <c r="E3317" i="47"/>
  <c r="E3186" i="47"/>
  <c r="E4078" i="47"/>
  <c r="E956" i="47"/>
  <c r="E1032" i="47"/>
  <c r="E1135" i="47"/>
  <c r="E1134" i="47" s="1"/>
  <c r="E1251" i="47"/>
  <c r="E1250" i="47" s="1"/>
  <c r="E1249" i="47" s="1"/>
  <c r="E1425" i="47"/>
  <c r="E1697" i="47"/>
  <c r="E1696" i="47" s="1"/>
  <c r="E1922" i="47"/>
  <c r="E2238" i="47"/>
  <c r="E2759" i="47"/>
  <c r="E4132" i="47"/>
  <c r="E4298" i="47"/>
  <c r="E4316" i="47"/>
  <c r="E4371" i="47"/>
  <c r="E1982" i="47"/>
  <c r="E1981" i="47" s="1"/>
  <c r="E1980" i="47" s="1"/>
  <c r="E2531" i="47"/>
  <c r="E2607" i="47"/>
  <c r="E3682" i="47"/>
  <c r="E3763" i="47"/>
  <c r="E3984" i="47"/>
  <c r="E4395" i="47"/>
  <c r="E4412" i="47"/>
  <c r="E4596" i="47"/>
  <c r="E713" i="47"/>
  <c r="E961" i="47"/>
  <c r="E1258" i="47"/>
  <c r="E1257" i="47" s="1"/>
  <c r="E1256" i="47" s="1"/>
  <c r="E1801" i="47"/>
  <c r="E1800" i="47" s="1"/>
  <c r="E2736" i="47"/>
  <c r="E3426" i="47"/>
  <c r="E3583" i="47"/>
  <c r="E3582" i="47" s="1"/>
  <c r="E1159" i="47"/>
  <c r="E987" i="47"/>
  <c r="E2063" i="47"/>
  <c r="E3223" i="47"/>
  <c r="I628" i="47"/>
  <c r="I1038" i="47"/>
  <c r="E4119" i="47"/>
  <c r="E586" i="47"/>
  <c r="E846" i="47"/>
  <c r="E939" i="47"/>
  <c r="E932" i="47" s="1"/>
  <c r="E931" i="47" s="1"/>
  <c r="E968" i="47"/>
  <c r="E967" i="47" s="1"/>
  <c r="E992" i="47"/>
  <c r="E1014" i="47"/>
  <c r="E1049" i="47"/>
  <c r="E1080" i="47"/>
  <c r="E1079" i="47" s="1"/>
  <c r="E1265" i="47"/>
  <c r="E1264" i="47" s="1"/>
  <c r="E1263" i="47" s="1"/>
  <c r="E1376" i="47"/>
  <c r="E1375" i="47" s="1"/>
  <c r="E1374" i="47" s="1"/>
  <c r="E1876" i="47"/>
  <c r="E1875" i="47" s="1"/>
  <c r="E2144" i="47"/>
  <c r="E2143" i="47" s="1"/>
  <c r="E2276" i="47"/>
  <c r="E2275" i="47" s="1"/>
  <c r="E2883" i="47"/>
  <c r="E2907" i="47"/>
  <c r="E3565" i="47"/>
  <c r="E1592" i="47"/>
  <c r="E3369" i="47"/>
  <c r="E3397" i="47"/>
  <c r="E4029" i="47"/>
  <c r="E2168" i="47"/>
  <c r="E2167" i="47" s="1"/>
  <c r="E2166" i="47" s="1"/>
  <c r="E3747" i="47"/>
  <c r="E4522" i="47"/>
  <c r="E4521" i="47" s="1"/>
  <c r="E2407" i="47"/>
  <c r="E4643" i="47"/>
  <c r="E4642" i="47" s="1"/>
  <c r="E174" i="47"/>
  <c r="E173" i="47" s="1"/>
  <c r="E4226" i="47"/>
  <c r="E4353" i="47"/>
  <c r="E4429" i="47"/>
  <c r="E4496" i="47"/>
  <c r="I2836" i="47"/>
  <c r="I3952" i="47"/>
  <c r="E62" i="47"/>
  <c r="E61" i="47" s="1"/>
  <c r="E60" i="47" s="1"/>
  <c r="E394" i="47"/>
  <c r="E393" i="47" s="1"/>
  <c r="I907" i="47"/>
  <c r="I1095" i="47"/>
  <c r="I2733" i="47"/>
  <c r="I3432" i="47"/>
  <c r="I3535" i="47"/>
  <c r="E2423" i="47"/>
  <c r="E4585" i="47"/>
  <c r="E209" i="47"/>
  <c r="E208" i="47" s="1"/>
  <c r="E4656" i="47"/>
  <c r="E4655" i="47" s="1"/>
  <c r="E88" i="47"/>
  <c r="E96" i="47"/>
  <c r="E143" i="47"/>
  <c r="E139" i="47" s="1"/>
  <c r="E138" i="47" s="1"/>
  <c r="E269" i="47"/>
  <c r="E380" i="47"/>
  <c r="E532" i="47"/>
  <c r="E567" i="47"/>
  <c r="E625" i="47"/>
  <c r="E624" i="47" s="1"/>
  <c r="E677" i="47"/>
  <c r="E676" i="47" s="1"/>
  <c r="E675" i="47" s="1"/>
  <c r="E748" i="47"/>
  <c r="E949" i="47"/>
  <c r="E948" i="47" s="1"/>
  <c r="E998" i="47"/>
  <c r="E1115" i="47"/>
  <c r="E1114" i="47" s="1"/>
  <c r="E1113" i="47" s="1"/>
  <c r="E1349" i="47"/>
  <c r="E1348" i="47" s="1"/>
  <c r="E1347" i="47" s="1"/>
  <c r="E1737" i="47"/>
  <c r="E1812" i="47"/>
  <c r="E1909" i="47"/>
  <c r="E2256" i="47"/>
  <c r="E2441" i="47"/>
  <c r="E2622" i="47"/>
  <c r="E2937" i="47"/>
  <c r="E3719" i="47"/>
  <c r="E3718" i="47" s="1"/>
  <c r="E3770" i="47"/>
  <c r="E3769" i="47" s="1"/>
  <c r="E3794" i="47"/>
  <c r="E3793" i="47" s="1"/>
  <c r="E3867" i="47"/>
  <c r="E3916" i="47"/>
  <c r="E3909" i="47" s="1"/>
  <c r="E3904" i="47" s="1"/>
  <c r="E3964" i="47"/>
  <c r="E4012" i="47"/>
  <c r="E4218" i="47"/>
  <c r="E4340" i="47"/>
  <c r="E4548" i="47"/>
  <c r="E4547" i="47" s="1"/>
  <c r="E4576" i="47"/>
  <c r="E103" i="47"/>
  <c r="E150" i="47"/>
  <c r="E219" i="47"/>
  <c r="E218" i="47" s="1"/>
  <c r="E217" i="47" s="1"/>
  <c r="E252" i="47"/>
  <c r="E257" i="47"/>
  <c r="E287" i="47"/>
  <c r="E340" i="47"/>
  <c r="E358" i="47"/>
  <c r="E373" i="47"/>
  <c r="E468" i="47"/>
  <c r="E467" i="47" s="1"/>
  <c r="E481" i="47"/>
  <c r="E511" i="47"/>
  <c r="E525" i="47"/>
  <c r="E549" i="47"/>
  <c r="E618" i="47"/>
  <c r="E631" i="47"/>
  <c r="E683" i="47"/>
  <c r="E682" i="47" s="1"/>
  <c r="E743" i="47"/>
  <c r="E768" i="47"/>
  <c r="E791" i="47"/>
  <c r="E804" i="47"/>
  <c r="E809" i="47"/>
  <c r="E906" i="47"/>
  <c r="E905" i="47" s="1"/>
  <c r="E1150" i="47"/>
  <c r="E1226" i="47"/>
  <c r="E1225" i="47" s="1"/>
  <c r="E1224" i="47" s="1"/>
  <c r="E1277" i="47"/>
  <c r="E1282" i="47"/>
  <c r="E1299" i="47"/>
  <c r="E1304" i="47"/>
  <c r="E1322" i="47"/>
  <c r="E1321" i="47" s="1"/>
  <c r="E1320" i="47" s="1"/>
  <c r="E1337" i="47"/>
  <c r="E1336" i="47" s="1"/>
  <c r="E1475" i="47"/>
  <c r="E1548" i="47"/>
  <c r="E1612" i="47"/>
  <c r="E1665" i="47"/>
  <c r="E1744" i="47"/>
  <c r="E1820" i="47"/>
  <c r="E1903" i="47"/>
  <c r="E1965" i="47"/>
  <c r="E1997" i="47"/>
  <c r="E2012" i="47"/>
  <c r="E2021" i="47"/>
  <c r="E2090" i="47"/>
  <c r="E2194" i="47"/>
  <c r="E2244" i="47"/>
  <c r="E2292" i="47"/>
  <c r="E2342" i="47"/>
  <c r="E2399" i="47"/>
  <c r="E2434" i="47"/>
  <c r="E2455" i="47"/>
  <c r="E2454" i="47" s="1"/>
  <c r="E2516" i="47"/>
  <c r="E2538" i="47"/>
  <c r="E2576" i="47"/>
  <c r="E2590" i="47"/>
  <c r="E2612" i="47"/>
  <c r="E2630" i="47"/>
  <c r="E2629" i="47" s="1"/>
  <c r="E2644" i="47"/>
  <c r="E2643" i="47" s="1"/>
  <c r="E2659" i="47"/>
  <c r="E2664" i="47"/>
  <c r="E2683" i="47"/>
  <c r="E2688" i="47"/>
  <c r="E2726" i="47"/>
  <c r="E2902" i="47"/>
  <c r="E2932" i="47"/>
  <c r="E2960" i="47"/>
  <c r="E2981" i="47"/>
  <c r="E3084" i="47"/>
  <c r="E3118" i="47"/>
  <c r="E3117" i="47" s="1"/>
  <c r="E3165" i="47"/>
  <c r="E3248" i="47"/>
  <c r="E3244" i="47" s="1"/>
  <c r="E3264" i="47"/>
  <c r="E3376" i="47"/>
  <c r="E3431" i="47"/>
  <c r="E3472" i="47"/>
  <c r="E3498" i="47"/>
  <c r="E3558" i="47"/>
  <c r="E3590" i="47"/>
  <c r="E3589" i="47" s="1"/>
  <c r="E3612" i="47"/>
  <c r="E3946" i="47"/>
  <c r="E3969" i="47"/>
  <c r="E3995" i="47"/>
  <c r="E3360" i="47"/>
  <c r="E3355" i="47" s="1"/>
  <c r="E3603" i="47"/>
  <c r="E452" i="47"/>
  <c r="E451" i="47" s="1"/>
  <c r="E1530" i="47"/>
  <c r="E3203" i="47"/>
  <c r="E2817" i="47"/>
  <c r="E442" i="47"/>
  <c r="E441" i="47" s="1"/>
  <c r="E2365" i="47"/>
  <c r="E1726" i="47"/>
  <c r="E15" i="47"/>
  <c r="I399" i="47"/>
  <c r="I3448" i="47"/>
  <c r="I3935" i="47"/>
  <c r="E719" i="47"/>
  <c r="E718" i="47" s="1"/>
  <c r="E4455" i="47"/>
  <c r="I2610" i="47"/>
  <c r="I2728" i="47"/>
  <c r="E415" i="47"/>
  <c r="E411" i="47" s="1"/>
  <c r="E410" i="47" s="1"/>
  <c r="E500" i="47"/>
  <c r="E592" i="47"/>
  <c r="E591" i="47" s="1"/>
  <c r="E636" i="47"/>
  <c r="I1097" i="47"/>
  <c r="I2588" i="47"/>
  <c r="I2834" i="47"/>
  <c r="I3427" i="47"/>
  <c r="I3456" i="47"/>
  <c r="I3937" i="47"/>
  <c r="E3149" i="47"/>
  <c r="E6" i="47"/>
  <c r="E486" i="47"/>
  <c r="E554" i="47"/>
  <c r="E649" i="47"/>
  <c r="I448" i="47"/>
  <c r="I3251" i="47"/>
  <c r="F2366" i="47"/>
  <c r="I2366" i="47" s="1"/>
  <c r="I2367" i="47"/>
  <c r="F2640" i="47"/>
  <c r="I2640" i="47" s="1"/>
  <c r="I2641" i="47"/>
  <c r="F1727" i="47"/>
  <c r="I1727" i="47" s="1"/>
  <c r="I1728" i="47"/>
  <c r="I157" i="47"/>
  <c r="I4061" i="47"/>
  <c r="F236" i="47"/>
  <c r="I236" i="47" s="1"/>
  <c r="I237" i="47"/>
  <c r="F913" i="47"/>
  <c r="I913" i="47" s="1"/>
  <c r="I914" i="47"/>
  <c r="I665" i="47"/>
  <c r="I1160" i="47"/>
  <c r="F2373" i="47"/>
  <c r="I2373" i="47" s="1"/>
  <c r="I2374" i="47"/>
  <c r="I3437" i="47"/>
  <c r="I3459" i="47"/>
  <c r="E243" i="47"/>
  <c r="E242" i="47" s="1"/>
  <c r="E2372" i="47"/>
  <c r="I2586" i="47"/>
  <c r="I3429" i="47"/>
  <c r="I3550" i="47"/>
  <c r="F4110" i="47"/>
  <c r="I4111" i="47"/>
  <c r="I418" i="47"/>
  <c r="I458" i="47"/>
  <c r="F1731" i="47"/>
  <c r="I1731" i="47" s="1"/>
  <c r="I1732" i="47"/>
  <c r="I3249" i="47"/>
  <c r="I3440" i="47"/>
  <c r="I3789" i="47"/>
  <c r="F170" i="47"/>
  <c r="I171" i="47"/>
  <c r="I626" i="47"/>
  <c r="I3939" i="47"/>
  <c r="F3959" i="47"/>
  <c r="I3959" i="47" s="1"/>
  <c r="I3960" i="47"/>
  <c r="E274" i="47"/>
  <c r="E297" i="47"/>
  <c r="E537" i="47"/>
  <c r="E604" i="47"/>
  <c r="E1415" i="47"/>
  <c r="E1644" i="47"/>
  <c r="E1643" i="47" s="1"/>
  <c r="E1929" i="47"/>
  <c r="E2569" i="47"/>
  <c r="E2675" i="47"/>
  <c r="E2699" i="47"/>
  <c r="E2769" i="47"/>
  <c r="E3022" i="47"/>
  <c r="E3328" i="47"/>
  <c r="E3404" i="47"/>
  <c r="E3542" i="47"/>
  <c r="E3541" i="47" s="1"/>
  <c r="E4021" i="47"/>
  <c r="E4052" i="47"/>
  <c r="E4321" i="47"/>
  <c r="E4605" i="47"/>
  <c r="F1408" i="47"/>
  <c r="I1408" i="47" s="1"/>
  <c r="I1409" i="47"/>
  <c r="F2380" i="47"/>
  <c r="I2381" i="47"/>
  <c r="I3943" i="47"/>
  <c r="E201" i="47"/>
  <c r="E200" i="47" s="1"/>
  <c r="E572" i="47"/>
  <c r="I2608" i="47"/>
  <c r="I2655" i="47"/>
  <c r="I3309" i="47"/>
  <c r="I3446" i="47"/>
  <c r="I3451" i="47"/>
  <c r="I3791" i="47"/>
  <c r="I3956" i="47"/>
  <c r="I4074" i="47"/>
  <c r="E1389" i="47"/>
  <c r="E1388" i="47" s="1"/>
  <c r="E2802" i="47"/>
  <c r="E2918" i="47"/>
  <c r="E2917" i="47" s="1"/>
  <c r="E3032" i="47"/>
  <c r="E3076" i="47"/>
  <c r="E3131" i="47"/>
  <c r="E3130" i="47" s="1"/>
  <c r="E3160" i="47"/>
  <c r="E3208" i="47"/>
  <c r="E3305" i="47"/>
  <c r="E3342" i="47"/>
  <c r="E3419" i="47"/>
  <c r="E3445" i="47"/>
  <c r="E117" i="47"/>
  <c r="E116" i="47" s="1"/>
  <c r="E130" i="47"/>
  <c r="E129" i="47" s="1"/>
  <c r="E1105" i="47"/>
  <c r="E1104" i="47" s="1"/>
  <c r="E698" i="47"/>
  <c r="E728" i="47"/>
  <c r="E773" i="47"/>
  <c r="E851" i="47"/>
  <c r="E912" i="47"/>
  <c r="E974" i="47"/>
  <c r="E1462" i="47"/>
  <c r="E1489" i="47"/>
  <c r="E1519" i="47"/>
  <c r="E1540" i="47"/>
  <c r="E1620" i="47"/>
  <c r="E1673" i="47"/>
  <c r="E1778" i="47"/>
  <c r="E2081" i="47"/>
  <c r="E2101" i="47"/>
  <c r="E2100" i="47" s="1"/>
  <c r="E2151" i="47"/>
  <c r="E2150" i="47" s="1"/>
  <c r="E2149" i="47" s="1"/>
  <c r="E2185" i="47"/>
  <c r="E2283" i="47"/>
  <c r="E2358" i="47"/>
  <c r="E2384" i="47"/>
  <c r="E2383" i="47" s="1"/>
  <c r="E2416" i="47"/>
  <c r="E2469" i="47"/>
  <c r="E2523" i="47"/>
  <c r="E2550" i="47"/>
  <c r="E2600" i="47"/>
  <c r="E2833" i="47"/>
  <c r="E2832" i="47" s="1"/>
  <c r="E2856" i="47"/>
  <c r="E2888" i="47"/>
  <c r="E2968" i="47"/>
  <c r="E3102" i="47"/>
  <c r="E3181" i="47"/>
  <c r="E3228" i="47"/>
  <c r="E3254" i="47"/>
  <c r="E3391" i="47"/>
  <c r="E3465" i="47"/>
  <c r="E3491" i="47"/>
  <c r="E3527" i="47"/>
  <c r="E3526" i="47" s="1"/>
  <c r="E3575" i="47"/>
  <c r="E3650" i="47"/>
  <c r="E3672" i="47"/>
  <c r="E3702" i="47"/>
  <c r="E3701" i="47" s="1"/>
  <c r="E3737" i="47"/>
  <c r="E3753" i="47"/>
  <c r="E3859" i="47"/>
  <c r="E3929" i="47"/>
  <c r="E3928" i="47" s="1"/>
  <c r="E3951" i="47"/>
  <c r="E4000" i="47"/>
  <c r="E4060" i="47"/>
  <c r="E4127" i="47"/>
  <c r="E4147" i="47"/>
  <c r="E4202" i="47"/>
  <c r="E4201" i="47" s="1"/>
  <c r="E4281" i="47"/>
  <c r="E4280" i="47" s="1"/>
  <c r="E4303" i="47"/>
  <c r="E4335" i="47"/>
  <c r="E4358" i="47"/>
  <c r="E4376" i="47"/>
  <c r="E4407" i="47"/>
  <c r="E4463" i="47"/>
  <c r="E4503" i="47"/>
  <c r="E4502" i="47" s="1"/>
  <c r="E4531" i="47"/>
  <c r="E4561" i="47"/>
  <c r="E4560" i="47" s="1"/>
  <c r="E4539" i="47"/>
  <c r="E2491" i="47"/>
  <c r="E2716" i="47"/>
  <c r="E182" i="47"/>
  <c r="E181" i="47" s="1"/>
  <c r="E235" i="47"/>
  <c r="E234" i="47" s="1"/>
  <c r="E663" i="47"/>
  <c r="E662" i="47" s="1"/>
  <c r="E879" i="47"/>
  <c r="E878" i="47" s="1"/>
  <c r="E1599" i="47"/>
  <c r="E3516" i="47"/>
  <c r="E2988" i="47"/>
  <c r="E2997" i="47"/>
  <c r="E2706" i="47"/>
  <c r="E1187" i="47"/>
  <c r="E3006" i="47"/>
  <c r="G3788" i="47"/>
  <c r="G3787" i="47" s="1"/>
  <c r="G2607" i="47"/>
  <c r="F3951" i="47"/>
  <c r="H3951" i="47"/>
  <c r="H3426" i="47"/>
  <c r="H3934" i="47"/>
  <c r="F3788" i="47"/>
  <c r="F3426" i="47"/>
  <c r="G3445" i="47"/>
  <c r="H3788" i="47"/>
  <c r="H3787" i="47" s="1"/>
  <c r="H3445" i="47"/>
  <c r="G3934" i="47"/>
  <c r="G3951" i="47"/>
  <c r="F3942" i="47"/>
  <c r="I3942" i="47" s="1"/>
  <c r="H2607" i="47"/>
  <c r="G3426" i="47"/>
  <c r="F3248" i="47"/>
  <c r="F3244" i="47" s="1"/>
  <c r="F3934" i="47"/>
  <c r="H1094" i="47"/>
  <c r="H1093" i="47" s="1"/>
  <c r="H1092" i="47" s="1"/>
  <c r="F2732" i="47"/>
  <c r="I2732" i="47" s="1"/>
  <c r="H2833" i="47"/>
  <c r="H2832" i="47" s="1"/>
  <c r="G1094" i="47"/>
  <c r="G1093" i="47" s="1"/>
  <c r="G1092" i="47" s="1"/>
  <c r="G2833" i="47"/>
  <c r="G2832" i="47" s="1"/>
  <c r="F3445" i="47"/>
  <c r="H3248" i="47"/>
  <c r="H3244" i="47" s="1"/>
  <c r="H2585" i="47"/>
  <c r="F3458" i="47"/>
  <c r="I3458" i="47" s="1"/>
  <c r="F3439" i="47"/>
  <c r="I3439" i="47" s="1"/>
  <c r="H2726" i="47"/>
  <c r="F2654" i="47"/>
  <c r="G3248" i="47"/>
  <c r="G3244" i="47" s="1"/>
  <c r="F2833" i="47"/>
  <c r="G2727" i="47"/>
  <c r="G2726" i="47" s="1"/>
  <c r="F2727" i="47"/>
  <c r="G1726" i="47"/>
  <c r="G1709" i="47" s="1"/>
  <c r="F2607" i="47"/>
  <c r="G2585" i="47"/>
  <c r="F2585" i="47"/>
  <c r="F398" i="47"/>
  <c r="I398" i="47" s="1"/>
  <c r="H1726" i="47"/>
  <c r="H1709" i="47" s="1"/>
  <c r="F1094" i="47"/>
  <c r="F928" i="47"/>
  <c r="F664" i="47"/>
  <c r="I664" i="47" s="1"/>
  <c r="F156" i="47"/>
  <c r="E4297" i="47" l="1"/>
  <c r="E697" i="47"/>
  <c r="E696" i="47" s="1"/>
  <c r="E3752" i="47"/>
  <c r="E2468" i="47"/>
  <c r="E2839" i="47"/>
  <c r="E2838" i="47" s="1"/>
  <c r="E4180" i="47"/>
  <c r="E2549" i="47"/>
  <c r="E3978" i="47"/>
  <c r="E3581" i="47"/>
  <c r="E2391" i="47"/>
  <c r="E2931" i="47"/>
  <c r="E2916" i="47" s="1"/>
  <c r="E3180" i="47"/>
  <c r="E827" i="47"/>
  <c r="E3662" i="47"/>
  <c r="E3661" i="47" s="1"/>
  <c r="E4352" i="47"/>
  <c r="E3444" i="47"/>
  <c r="E3736" i="47"/>
  <c r="E1991" i="47"/>
  <c r="E997" i="47"/>
  <c r="E4006" i="47"/>
  <c r="E2490" i="47"/>
  <c r="E2530" i="47"/>
  <c r="E4406" i="47"/>
  <c r="E1709" i="47"/>
  <c r="F1710" i="47"/>
  <c r="I1710" i="47" s="1"/>
  <c r="I1719" i="47"/>
  <c r="E1539" i="47"/>
  <c r="E2946" i="47"/>
  <c r="E4423" i="47"/>
  <c r="E4051" i="47"/>
  <c r="E643" i="47"/>
  <c r="E1149" i="47"/>
  <c r="E1133" i="47" s="1"/>
  <c r="E4157" i="47"/>
  <c r="E2628" i="47"/>
  <c r="E785" i="47"/>
  <c r="E986" i="47"/>
  <c r="E1008" i="47"/>
  <c r="E3490" i="47"/>
  <c r="E2515" i="47"/>
  <c r="E598" i="47"/>
  <c r="E4020" i="47"/>
  <c r="E1298" i="47"/>
  <c r="E3858" i="47"/>
  <c r="E3857" i="47" s="1"/>
  <c r="E3222" i="47"/>
  <c r="E2901" i="47"/>
  <c r="E149" i="47"/>
  <c r="E148" i="47" s="1"/>
  <c r="E4575" i="47"/>
  <c r="E505" i="47"/>
  <c r="E1811" i="47"/>
  <c r="E1810" i="47" s="1"/>
  <c r="E3700" i="47"/>
  <c r="E767" i="47"/>
  <c r="E1664" i="47"/>
  <c r="E4315" i="47"/>
  <c r="E4296" i="47" s="1"/>
  <c r="E1591" i="47"/>
  <c r="E268" i="47"/>
  <c r="E75" i="47"/>
  <c r="E74" i="47" s="1"/>
  <c r="E845" i="47"/>
  <c r="E973" i="47"/>
  <c r="E2011" i="47"/>
  <c r="E4389" i="47"/>
  <c r="E3945" i="47"/>
  <c r="E3927" i="47" s="1"/>
  <c r="E2882" i="47"/>
  <c r="E1048" i="47"/>
  <c r="E4141" i="47"/>
  <c r="E3253" i="47"/>
  <c r="E3243" i="47" s="1"/>
  <c r="E727" i="47"/>
  <c r="E251" i="47"/>
  <c r="E1031" i="47"/>
  <c r="E3021" i="47"/>
  <c r="E3016" i="47" s="1"/>
  <c r="E95" i="47"/>
  <c r="E94" i="47" s="1"/>
  <c r="E1921" i="47"/>
  <c r="E1920" i="47" s="1"/>
  <c r="E1919" i="47" s="1"/>
  <c r="E4370" i="47"/>
  <c r="E2406" i="47"/>
  <c r="E357" i="47"/>
  <c r="E3368" i="47"/>
  <c r="E2184" i="47"/>
  <c r="E2183" i="47" s="1"/>
  <c r="E2182" i="47" s="1"/>
  <c r="E480" i="47"/>
  <c r="E3425" i="47"/>
  <c r="E4595" i="47"/>
  <c r="E5" i="47"/>
  <c r="E4" i="47" s="1"/>
  <c r="E2682" i="47"/>
  <c r="E2606" i="47"/>
  <c r="E630" i="47"/>
  <c r="E955" i="47"/>
  <c r="E3557" i="47"/>
  <c r="E3556" i="47" s="1"/>
  <c r="I2607" i="47"/>
  <c r="E3994" i="47"/>
  <c r="E2334" i="47"/>
  <c r="E2329" i="47" s="1"/>
  <c r="E1494" i="47"/>
  <c r="E3159" i="47"/>
  <c r="E2568" i="47"/>
  <c r="E531" i="47"/>
  <c r="E1902" i="47"/>
  <c r="E1901" i="47" s="1"/>
  <c r="E1276" i="47"/>
  <c r="E742" i="47"/>
  <c r="E1736" i="47"/>
  <c r="E1735" i="47" s="1"/>
  <c r="E1734" i="47" s="1"/>
  <c r="E904" i="47"/>
  <c r="E3069" i="47"/>
  <c r="E3068" i="47" s="1"/>
  <c r="E803" i="47"/>
  <c r="E4126" i="47"/>
  <c r="E548" i="47"/>
  <c r="E3768" i="47"/>
  <c r="E4454" i="47"/>
  <c r="E4441" i="47" s="1"/>
  <c r="E2080" i="47"/>
  <c r="E2079" i="47" s="1"/>
  <c r="E2078" i="47" s="1"/>
  <c r="E2658" i="47"/>
  <c r="E3101" i="47"/>
  <c r="E4217" i="47"/>
  <c r="E4200" i="47" s="1"/>
  <c r="E3202" i="47"/>
  <c r="E3963" i="47"/>
  <c r="E2433" i="47"/>
  <c r="I2654" i="47"/>
  <c r="E4334" i="47"/>
  <c r="E2584" i="47"/>
  <c r="E2282" i="47"/>
  <c r="E2274" i="47" s="1"/>
  <c r="E566" i="47"/>
  <c r="E2715" i="47"/>
  <c r="E4520" i="47"/>
  <c r="E3464" i="47"/>
  <c r="E2967" i="47"/>
  <c r="E286" i="47"/>
  <c r="E1611" i="47"/>
  <c r="E1414" i="47"/>
  <c r="E2758" i="47"/>
  <c r="E2757" i="47" s="1"/>
  <c r="F1726" i="47"/>
  <c r="I1726" i="47" s="1"/>
  <c r="E3602" i="47"/>
  <c r="E3597" i="47" s="1"/>
  <c r="E440" i="47"/>
  <c r="E3316" i="47"/>
  <c r="E3311" i="47" s="1"/>
  <c r="E3525" i="47"/>
  <c r="E4538" i="47"/>
  <c r="I2727" i="47"/>
  <c r="E3396" i="47"/>
  <c r="E1065" i="47"/>
  <c r="I3445" i="47"/>
  <c r="I2585" i="47"/>
  <c r="F169" i="47"/>
  <c r="F3787" i="47"/>
  <c r="I3787" i="47" s="1"/>
  <c r="I3788" i="47"/>
  <c r="F2379" i="47"/>
  <c r="I2379" i="47" s="1"/>
  <c r="I2380" i="47"/>
  <c r="I3934" i="47"/>
  <c r="F927" i="47"/>
  <c r="F2832" i="47"/>
  <c r="I2832" i="47" s="1"/>
  <c r="I2833" i="47"/>
  <c r="I3244" i="47"/>
  <c r="I3248" i="47"/>
  <c r="I3951" i="47"/>
  <c r="F1093" i="47"/>
  <c r="I1094" i="47"/>
  <c r="F4109" i="47"/>
  <c r="I4109" i="47" s="1"/>
  <c r="I4110" i="47"/>
  <c r="I3426" i="47"/>
  <c r="I625" i="47"/>
  <c r="F2726" i="47"/>
  <c r="I2726" i="47" s="1"/>
  <c r="E2432" i="47" l="1"/>
  <c r="E3158" i="47"/>
  <c r="E4156" i="47"/>
  <c r="E3735" i="47"/>
  <c r="E2548" i="47"/>
  <c r="E250" i="47"/>
  <c r="E4574" i="47"/>
  <c r="E4573" i="47" s="1"/>
  <c r="E565" i="47"/>
  <c r="E826" i="47"/>
  <c r="E3962" i="47"/>
  <c r="E3424" i="47"/>
  <c r="E1990" i="47"/>
  <c r="E1989" i="47" s="1"/>
  <c r="E4019" i="47"/>
  <c r="E1275" i="47"/>
  <c r="E766" i="47"/>
  <c r="E3993" i="47"/>
  <c r="E2514" i="47"/>
  <c r="E623" i="47"/>
  <c r="E285" i="47"/>
  <c r="E3463" i="47"/>
  <c r="E2945" i="47"/>
  <c r="E4388" i="47"/>
  <c r="E985" i="47"/>
  <c r="E466" i="47"/>
  <c r="E3367" i="47"/>
  <c r="E3201" i="47"/>
  <c r="E3015" i="47" s="1"/>
  <c r="E2881" i="47"/>
  <c r="E1019" i="47"/>
  <c r="E1610" i="47"/>
  <c r="E947" i="47"/>
  <c r="E4118" i="47"/>
  <c r="E726" i="47"/>
  <c r="E2657" i="47"/>
  <c r="E4333" i="47"/>
  <c r="E530" i="47"/>
  <c r="E1387" i="47"/>
  <c r="E2583" i="47"/>
  <c r="E1809" i="47"/>
  <c r="E4440" i="47"/>
  <c r="E3596" i="47"/>
  <c r="F1092" i="47"/>
  <c r="I1092" i="47" s="1"/>
  <c r="I1093" i="47"/>
  <c r="F1709" i="47"/>
  <c r="I1709" i="47" s="1"/>
  <c r="F168" i="47"/>
  <c r="E2756" i="47" l="1"/>
  <c r="E3856" i="47"/>
  <c r="E4018" i="47"/>
  <c r="E4199" i="47"/>
  <c r="E2273" i="47"/>
  <c r="E3242" i="47"/>
  <c r="H637" i="47"/>
  <c r="H636" i="47" s="1"/>
  <c r="H630" i="47" s="1"/>
  <c r="H623" i="47" s="1"/>
  <c r="G637" i="47"/>
  <c r="G636" i="47" s="1"/>
  <c r="G630" i="47" s="1"/>
  <c r="G623" i="47" s="1"/>
  <c r="F637" i="47"/>
  <c r="F636" i="47" s="1"/>
  <c r="F630" i="47" s="1"/>
  <c r="F623" i="47" s="1"/>
  <c r="I632" i="47" l="1"/>
  <c r="I639" i="47"/>
  <c r="I634" i="47"/>
  <c r="I641" i="47"/>
  <c r="I637" i="47"/>
  <c r="H520" i="47"/>
  <c r="G520" i="47"/>
  <c r="F520" i="47"/>
  <c r="H495" i="47"/>
  <c r="G495" i="47"/>
  <c r="F495" i="47"/>
  <c r="I495" i="47" l="1"/>
  <c r="I520" i="47"/>
  <c r="I631" i="47"/>
  <c r="I636" i="47"/>
  <c r="I624" i="47" l="1"/>
  <c r="I630" i="47"/>
  <c r="I645" i="47" l="1"/>
  <c r="I652" i="47"/>
  <c r="I647" i="47"/>
  <c r="I650" i="47"/>
  <c r="I654" i="47"/>
  <c r="H2421" i="47"/>
  <c r="H2420" i="47" s="1"/>
  <c r="G2421" i="47"/>
  <c r="F2421" i="47"/>
  <c r="I649" i="47" l="1"/>
  <c r="I644" i="47"/>
  <c r="F2420" i="47"/>
  <c r="I2421" i="47"/>
  <c r="G2420" i="47"/>
  <c r="H1157" i="47"/>
  <c r="G1157" i="47"/>
  <c r="F1157" i="47"/>
  <c r="H1151" i="47"/>
  <c r="G1151" i="47"/>
  <c r="F1151" i="47"/>
  <c r="H2257" i="47"/>
  <c r="G2257" i="47"/>
  <c r="F2257" i="47"/>
  <c r="I1157" i="47" l="1"/>
  <c r="I1151" i="47"/>
  <c r="I2257" i="47"/>
  <c r="I623" i="47"/>
  <c r="I643" i="47"/>
  <c r="I2420" i="47"/>
  <c r="F595" i="47"/>
  <c r="G595" i="47"/>
  <c r="H595" i="47"/>
  <c r="H746" i="47"/>
  <c r="G746" i="47"/>
  <c r="F746" i="47"/>
  <c r="H744" i="47"/>
  <c r="G744" i="47"/>
  <c r="F744" i="47"/>
  <c r="I744" i="47" l="1"/>
  <c r="I595" i="47"/>
  <c r="I746" i="47"/>
  <c r="G743" i="47"/>
  <c r="H743" i="47"/>
  <c r="F743" i="47"/>
  <c r="I743" i="47" l="1"/>
  <c r="F2277" i="47"/>
  <c r="G2277" i="47"/>
  <c r="H2277" i="47"/>
  <c r="F3784" i="47"/>
  <c r="G3784" i="47"/>
  <c r="G3783" i="47" s="1"/>
  <c r="H3784" i="47"/>
  <c r="H3783" i="47" s="1"/>
  <c r="I3784" i="47" l="1"/>
  <c r="I2277" i="47"/>
  <c r="F3783" i="47"/>
  <c r="I3783" i="47" s="1"/>
  <c r="F4239" i="47"/>
  <c r="G4239" i="47"/>
  <c r="H4239" i="47"/>
  <c r="H455" i="47"/>
  <c r="G455" i="47"/>
  <c r="F455" i="47"/>
  <c r="H453" i="47"/>
  <c r="G453" i="47"/>
  <c r="F453" i="47"/>
  <c r="H445" i="47"/>
  <c r="G445" i="47"/>
  <c r="F445" i="47"/>
  <c r="H443" i="47"/>
  <c r="G443" i="47"/>
  <c r="F443" i="47"/>
  <c r="F1110" i="47"/>
  <c r="G1110" i="47"/>
  <c r="G1109" i="47" s="1"/>
  <c r="H1110" i="47"/>
  <c r="H1109" i="47" s="1"/>
  <c r="G2871" i="47"/>
  <c r="H2871" i="47"/>
  <c r="F2871" i="47"/>
  <c r="I2871" i="47" s="1"/>
  <c r="I453" i="47" l="1"/>
  <c r="I445" i="47"/>
  <c r="I4239" i="47"/>
  <c r="I1110" i="47"/>
  <c r="I443" i="47"/>
  <c r="I455" i="47"/>
  <c r="F1109" i="47"/>
  <c r="I1109" i="47" s="1"/>
  <c r="H442" i="47"/>
  <c r="F452" i="47"/>
  <c r="H452" i="47"/>
  <c r="F442" i="47"/>
  <c r="G442" i="47"/>
  <c r="G452" i="47"/>
  <c r="H4661" i="47"/>
  <c r="H4660" i="47" s="1"/>
  <c r="H4658" i="47"/>
  <c r="H4657" i="47" s="1"/>
  <c r="H4653" i="47"/>
  <c r="H4649" i="47"/>
  <c r="H4648" i="47" s="1"/>
  <c r="H4645" i="47"/>
  <c r="H4644" i="47" s="1"/>
  <c r="H4639" i="47"/>
  <c r="H4638" i="47" s="1"/>
  <c r="H4634" i="47"/>
  <c r="H4633" i="47" s="1"/>
  <c r="H4626" i="47"/>
  <c r="H4616" i="47"/>
  <c r="H4611" i="47"/>
  <c r="H4606" i="47"/>
  <c r="H4603" i="47"/>
  <c r="H4601" i="47"/>
  <c r="H4597" i="47"/>
  <c r="H4592" i="47"/>
  <c r="H4588" i="47"/>
  <c r="H4586" i="47"/>
  <c r="H4583" i="47"/>
  <c r="H4581" i="47"/>
  <c r="H4577" i="47"/>
  <c r="H4571" i="47"/>
  <c r="H4570" i="47" s="1"/>
  <c r="H4567" i="47"/>
  <c r="H4566" i="47" s="1"/>
  <c r="H4564" i="47"/>
  <c r="H4562" i="47"/>
  <c r="H4558" i="47"/>
  <c r="H4557" i="47" s="1"/>
  <c r="H4554" i="47"/>
  <c r="H4553" i="47" s="1"/>
  <c r="H4551" i="47"/>
  <c r="H4549" i="47"/>
  <c r="H4545" i="47"/>
  <c r="H4544" i="47" s="1"/>
  <c r="H4541" i="47"/>
  <c r="H4540" i="47" s="1"/>
  <c r="H4536" i="47"/>
  <c r="H4535" i="47" s="1"/>
  <c r="H4533" i="47"/>
  <c r="H4532" i="47" s="1"/>
  <c r="H4529" i="47"/>
  <c r="H4528" i="47" s="1"/>
  <c r="H4526" i="47"/>
  <c r="H4523" i="47"/>
  <c r="H4518" i="47"/>
  <c r="H4512" i="47"/>
  <c r="H4511" i="47" s="1"/>
  <c r="H4509" i="47"/>
  <c r="H4508" i="47" s="1"/>
  <c r="H4505" i="47"/>
  <c r="H4504" i="47" s="1"/>
  <c r="H4500" i="47"/>
  <c r="H4497" i="47"/>
  <c r="H4494" i="47"/>
  <c r="H4493" i="47" s="1"/>
  <c r="H4490" i="47"/>
  <c r="H4489" i="47" s="1"/>
  <c r="H4482" i="47"/>
  <c r="H4474" i="47"/>
  <c r="H4469" i="47"/>
  <c r="H4464" i="47"/>
  <c r="H4461" i="47"/>
  <c r="H4459" i="47"/>
  <c r="H4456" i="47"/>
  <c r="H4452" i="47"/>
  <c r="H4451" i="47" s="1"/>
  <c r="H4449" i="47"/>
  <c r="H4447" i="47"/>
  <c r="H4444" i="47"/>
  <c r="H4438" i="47"/>
  <c r="H4437" i="47" s="1"/>
  <c r="H4435" i="47"/>
  <c r="H4430" i="47"/>
  <c r="H4427" i="47"/>
  <c r="H4425" i="47"/>
  <c r="H4421" i="47"/>
  <c r="H4420" i="47" s="1"/>
  <c r="H4418" i="47"/>
  <c r="H4413" i="47"/>
  <c r="H4410" i="47"/>
  <c r="H4408" i="47"/>
  <c r="H4404" i="47"/>
  <c r="H4403" i="47" s="1"/>
  <c r="H4401" i="47"/>
  <c r="H4396" i="47"/>
  <c r="H4393" i="47"/>
  <c r="H4391" i="47"/>
  <c r="H4386" i="47"/>
  <c r="H4385" i="47" s="1"/>
  <c r="H4383" i="47"/>
  <c r="H4379" i="47"/>
  <c r="H4377" i="47"/>
  <c r="H4374" i="47"/>
  <c r="H4372" i="47"/>
  <c r="H4368" i="47"/>
  <c r="H4367" i="47" s="1"/>
  <c r="H4365" i="47"/>
  <c r="H4361" i="47"/>
  <c r="H4359" i="47"/>
  <c r="H4356" i="47"/>
  <c r="H4354" i="47"/>
  <c r="H4350" i="47"/>
  <c r="H4349" i="47" s="1"/>
  <c r="H4347" i="47"/>
  <c r="H4343" i="47"/>
  <c r="H4341" i="47"/>
  <c r="H4338" i="47"/>
  <c r="H4336" i="47"/>
  <c r="H4331" i="47"/>
  <c r="H4327" i="47"/>
  <c r="H4325" i="47"/>
  <c r="H4322" i="47"/>
  <c r="H4319" i="47"/>
  <c r="H4317" i="47"/>
  <c r="H4313" i="47"/>
  <c r="H4309" i="47"/>
  <c r="H4307" i="47"/>
  <c r="H4304" i="47"/>
  <c r="H4301" i="47"/>
  <c r="H4299" i="47"/>
  <c r="H4294" i="47"/>
  <c r="H4293" i="47" s="1"/>
  <c r="H4290" i="47"/>
  <c r="H4289" i="47" s="1"/>
  <c r="H4287" i="47"/>
  <c r="H4286" i="47" s="1"/>
  <c r="H4283" i="47"/>
  <c r="H4282" i="47" s="1"/>
  <c r="H4278" i="47"/>
  <c r="H4277" i="47" s="1"/>
  <c r="H4275" i="47"/>
  <c r="H4269" i="47"/>
  <c r="H4266" i="47"/>
  <c r="H4265" i="47" s="1"/>
  <c r="H4263" i="47"/>
  <c r="H4262" i="47" s="1"/>
  <c r="H4258" i="47"/>
  <c r="H4257" i="47" s="1"/>
  <c r="H4249" i="47"/>
  <c r="H4232" i="47"/>
  <c r="H4227" i="47"/>
  <c r="H4224" i="47"/>
  <c r="H4222" i="47"/>
  <c r="H4219" i="47"/>
  <c r="H4215" i="47"/>
  <c r="H4211" i="47"/>
  <c r="H4210" i="47" s="1"/>
  <c r="H4208" i="47"/>
  <c r="H4206" i="47"/>
  <c r="H4203" i="47"/>
  <c r="H4197" i="47"/>
  <c r="H4196" i="47" s="1"/>
  <c r="H4194" i="47"/>
  <c r="H4193" i="47" s="1"/>
  <c r="H4189" i="47"/>
  <c r="H4187" i="47"/>
  <c r="H4184" i="47"/>
  <c r="H4182" i="47"/>
  <c r="H4174" i="47"/>
  <c r="H4173" i="47" s="1"/>
  <c r="H4171" i="47"/>
  <c r="H4170" i="47" s="1"/>
  <c r="H4166" i="47"/>
  <c r="H4164" i="47"/>
  <c r="H4161" i="47"/>
  <c r="H4159" i="47"/>
  <c r="H4154" i="47"/>
  <c r="H4153" i="47" s="1"/>
  <c r="H4150" i="47"/>
  <c r="H4148" i="47"/>
  <c r="H4145" i="47"/>
  <c r="H4143" i="47"/>
  <c r="H4139" i="47"/>
  <c r="H4138" i="47" s="1"/>
  <c r="H4135" i="47"/>
  <c r="H4133" i="47"/>
  <c r="H4130" i="47"/>
  <c r="H4128" i="47"/>
  <c r="H4124" i="47"/>
  <c r="H4123" i="47" s="1"/>
  <c r="H4121" i="47"/>
  <c r="H4120" i="47" s="1"/>
  <c r="H4116" i="47"/>
  <c r="H4107" i="47"/>
  <c r="H4103" i="47"/>
  <c r="H4101" i="47"/>
  <c r="H4098" i="47"/>
  <c r="H4097" i="47" s="1"/>
  <c r="H4094" i="47"/>
  <c r="H4093" i="47" s="1"/>
  <c r="H4087" i="47"/>
  <c r="H4086" i="47" s="1"/>
  <c r="H4081" i="47"/>
  <c r="H4079" i="47"/>
  <c r="H4067" i="47"/>
  <c r="H4064" i="47"/>
  <c r="H4058" i="47"/>
  <c r="H4056" i="47"/>
  <c r="H4053" i="47"/>
  <c r="H4048" i="47"/>
  <c r="H4043" i="47"/>
  <c r="H4036" i="47"/>
  <c r="H4033" i="47"/>
  <c r="H4030" i="47"/>
  <c r="H4027" i="47"/>
  <c r="H4025" i="47"/>
  <c r="H4022" i="47"/>
  <c r="H4015" i="47"/>
  <c r="H4013" i="47"/>
  <c r="H4010" i="47"/>
  <c r="H4008" i="47"/>
  <c r="H4003" i="47"/>
  <c r="H4001" i="47"/>
  <c r="H3998" i="47"/>
  <c r="H3996" i="47"/>
  <c r="H3991" i="47"/>
  <c r="H3990" i="47" s="1"/>
  <c r="H3987" i="47"/>
  <c r="H3985" i="47"/>
  <c r="H3982" i="47"/>
  <c r="H3980" i="47"/>
  <c r="H3976" i="47"/>
  <c r="H3975" i="47" s="1"/>
  <c r="H3972" i="47"/>
  <c r="H3970" i="47"/>
  <c r="H3967" i="47"/>
  <c r="H3965" i="47"/>
  <c r="H3949" i="47"/>
  <c r="H3947" i="47"/>
  <c r="H3932" i="47"/>
  <c r="H3930" i="47"/>
  <c r="H3925" i="47"/>
  <c r="H3920" i="47"/>
  <c r="H3917" i="47"/>
  <c r="H3914" i="47"/>
  <c r="H3913" i="47" s="1"/>
  <c r="H3911" i="47"/>
  <c r="H3910" i="47" s="1"/>
  <c r="H3907" i="47"/>
  <c r="H3902" i="47"/>
  <c r="H3901" i="47" s="1"/>
  <c r="H3896" i="47"/>
  <c r="H3895" i="47" s="1"/>
  <c r="H3887" i="47"/>
  <c r="H3878" i="47"/>
  <c r="H3873" i="47"/>
  <c r="H3868" i="47"/>
  <c r="H3865" i="47"/>
  <c r="H3863" i="47"/>
  <c r="H3860" i="47"/>
  <c r="H3808" i="47"/>
  <c r="H3807" i="47" s="1"/>
  <c r="H3802" i="47"/>
  <c r="H3801" i="47" s="1"/>
  <c r="H3799" i="47"/>
  <c r="H3797" i="47"/>
  <c r="H3795" i="47"/>
  <c r="H3778" i="47"/>
  <c r="H3777" i="47" s="1"/>
  <c r="H3775" i="47"/>
  <c r="H3773" i="47"/>
  <c r="H3771" i="47"/>
  <c r="H3766" i="47"/>
  <c r="H3764" i="47"/>
  <c r="H3761" i="47"/>
  <c r="H3760" i="47" s="1"/>
  <c r="H3758" i="47"/>
  <c r="H3756" i="47"/>
  <c r="H3754" i="47"/>
  <c r="H3750" i="47"/>
  <c r="H3748" i="47"/>
  <c r="H3745" i="47"/>
  <c r="H3744" i="47" s="1"/>
  <c r="H3742" i="47"/>
  <c r="H3740" i="47"/>
  <c r="H3738" i="47"/>
  <c r="H3733" i="47"/>
  <c r="H3732" i="47" s="1"/>
  <c r="H3727" i="47"/>
  <c r="H3726" i="47" s="1"/>
  <c r="H3724" i="47"/>
  <c r="H3722" i="47"/>
  <c r="H3720" i="47"/>
  <c r="H3716" i="47"/>
  <c r="H3715" i="47" s="1"/>
  <c r="H3710" i="47"/>
  <c r="H3709" i="47" s="1"/>
  <c r="H3707" i="47"/>
  <c r="H3705" i="47"/>
  <c r="H3703" i="47"/>
  <c r="H3698" i="47"/>
  <c r="H3693" i="47"/>
  <c r="H3689" i="47"/>
  <c r="H3685" i="47"/>
  <c r="H3683" i="47"/>
  <c r="H3675" i="47"/>
  <c r="H3673" i="47"/>
  <c r="H3669" i="47"/>
  <c r="H3668" i="47" s="1"/>
  <c r="H3664" i="47"/>
  <c r="H3663" i="47" s="1"/>
  <c r="H3659" i="47"/>
  <c r="H3653" i="47"/>
  <c r="H3651" i="47"/>
  <c r="H3645" i="47"/>
  <c r="H3644" i="47" s="1"/>
  <c r="H3636" i="47"/>
  <c r="H3634" i="47"/>
  <c r="H3624" i="47"/>
  <c r="H3618" i="47"/>
  <c r="H3613" i="47"/>
  <c r="H3610" i="47"/>
  <c r="H3608" i="47"/>
  <c r="H3604" i="47"/>
  <c r="H3600" i="47"/>
  <c r="H3594" i="47"/>
  <c r="H3591" i="47"/>
  <c r="H3587" i="47"/>
  <c r="H3584" i="47"/>
  <c r="H3578" i="47"/>
  <c r="H3576" i="47"/>
  <c r="H3573" i="47"/>
  <c r="H3568" i="47"/>
  <c r="H3566" i="47"/>
  <c r="H3563" i="47"/>
  <c r="H3561" i="47"/>
  <c r="H3559" i="47"/>
  <c r="H3554" i="47"/>
  <c r="H3553" i="47" s="1"/>
  <c r="H3549" i="47"/>
  <c r="H3547" i="47"/>
  <c r="H3545" i="47"/>
  <c r="H3543" i="47"/>
  <c r="H3539" i="47"/>
  <c r="H3538" i="47" s="1"/>
  <c r="H3534" i="47"/>
  <c r="H3532" i="47"/>
  <c r="H3530" i="47"/>
  <c r="H3528" i="47"/>
  <c r="H3523" i="47"/>
  <c r="H3519" i="47"/>
  <c r="H3514" i="47"/>
  <c r="H3513" i="47" s="1"/>
  <c r="H3503" i="47"/>
  <c r="H3499" i="47"/>
  <c r="H3496" i="47"/>
  <c r="H3494" i="47"/>
  <c r="H3492" i="47"/>
  <c r="H3488" i="47"/>
  <c r="H3487" i="47" s="1"/>
  <c r="H3477" i="47"/>
  <c r="H3473" i="47"/>
  <c r="H3470" i="47"/>
  <c r="H3468" i="47"/>
  <c r="H3466" i="47"/>
  <c r="H3454" i="47"/>
  <c r="H3450" i="47" s="1"/>
  <c r="H3444" i="47" s="1"/>
  <c r="H3435" i="47"/>
  <c r="H3431" i="47" s="1"/>
  <c r="H3425" i="47" s="1"/>
  <c r="H3422" i="47"/>
  <c r="H3420" i="47"/>
  <c r="H3409" i="47"/>
  <c r="H3405" i="47"/>
  <c r="H3402" i="47"/>
  <c r="H3400" i="47"/>
  <c r="H3398" i="47"/>
  <c r="H3394" i="47"/>
  <c r="H3392" i="47"/>
  <c r="H3381" i="47"/>
  <c r="H3377" i="47"/>
  <c r="H3374" i="47"/>
  <c r="H3372" i="47"/>
  <c r="H3370" i="47"/>
  <c r="H3365" i="47"/>
  <c r="H3364" i="47" s="1"/>
  <c r="H3362" i="47"/>
  <c r="H3361" i="47" s="1"/>
  <c r="H3358" i="47"/>
  <c r="H3353" i="47"/>
  <c r="H3349" i="47"/>
  <c r="H3347" i="47"/>
  <c r="H3345" i="47"/>
  <c r="H3343" i="47"/>
  <c r="H3339" i="47"/>
  <c r="H3333" i="47"/>
  <c r="H3329" i="47"/>
  <c r="H3318" i="47"/>
  <c r="H3314" i="47"/>
  <c r="H3305" i="47"/>
  <c r="H3303" i="47"/>
  <c r="H3302" i="47" s="1"/>
  <c r="H3297" i="47"/>
  <c r="H3296" i="47" s="1"/>
  <c r="H3288" i="47"/>
  <c r="H3286" i="47"/>
  <c r="H3277" i="47"/>
  <c r="H3270" i="47"/>
  <c r="H3265" i="47"/>
  <c r="H3262" i="47"/>
  <c r="H3260" i="47"/>
  <c r="H3255" i="47"/>
  <c r="H3240" i="47"/>
  <c r="H3239" i="47" s="1"/>
  <c r="H3237" i="47"/>
  <c r="H3236" i="47" s="1"/>
  <c r="H3231" i="47"/>
  <c r="H3229" i="47"/>
  <c r="H3226" i="47"/>
  <c r="H3224" i="47"/>
  <c r="H3220" i="47"/>
  <c r="H3219" i="47" s="1"/>
  <c r="H3217" i="47"/>
  <c r="H3216" i="47" s="1"/>
  <c r="H3211" i="47"/>
  <c r="H3209" i="47"/>
  <c r="H3206" i="47"/>
  <c r="H3204" i="47"/>
  <c r="H3198" i="47"/>
  <c r="H3197" i="47" s="1"/>
  <c r="H3195" i="47"/>
  <c r="H3194" i="47" s="1"/>
  <c r="H3191" i="47"/>
  <c r="H3189" i="47"/>
  <c r="H3187" i="47"/>
  <c r="H3184" i="47"/>
  <c r="H3182" i="47"/>
  <c r="H3177" i="47"/>
  <c r="H3176" i="47" s="1"/>
  <c r="H3174" i="47"/>
  <c r="H3173" i="47" s="1"/>
  <c r="H3170" i="47"/>
  <c r="H3168" i="47"/>
  <c r="H3166" i="47"/>
  <c r="H3163" i="47"/>
  <c r="H3161" i="47"/>
  <c r="H3156" i="47"/>
  <c r="H3152" i="47"/>
  <c r="H3147" i="47"/>
  <c r="H3146" i="47" s="1"/>
  <c r="H3143" i="47"/>
  <c r="H3142" i="47" s="1"/>
  <c r="H3140" i="47"/>
  <c r="H3138" i="47"/>
  <c r="H3134" i="47"/>
  <c r="H3132" i="47"/>
  <c r="H3128" i="47"/>
  <c r="H3127" i="47" s="1"/>
  <c r="H3124" i="47"/>
  <c r="H3123" i="47" s="1"/>
  <c r="H3121" i="47"/>
  <c r="H3119" i="47"/>
  <c r="H3111" i="47"/>
  <c r="H3108" i="47"/>
  <c r="H3107" i="47" s="1"/>
  <c r="H3104" i="47"/>
  <c r="H3103" i="47" s="1"/>
  <c r="H3099" i="47"/>
  <c r="H3098" i="47" s="1"/>
  <c r="H3096" i="47"/>
  <c r="H3095" i="47" s="1"/>
  <c r="H3091" i="47"/>
  <c r="H3089" i="47"/>
  <c r="H3087" i="47"/>
  <c r="H3085" i="47"/>
  <c r="H3081" i="47"/>
  <c r="H3077" i="47"/>
  <c r="H3074" i="47"/>
  <c r="H3073" i="47" s="1"/>
  <c r="H3071" i="47"/>
  <c r="H3070" i="47" s="1"/>
  <c r="H3063" i="47"/>
  <c r="H3062" i="47" s="1"/>
  <c r="H3055" i="47"/>
  <c r="H3053" i="47"/>
  <c r="H3043" i="47"/>
  <c r="H3038" i="47"/>
  <c r="H3033" i="47"/>
  <c r="H3030" i="47"/>
  <c r="H3028" i="47"/>
  <c r="H3023" i="47"/>
  <c r="H3019" i="47"/>
  <c r="H3013" i="47"/>
  <c r="H3009" i="47"/>
  <c r="H3004" i="47"/>
  <c r="H3000" i="47"/>
  <c r="H2995" i="47"/>
  <c r="H2991" i="47"/>
  <c r="H2986" i="47"/>
  <c r="H2984" i="47"/>
  <c r="H2982" i="47"/>
  <c r="H2977" i="47"/>
  <c r="H2974" i="47"/>
  <c r="H2971" i="47"/>
  <c r="H2969" i="47"/>
  <c r="H2965" i="47"/>
  <c r="H2963" i="47"/>
  <c r="H2961" i="47"/>
  <c r="H2956" i="47"/>
  <c r="H2953" i="47"/>
  <c r="H2950" i="47"/>
  <c r="H2948" i="47"/>
  <c r="H2941" i="47"/>
  <c r="H2938" i="47"/>
  <c r="H2935" i="47"/>
  <c r="H2933" i="47"/>
  <c r="H2927" i="47"/>
  <c r="H2924" i="47"/>
  <c r="H2921" i="47"/>
  <c r="H2919" i="47"/>
  <c r="H2914" i="47"/>
  <c r="H2913" i="47" s="1"/>
  <c r="H2910" i="47"/>
  <c r="H2908" i="47"/>
  <c r="H2905" i="47"/>
  <c r="H2903" i="47"/>
  <c r="H2899" i="47"/>
  <c r="H2895" i="47"/>
  <c r="H2894" i="47" s="1"/>
  <c r="H2891" i="47"/>
  <c r="H2889" i="47"/>
  <c r="H2886" i="47"/>
  <c r="H2884" i="47"/>
  <c r="H2878" i="47"/>
  <c r="H2874" i="47"/>
  <c r="H2870" i="47" s="1"/>
  <c r="H2868" i="47"/>
  <c r="H2867" i="47" s="1"/>
  <c r="H2863" i="47"/>
  <c r="H2861" i="47"/>
  <c r="H2859" i="47"/>
  <c r="H2857" i="47"/>
  <c r="H2851" i="47"/>
  <c r="H2847" i="47"/>
  <c r="H2845" i="47"/>
  <c r="H2841" i="47"/>
  <c r="H2840" i="47" s="1"/>
  <c r="H2829" i="47"/>
  <c r="H2827" i="47"/>
  <c r="H2825" i="47"/>
  <c r="H2818" i="47"/>
  <c r="H2811" i="47"/>
  <c r="H2810" i="47" s="1"/>
  <c r="H2805" i="47"/>
  <c r="H2803" i="47"/>
  <c r="H2794" i="47"/>
  <c r="H2792" i="47"/>
  <c r="H2782" i="47"/>
  <c r="H2775" i="47"/>
  <c r="H2770" i="47"/>
  <c r="H2767" i="47"/>
  <c r="H2765" i="47"/>
  <c r="H2760" i="47"/>
  <c r="H2743" i="47"/>
  <c r="H2742" i="47" s="1"/>
  <c r="H2738" i="47"/>
  <c r="H2737" i="47" s="1"/>
  <c r="H2723" i="47"/>
  <c r="H2722" i="47" s="1"/>
  <c r="H2718" i="47"/>
  <c r="H2717" i="47" s="1"/>
  <c r="H2713" i="47"/>
  <c r="H2709" i="47"/>
  <c r="H2704" i="47"/>
  <c r="H2702" i="47"/>
  <c r="H2700" i="47"/>
  <c r="H2695" i="47"/>
  <c r="H2692" i="47"/>
  <c r="H2689" i="47"/>
  <c r="H2686" i="47"/>
  <c r="H2684" i="47"/>
  <c r="H2680" i="47"/>
  <c r="H2678" i="47"/>
  <c r="H2676" i="47"/>
  <c r="H2671" i="47"/>
  <c r="H2668" i="47"/>
  <c r="H2665" i="47"/>
  <c r="H2662" i="47"/>
  <c r="H2660" i="47"/>
  <c r="H2650" i="47"/>
  <c r="H2647" i="47"/>
  <c r="H2645" i="47"/>
  <c r="H2636" i="47"/>
  <c r="H2633" i="47"/>
  <c r="H2631" i="47"/>
  <c r="H2626" i="47"/>
  <c r="H2623" i="47"/>
  <c r="H2618" i="47"/>
  <c r="H2615" i="47"/>
  <c r="H2613" i="47"/>
  <c r="H2604" i="47"/>
  <c r="H2601" i="47"/>
  <c r="H2596" i="47"/>
  <c r="H2593" i="47"/>
  <c r="H2591" i="47"/>
  <c r="H2579" i="47"/>
  <c r="H2577" i="47"/>
  <c r="H2574" i="47"/>
  <c r="H2572" i="47"/>
  <c r="H2570" i="47"/>
  <c r="H2566" i="47"/>
  <c r="H2560" i="47"/>
  <c r="H2558" i="47"/>
  <c r="H2555" i="47"/>
  <c r="H2553" i="47"/>
  <c r="H2551" i="47"/>
  <c r="H2546" i="47"/>
  <c r="H2545" i="47" s="1"/>
  <c r="H2541" i="47"/>
  <c r="H2539" i="47"/>
  <c r="H2536" i="47"/>
  <c r="H2534" i="47"/>
  <c r="H2532" i="47"/>
  <c r="H2526" i="47"/>
  <c r="H2524" i="47"/>
  <c r="H2521" i="47"/>
  <c r="H2519" i="47"/>
  <c r="H2517" i="47"/>
  <c r="H2512" i="47"/>
  <c r="H2511" i="47" s="1"/>
  <c r="H2509" i="47"/>
  <c r="H2508" i="47" s="1"/>
  <c r="H2505" i="47"/>
  <c r="H2500" i="47"/>
  <c r="H2496" i="47"/>
  <c r="H2495" i="47" s="1"/>
  <c r="H2493" i="47"/>
  <c r="H2492" i="47" s="1"/>
  <c r="H2488" i="47"/>
  <c r="H2484" i="47"/>
  <c r="H2483" i="47" s="1"/>
  <c r="H2479" i="47"/>
  <c r="H2477" i="47"/>
  <c r="H2474" i="47"/>
  <c r="H2472" i="47"/>
  <c r="H2470" i="47"/>
  <c r="H2466" i="47"/>
  <c r="H2465" i="47" s="1"/>
  <c r="H2463" i="47"/>
  <c r="H2462" i="47" s="1"/>
  <c r="H2460" i="47"/>
  <c r="H2458" i="47"/>
  <c r="H2456" i="47"/>
  <c r="H2452" i="47"/>
  <c r="H2451" i="47" s="1"/>
  <c r="H2449" i="47"/>
  <c r="H2448" i="47" s="1"/>
  <c r="H2444" i="47"/>
  <c r="H2442" i="47"/>
  <c r="H2439" i="47"/>
  <c r="H2437" i="47"/>
  <c r="H2435" i="47"/>
  <c r="H2430" i="47"/>
  <c r="H2429" i="47" s="1"/>
  <c r="H2425" i="47"/>
  <c r="H2424" i="47" s="1"/>
  <c r="H2418" i="47"/>
  <c r="H2414" i="47"/>
  <c r="H2413" i="47" s="1"/>
  <c r="H2409" i="47"/>
  <c r="H2408" i="47" s="1"/>
  <c r="H2404" i="47"/>
  <c r="H2403" i="47" s="1"/>
  <c r="H2401" i="47"/>
  <c r="H2400" i="47" s="1"/>
  <c r="H2397" i="47"/>
  <c r="H2396" i="47" s="1"/>
  <c r="H2394" i="47"/>
  <c r="H2393" i="47" s="1"/>
  <c r="H2389" i="47"/>
  <c r="H2388" i="47" s="1"/>
  <c r="H2386" i="47"/>
  <c r="H2385" i="47" s="1"/>
  <c r="H2377" i="47"/>
  <c r="H2370" i="47"/>
  <c r="H2363" i="47"/>
  <c r="H2361" i="47"/>
  <c r="H2359" i="47"/>
  <c r="H2355" i="47"/>
  <c r="H2353" i="47"/>
  <c r="H2347" i="47"/>
  <c r="H2343" i="47"/>
  <c r="H2339" i="47"/>
  <c r="H2338" i="47" s="1"/>
  <c r="H2336" i="47"/>
  <c r="H2335" i="47" s="1"/>
  <c r="H2332" i="47"/>
  <c r="H2324" i="47"/>
  <c r="H2323" i="47" s="1"/>
  <c r="H2315" i="47"/>
  <c r="H2313" i="47"/>
  <c r="H2304" i="47"/>
  <c r="H2298" i="47"/>
  <c r="H2293" i="47"/>
  <c r="H2290" i="47"/>
  <c r="H2288" i="47"/>
  <c r="H2284" i="47"/>
  <c r="H2279" i="47"/>
  <c r="H2276" i="47" s="1"/>
  <c r="H2275" i="47" s="1"/>
  <c r="H2271" i="47"/>
  <c r="H2267" i="47"/>
  <c r="H2263" i="47"/>
  <c r="H2261" i="47"/>
  <c r="H2259" i="47"/>
  <c r="H2254" i="47"/>
  <c r="H2252" i="47"/>
  <c r="H2247" i="47"/>
  <c r="H2245" i="47"/>
  <c r="H2241" i="47"/>
  <c r="H2239" i="47"/>
  <c r="H2234" i="47"/>
  <c r="H2233" i="47" s="1"/>
  <c r="H2231" i="47"/>
  <c r="H2230" i="47" s="1"/>
  <c r="H2225" i="47"/>
  <c r="H2224" i="47" s="1"/>
  <c r="H2216" i="47"/>
  <c r="H2214" i="47"/>
  <c r="H2204" i="47"/>
  <c r="H2199" i="47"/>
  <c r="H2195" i="47"/>
  <c r="H2192" i="47"/>
  <c r="H2190" i="47"/>
  <c r="H2186" i="47"/>
  <c r="H2179" i="47"/>
  <c r="H2178" i="47" s="1"/>
  <c r="H2176" i="47"/>
  <c r="H2175" i="47" s="1"/>
  <c r="H2172" i="47"/>
  <c r="H2169" i="47"/>
  <c r="H2164" i="47"/>
  <c r="H2159" i="47"/>
  <c r="H2152" i="47"/>
  <c r="H2147" i="47"/>
  <c r="H2145" i="47"/>
  <c r="H2141" i="47"/>
  <c r="H2140" i="47" s="1"/>
  <c r="H2138" i="47"/>
  <c r="H2137" i="47" s="1"/>
  <c r="H2132" i="47"/>
  <c r="H2131" i="47" s="1"/>
  <c r="H2123" i="47"/>
  <c r="H2113" i="47"/>
  <c r="H2106" i="47"/>
  <c r="H2102" i="47"/>
  <c r="H2098" i="47"/>
  <c r="H2095" i="47"/>
  <c r="H2093" i="47"/>
  <c r="H2091" i="47"/>
  <c r="H2087" i="47"/>
  <c r="H2085" i="47"/>
  <c r="H2082" i="47"/>
  <c r="H2076" i="47"/>
  <c r="H2072" i="47"/>
  <c r="H2071" i="47" s="1"/>
  <c r="H2069" i="47"/>
  <c r="H2064" i="47"/>
  <c r="H2061" i="47"/>
  <c r="H2060" i="47" s="1"/>
  <c r="H2057" i="47"/>
  <c r="H2056" i="47" s="1"/>
  <c r="H2052" i="47"/>
  <c r="H2051" i="47" s="1"/>
  <c r="H2044" i="47"/>
  <c r="H2042" i="47"/>
  <c r="H2032" i="47"/>
  <c r="H2026" i="47"/>
  <c r="H2022" i="47"/>
  <c r="H2019" i="47"/>
  <c r="H2017" i="47"/>
  <c r="H2013" i="47"/>
  <c r="H2009" i="47"/>
  <c r="H2008" i="47" s="1"/>
  <c r="H2006" i="47"/>
  <c r="H2005" i="47" s="1"/>
  <c r="H2002" i="47"/>
  <c r="H2000" i="47"/>
  <c r="H1998" i="47"/>
  <c r="H1995" i="47"/>
  <c r="H1993" i="47"/>
  <c r="H1987" i="47"/>
  <c r="H1983" i="47"/>
  <c r="H1978" i="47"/>
  <c r="H1974" i="47"/>
  <c r="H1973" i="47" s="1"/>
  <c r="H1971" i="47"/>
  <c r="H1966" i="47"/>
  <c r="H1963" i="47"/>
  <c r="H1962" i="47" s="1"/>
  <c r="H1960" i="47"/>
  <c r="H1959" i="47" s="1"/>
  <c r="H1956" i="47"/>
  <c r="H1955" i="47" s="1"/>
  <c r="H1949" i="47"/>
  <c r="H1940" i="47"/>
  <c r="H1934" i="47"/>
  <c r="H1930" i="47"/>
  <c r="H1927" i="47"/>
  <c r="H1925" i="47"/>
  <c r="H1923" i="47"/>
  <c r="H1917" i="47"/>
  <c r="H1916" i="47" s="1"/>
  <c r="H1912" i="47"/>
  <c r="H1910" i="47"/>
  <c r="H1906" i="47"/>
  <c r="H1904" i="47"/>
  <c r="H1899" i="47"/>
  <c r="H1896" i="47"/>
  <c r="H1893" i="47"/>
  <c r="H1892" i="47" s="1"/>
  <c r="H1888" i="47"/>
  <c r="H1887" i="47" s="1"/>
  <c r="H1882" i="47"/>
  <c r="H1881" i="47" s="1"/>
  <c r="H1879" i="47"/>
  <c r="H1877" i="47"/>
  <c r="H1873" i="47"/>
  <c r="H1869" i="47"/>
  <c r="H1868" i="47" s="1"/>
  <c r="H1863" i="47"/>
  <c r="H1862" i="47" s="1"/>
  <c r="H1859" i="47"/>
  <c r="H1858" i="47" s="1"/>
  <c r="H1856" i="47"/>
  <c r="H1855" i="47" s="1"/>
  <c r="H1852" i="47"/>
  <c r="H1851" i="47" s="1"/>
  <c r="H1843" i="47"/>
  <c r="H1841" i="47"/>
  <c r="H1832" i="47"/>
  <c r="H1826" i="47"/>
  <c r="H1821" i="47"/>
  <c r="H1818" i="47"/>
  <c r="H1816" i="47"/>
  <c r="H1813" i="47"/>
  <c r="H1807" i="47"/>
  <c r="H1806" i="47" s="1"/>
  <c r="H1803" i="47"/>
  <c r="H1802" i="47" s="1"/>
  <c r="H1797" i="47"/>
  <c r="H1793" i="47"/>
  <c r="H1788" i="47"/>
  <c r="H1786" i="47"/>
  <c r="H1781" i="47"/>
  <c r="H1779" i="47"/>
  <c r="H1775" i="47"/>
  <c r="H1774" i="47" s="1"/>
  <c r="H1766" i="47"/>
  <c r="H1764" i="47"/>
  <c r="H1755" i="47"/>
  <c r="H1750" i="47"/>
  <c r="H1745" i="47"/>
  <c r="H1742" i="47"/>
  <c r="H1740" i="47"/>
  <c r="H1738" i="47"/>
  <c r="H1704" i="47"/>
  <c r="H1703" i="47" s="1"/>
  <c r="H1699" i="47"/>
  <c r="H1698" i="47" s="1"/>
  <c r="H1662" i="47"/>
  <c r="H1661" i="47" s="1"/>
  <c r="H1659" i="47"/>
  <c r="H1651" i="47"/>
  <c r="H1649" i="47"/>
  <c r="H1645" i="47"/>
  <c r="H1693" i="47"/>
  <c r="H1692" i="47" s="1"/>
  <c r="H1690" i="47"/>
  <c r="H1688" i="47"/>
  <c r="H1680" i="47"/>
  <c r="H1678" i="47"/>
  <c r="H1674" i="47"/>
  <c r="H1671" i="47"/>
  <c r="H1669" i="47"/>
  <c r="H1666" i="47"/>
  <c r="H1640" i="47"/>
  <c r="H1639" i="47" s="1"/>
  <c r="H1637" i="47"/>
  <c r="H1635" i="47"/>
  <c r="H1627" i="47"/>
  <c r="H1625" i="47"/>
  <c r="H1621" i="47"/>
  <c r="H1618" i="47"/>
  <c r="H1616" i="47"/>
  <c r="H1613" i="47"/>
  <c r="H1608" i="47"/>
  <c r="H1607" i="47" s="1"/>
  <c r="H1604" i="47"/>
  <c r="H1603" i="47" s="1"/>
  <c r="H1601" i="47"/>
  <c r="H1600" i="47" s="1"/>
  <c r="H1597" i="47"/>
  <c r="H1596" i="47" s="1"/>
  <c r="H1594" i="47"/>
  <c r="H1593" i="47" s="1"/>
  <c r="H1589" i="47"/>
  <c r="H1587" i="47"/>
  <c r="H1584" i="47"/>
  <c r="H1579" i="47"/>
  <c r="H1575" i="47"/>
  <c r="H1574" i="47" s="1"/>
  <c r="H1572" i="47"/>
  <c r="H1571" i="47" s="1"/>
  <c r="H1568" i="47"/>
  <c r="H1567" i="47" s="1"/>
  <c r="H1565" i="47"/>
  <c r="H1556" i="47"/>
  <c r="H1553" i="47"/>
  <c r="H1549" i="47"/>
  <c r="H1546" i="47"/>
  <c r="H1544" i="47"/>
  <c r="H1541" i="47"/>
  <c r="H1537" i="47"/>
  <c r="H1535" i="47"/>
  <c r="H1533" i="47"/>
  <c r="H1531" i="47"/>
  <c r="H1528" i="47"/>
  <c r="H1527" i="47" s="1"/>
  <c r="H1524" i="47"/>
  <c r="H1522" i="47"/>
  <c r="H1520" i="47"/>
  <c r="H1514" i="47"/>
  <c r="H1513" i="47" s="1"/>
  <c r="H1510" i="47"/>
  <c r="H1509" i="47" s="1"/>
  <c r="H1507" i="47"/>
  <c r="H1503" i="47"/>
  <c r="H1498" i="47"/>
  <c r="H1496" i="47"/>
  <c r="H1492" i="47"/>
  <c r="H1490" i="47"/>
  <c r="H1487" i="47"/>
  <c r="H1484" i="47"/>
  <c r="H1478" i="47"/>
  <c r="H1476" i="47"/>
  <c r="H1471" i="47"/>
  <c r="H1470" i="47" s="1"/>
  <c r="H1467" i="47"/>
  <c r="H1465" i="47"/>
  <c r="H1463" i="47"/>
  <c r="H1460" i="47"/>
  <c r="H1459" i="47" s="1"/>
  <c r="H1454" i="47"/>
  <c r="H1453" i="47" s="1"/>
  <c r="H1450" i="47"/>
  <c r="H1449" i="47" s="1"/>
  <c r="H1446" i="47"/>
  <c r="H1434" i="47"/>
  <c r="H1431" i="47"/>
  <c r="H1422" i="47"/>
  <c r="H1420" i="47"/>
  <c r="H1416" i="47"/>
  <c r="H1406" i="47"/>
  <c r="H1396" i="47"/>
  <c r="H1393" i="47"/>
  <c r="H1390" i="47"/>
  <c r="H1385" i="47"/>
  <c r="H1380" i="47"/>
  <c r="H1377" i="47"/>
  <c r="H1372" i="47"/>
  <c r="H1371" i="47" s="1"/>
  <c r="H1369" i="47"/>
  <c r="H1367" i="47"/>
  <c r="H1362" i="47"/>
  <c r="H1357" i="47"/>
  <c r="H1352" i="47"/>
  <c r="H1350" i="47"/>
  <c r="H1345" i="47"/>
  <c r="H1344" i="47" s="1"/>
  <c r="H1339" i="47"/>
  <c r="H1338" i="47" s="1"/>
  <c r="H1334" i="47"/>
  <c r="H1332" i="47"/>
  <c r="H1326" i="47"/>
  <c r="H1323" i="47"/>
  <c r="H1318" i="47"/>
  <c r="H1317" i="47" s="1"/>
  <c r="H1315" i="47"/>
  <c r="H1314" i="47" s="1"/>
  <c r="H1312" i="47"/>
  <c r="H1309" i="47"/>
  <c r="H1307" i="47"/>
  <c r="H1305" i="47"/>
  <c r="H1302" i="47"/>
  <c r="H1300" i="47"/>
  <c r="H1296" i="47"/>
  <c r="H1295" i="47" s="1"/>
  <c r="H1293" i="47"/>
  <c r="H1292" i="47" s="1"/>
  <c r="H1290" i="47"/>
  <c r="H1287" i="47"/>
  <c r="H1285" i="47"/>
  <c r="H1283" i="47"/>
  <c r="H1280" i="47"/>
  <c r="H1278" i="47"/>
  <c r="H1273" i="47"/>
  <c r="H1268" i="47"/>
  <c r="H1266" i="47"/>
  <c r="H1261" i="47"/>
  <c r="H1259" i="47"/>
  <c r="H1254" i="47"/>
  <c r="H1252" i="47"/>
  <c r="H1247" i="47"/>
  <c r="H1242" i="47"/>
  <c r="H1241" i="47" s="1"/>
  <c r="H1238" i="47"/>
  <c r="H1237" i="47" s="1"/>
  <c r="H1234" i="47"/>
  <c r="H1230" i="47"/>
  <c r="H1227" i="47"/>
  <c r="H1217" i="47"/>
  <c r="H1212" i="47"/>
  <c r="H1207" i="47"/>
  <c r="H1201" i="47"/>
  <c r="H1195" i="47"/>
  <c r="H1190" i="47"/>
  <c r="H1185" i="47"/>
  <c r="H1180" i="47"/>
  <c r="H1174" i="47"/>
  <c r="H1164" i="47"/>
  <c r="H1155" i="47"/>
  <c r="H1153" i="47"/>
  <c r="H1144" i="47"/>
  <c r="H1143" i="47" s="1"/>
  <c r="H1139" i="47"/>
  <c r="H1136" i="47"/>
  <c r="H1131" i="47"/>
  <c r="H1118" i="47"/>
  <c r="H1116" i="47"/>
  <c r="H1107" i="47"/>
  <c r="H1106" i="47" s="1"/>
  <c r="H1105" i="47" s="1"/>
  <c r="H1102" i="47"/>
  <c r="H1089" i="47"/>
  <c r="H1088" i="47" s="1"/>
  <c r="H1086" i="47"/>
  <c r="H1085" i="47" s="1"/>
  <c r="H1083" i="47"/>
  <c r="H1081" i="47"/>
  <c r="H1077" i="47"/>
  <c r="H1076" i="47" s="1"/>
  <c r="H1074" i="47"/>
  <c r="H1072" i="47"/>
  <c r="H1068" i="47"/>
  <c r="H1052" i="47"/>
  <c r="H1050" i="47"/>
  <c r="H1041" i="47"/>
  <c r="H1037" i="47" s="1"/>
  <c r="H1035" i="47"/>
  <c r="H1033" i="47"/>
  <c r="H1024" i="47"/>
  <c r="H1022" i="47"/>
  <c r="H1017" i="47"/>
  <c r="H1015" i="47"/>
  <c r="H1012" i="47"/>
  <c r="H1010" i="47"/>
  <c r="H1006" i="47"/>
  <c r="H1004" i="47"/>
  <c r="H1001" i="47"/>
  <c r="H999" i="47"/>
  <c r="H995" i="47"/>
  <c r="H993" i="47"/>
  <c r="H990" i="47"/>
  <c r="H988" i="47"/>
  <c r="H982" i="47"/>
  <c r="H980" i="47"/>
  <c r="H977" i="47"/>
  <c r="H975" i="47"/>
  <c r="H971" i="47"/>
  <c r="H969" i="47"/>
  <c r="H964" i="47"/>
  <c r="H962" i="47"/>
  <c r="H959" i="47"/>
  <c r="H957" i="47"/>
  <c r="H952" i="47"/>
  <c r="H950" i="47"/>
  <c r="H945" i="47"/>
  <c r="H940" i="47"/>
  <c r="H937" i="47"/>
  <c r="H936" i="47" s="1"/>
  <c r="H934" i="47"/>
  <c r="H933" i="47" s="1"/>
  <c r="H925" i="47"/>
  <c r="H924" i="47" s="1"/>
  <c r="H921" i="47"/>
  <c r="H920" i="47" s="1"/>
  <c r="H918" i="47"/>
  <c r="H917" i="47" s="1"/>
  <c r="H910" i="47"/>
  <c r="H906" i="47" s="1"/>
  <c r="H902" i="47"/>
  <c r="H897" i="47"/>
  <c r="H892" i="47"/>
  <c r="H887" i="47"/>
  <c r="H886" i="47" s="1"/>
  <c r="H884" i="47"/>
  <c r="H883" i="47" s="1"/>
  <c r="H881" i="47"/>
  <c r="H880" i="47" s="1"/>
  <c r="H876" i="47"/>
  <c r="H871" i="47"/>
  <c r="H866" i="47"/>
  <c r="H861" i="47"/>
  <c r="H860" i="47" s="1"/>
  <c r="H858" i="47"/>
  <c r="H854" i="47"/>
  <c r="H852" i="47"/>
  <c r="H849" i="47"/>
  <c r="H847" i="47"/>
  <c r="H843" i="47"/>
  <c r="H842" i="47" s="1"/>
  <c r="H840" i="47"/>
  <c r="H836" i="47"/>
  <c r="H834" i="47"/>
  <c r="H831" i="47"/>
  <c r="H829" i="47"/>
  <c r="H824" i="47"/>
  <c r="H819" i="47"/>
  <c r="H818" i="47" s="1"/>
  <c r="H816" i="47"/>
  <c r="H812" i="47"/>
  <c r="H810" i="47"/>
  <c r="H807" i="47"/>
  <c r="H805" i="47"/>
  <c r="H801" i="47"/>
  <c r="H800" i="47" s="1"/>
  <c r="H798" i="47"/>
  <c r="H794" i="47"/>
  <c r="H792" i="47"/>
  <c r="H789" i="47"/>
  <c r="H787" i="47"/>
  <c r="H783" i="47"/>
  <c r="H782" i="47" s="1"/>
  <c r="H780" i="47"/>
  <c r="H776" i="47"/>
  <c r="H774" i="47"/>
  <c r="H771" i="47"/>
  <c r="H769" i="47"/>
  <c r="H764" i="47"/>
  <c r="H763" i="47" s="1"/>
  <c r="H761" i="47"/>
  <c r="H759" i="47"/>
  <c r="H755" i="47"/>
  <c r="H754" i="47" s="1"/>
  <c r="H751" i="47"/>
  <c r="H749" i="47"/>
  <c r="H740" i="47"/>
  <c r="H739" i="47" s="1"/>
  <c r="H736" i="47"/>
  <c r="H734" i="47"/>
  <c r="H731" i="47"/>
  <c r="H729" i="47"/>
  <c r="H724" i="47"/>
  <c r="H723" i="47" s="1"/>
  <c r="H721" i="47"/>
  <c r="H720" i="47" s="1"/>
  <c r="H716" i="47"/>
  <c r="H714" i="47"/>
  <c r="H710" i="47"/>
  <c r="H709" i="47" s="1"/>
  <c r="H707" i="47"/>
  <c r="H702" i="47"/>
  <c r="H699" i="47"/>
  <c r="H694" i="47"/>
  <c r="H689" i="47"/>
  <c r="H688" i="47" s="1"/>
  <c r="H685" i="47"/>
  <c r="H684" i="47" s="1"/>
  <c r="H680" i="47"/>
  <c r="H678" i="47"/>
  <c r="H673" i="47"/>
  <c r="H668" i="47"/>
  <c r="H659" i="47"/>
  <c r="H621" i="47"/>
  <c r="H619" i="47"/>
  <c r="H616" i="47"/>
  <c r="H614" i="47"/>
  <c r="H609" i="47"/>
  <c r="H607" i="47"/>
  <c r="H605" i="47"/>
  <c r="H602" i="47"/>
  <c r="H600" i="47"/>
  <c r="H593" i="47"/>
  <c r="H589" i="47"/>
  <c r="H587" i="47"/>
  <c r="H584" i="47"/>
  <c r="H582" i="47"/>
  <c r="H577" i="47"/>
  <c r="H575" i="47"/>
  <c r="H573" i="47"/>
  <c r="H570" i="47"/>
  <c r="H568" i="47"/>
  <c r="H563" i="47"/>
  <c r="H561" i="47"/>
  <c r="H557" i="47"/>
  <c r="H555" i="47"/>
  <c r="H552" i="47"/>
  <c r="H550" i="47"/>
  <c r="H546" i="47"/>
  <c r="H544" i="47"/>
  <c r="H540" i="47"/>
  <c r="H538" i="47"/>
  <c r="H535" i="47"/>
  <c r="H533" i="47"/>
  <c r="H528" i="47"/>
  <c r="H526" i="47"/>
  <c r="H523" i="47"/>
  <c r="H522" i="47" s="1"/>
  <c r="H516" i="47"/>
  <c r="H514" i="47"/>
  <c r="H512" i="47"/>
  <c r="H509" i="47"/>
  <c r="H507" i="47"/>
  <c r="H503" i="47"/>
  <c r="H501" i="47"/>
  <c r="H498" i="47"/>
  <c r="H497" i="47" s="1"/>
  <c r="H491" i="47"/>
  <c r="H489" i="47"/>
  <c r="H487" i="47"/>
  <c r="H484" i="47"/>
  <c r="H482" i="47"/>
  <c r="H478" i="47"/>
  <c r="H477" i="47" s="1"/>
  <c r="H475" i="47"/>
  <c r="H474" i="47" s="1"/>
  <c r="H471" i="47"/>
  <c r="H469" i="47"/>
  <c r="H464" i="47"/>
  <c r="H438" i="47"/>
  <c r="H433" i="47"/>
  <c r="H428" i="47"/>
  <c r="H423" i="47"/>
  <c r="H416" i="47"/>
  <c r="H415" i="47" s="1"/>
  <c r="H413" i="47"/>
  <c r="H412" i="47" s="1"/>
  <c r="H408" i="47"/>
  <c r="H403" i="47"/>
  <c r="H396" i="47"/>
  <c r="H391" i="47"/>
  <c r="H387" i="47"/>
  <c r="H383" i="47"/>
  <c r="H381" i="47"/>
  <c r="H378" i="47"/>
  <c r="H374" i="47"/>
  <c r="H370" i="47"/>
  <c r="H369" i="47" s="1"/>
  <c r="H366" i="47"/>
  <c r="H361" i="47"/>
  <c r="H359" i="47"/>
  <c r="H355" i="47"/>
  <c r="H351" i="47"/>
  <c r="H349" i="47"/>
  <c r="H346" i="47"/>
  <c r="H341" i="47"/>
  <c r="H337" i="47"/>
  <c r="H336" i="47" s="1"/>
  <c r="H333" i="47"/>
  <c r="H332" i="47" s="1"/>
  <c r="H328" i="47"/>
  <c r="H327" i="47" s="1"/>
  <c r="H320" i="47"/>
  <c r="H318" i="47"/>
  <c r="H308" i="47"/>
  <c r="H302" i="47"/>
  <c r="H298" i="47"/>
  <c r="H294" i="47"/>
  <c r="H292" i="47"/>
  <c r="H288" i="47"/>
  <c r="H283" i="47"/>
  <c r="H280" i="47"/>
  <c r="H277" i="47"/>
  <c r="H275" i="47"/>
  <c r="H272" i="47"/>
  <c r="H270" i="47"/>
  <c r="H266" i="47"/>
  <c r="H263" i="47"/>
  <c r="H260" i="47"/>
  <c r="H258" i="47"/>
  <c r="H255" i="47"/>
  <c r="H253" i="47"/>
  <c r="H248" i="47"/>
  <c r="H247" i="47" s="1"/>
  <c r="H245" i="47"/>
  <c r="H244" i="47" s="1"/>
  <c r="H240" i="47"/>
  <c r="H232" i="47"/>
  <c r="H227" i="47"/>
  <c r="H225" i="47"/>
  <c r="H220" i="47"/>
  <c r="H215" i="47"/>
  <c r="H214" i="47" s="1"/>
  <c r="H211" i="47"/>
  <c r="H210" i="47" s="1"/>
  <c r="H206" i="47"/>
  <c r="H205" i="47" s="1"/>
  <c r="H203" i="47"/>
  <c r="H202" i="47" s="1"/>
  <c r="H198" i="47"/>
  <c r="H197" i="47" s="1"/>
  <c r="H195" i="47"/>
  <c r="H194" i="47" s="1"/>
  <c r="H192" i="47"/>
  <c r="H191" i="47" s="1"/>
  <c r="H189" i="47"/>
  <c r="H188" i="47" s="1"/>
  <c r="H184" i="47"/>
  <c r="H183" i="47" s="1"/>
  <c r="H179" i="47"/>
  <c r="H178" i="47" s="1"/>
  <c r="H176" i="47"/>
  <c r="H175" i="47" s="1"/>
  <c r="H160" i="47"/>
  <c r="H159" i="47" s="1"/>
  <c r="H156" i="47" s="1"/>
  <c r="H153" i="47"/>
  <c r="H151" i="47"/>
  <c r="H146" i="47"/>
  <c r="H144" i="47"/>
  <c r="H141" i="47"/>
  <c r="H140" i="47" s="1"/>
  <c r="H136" i="47"/>
  <c r="H135" i="47" s="1"/>
  <c r="H132" i="47"/>
  <c r="H131" i="47" s="1"/>
  <c r="H127" i="47"/>
  <c r="H123" i="47"/>
  <c r="H122" i="47" s="1"/>
  <c r="H119" i="47"/>
  <c r="H118" i="47" s="1"/>
  <c r="H113" i="47"/>
  <c r="H112" i="47" s="1"/>
  <c r="H110" i="47"/>
  <c r="H109" i="47" s="1"/>
  <c r="H106" i="47"/>
  <c r="H104" i="47"/>
  <c r="H100" i="47"/>
  <c r="H97" i="47"/>
  <c r="H92" i="47"/>
  <c r="H89" i="47"/>
  <c r="H85" i="47"/>
  <c r="H84" i="47" s="1"/>
  <c r="H79" i="47"/>
  <c r="H77" i="47"/>
  <c r="H72" i="47"/>
  <c r="H71" i="47" s="1"/>
  <c r="H69" i="47"/>
  <c r="H65" i="47"/>
  <c r="H63" i="47"/>
  <c r="H54" i="47"/>
  <c r="H53" i="47" s="1"/>
  <c r="H51" i="47"/>
  <c r="H50" i="47" s="1"/>
  <c r="H46" i="47"/>
  <c r="H45" i="47" s="1"/>
  <c r="H38" i="47"/>
  <c r="H36" i="47"/>
  <c r="H27" i="47"/>
  <c r="H21" i="47"/>
  <c r="H16" i="47"/>
  <c r="H13" i="47"/>
  <c r="H11" i="47"/>
  <c r="H7" i="47"/>
  <c r="G4661" i="47"/>
  <c r="G4660" i="47" s="1"/>
  <c r="G4658" i="47"/>
  <c r="G4657" i="47" s="1"/>
  <c r="G4653" i="47"/>
  <c r="G4649" i="47"/>
  <c r="G4648" i="47" s="1"/>
  <c r="G4645" i="47"/>
  <c r="G4644" i="47" s="1"/>
  <c r="G4639" i="47"/>
  <c r="G4638" i="47" s="1"/>
  <c r="G4634" i="47"/>
  <c r="G4633" i="47" s="1"/>
  <c r="G4626" i="47"/>
  <c r="G4616" i="47"/>
  <c r="G4611" i="47"/>
  <c r="G4606" i="47"/>
  <c r="G4603" i="47"/>
  <c r="G4601" i="47"/>
  <c r="G4597" i="47"/>
  <c r="G4592" i="47"/>
  <c r="G4588" i="47"/>
  <c r="G4586" i="47"/>
  <c r="G4583" i="47"/>
  <c r="G4581" i="47"/>
  <c r="G4577" i="47"/>
  <c r="G4571" i="47"/>
  <c r="G4570" i="47" s="1"/>
  <c r="G4567" i="47"/>
  <c r="G4566" i="47" s="1"/>
  <c r="G4564" i="47"/>
  <c r="G4562" i="47"/>
  <c r="G4558" i="47"/>
  <c r="G4557" i="47" s="1"/>
  <c r="G4554" i="47"/>
  <c r="G4553" i="47" s="1"/>
  <c r="G4551" i="47"/>
  <c r="G4549" i="47"/>
  <c r="G4545" i="47"/>
  <c r="G4544" i="47" s="1"/>
  <c r="G4541" i="47"/>
  <c r="G4540" i="47" s="1"/>
  <c r="G4536" i="47"/>
  <c r="G4535" i="47" s="1"/>
  <c r="G4533" i="47"/>
  <c r="G4532" i="47" s="1"/>
  <c r="G4529" i="47"/>
  <c r="G4528" i="47" s="1"/>
  <c r="G4526" i="47"/>
  <c r="G4523" i="47"/>
  <c r="G4518" i="47"/>
  <c r="G4512" i="47"/>
  <c r="G4511" i="47" s="1"/>
  <c r="G4509" i="47"/>
  <c r="G4508" i="47" s="1"/>
  <c r="G4505" i="47"/>
  <c r="G4504" i="47" s="1"/>
  <c r="G4500" i="47"/>
  <c r="G4497" i="47"/>
  <c r="G4494" i="47"/>
  <c r="G4493" i="47" s="1"/>
  <c r="G4490" i="47"/>
  <c r="G4489" i="47" s="1"/>
  <c r="G4482" i="47"/>
  <c r="G4474" i="47"/>
  <c r="G4469" i="47"/>
  <c r="G4464" i="47"/>
  <c r="G4461" i="47"/>
  <c r="G4459" i="47"/>
  <c r="G4456" i="47"/>
  <c r="G4452" i="47"/>
  <c r="G4451" i="47" s="1"/>
  <c r="G4449" i="47"/>
  <c r="G4447" i="47"/>
  <c r="G4444" i="47"/>
  <c r="G4438" i="47"/>
  <c r="G4437" i="47" s="1"/>
  <c r="G4435" i="47"/>
  <c r="G4430" i="47"/>
  <c r="G4427" i="47"/>
  <c r="G4425" i="47"/>
  <c r="G4421" i="47"/>
  <c r="G4420" i="47" s="1"/>
  <c r="G4418" i="47"/>
  <c r="G4413" i="47"/>
  <c r="G4410" i="47"/>
  <c r="G4408" i="47"/>
  <c r="G4404" i="47"/>
  <c r="G4403" i="47" s="1"/>
  <c r="G4401" i="47"/>
  <c r="G4396" i="47"/>
  <c r="G4393" i="47"/>
  <c r="G4391" i="47"/>
  <c r="G4386" i="47"/>
  <c r="G4385" i="47" s="1"/>
  <c r="G4383" i="47"/>
  <c r="G4379" i="47"/>
  <c r="G4377" i="47"/>
  <c r="G4374" i="47"/>
  <c r="G4372" i="47"/>
  <c r="G4368" i="47"/>
  <c r="G4367" i="47" s="1"/>
  <c r="G4365" i="47"/>
  <c r="G4361" i="47"/>
  <c r="G4359" i="47"/>
  <c r="G4356" i="47"/>
  <c r="G4354" i="47"/>
  <c r="G4350" i="47"/>
  <c r="G4349" i="47" s="1"/>
  <c r="G4347" i="47"/>
  <c r="G4343" i="47"/>
  <c r="G4341" i="47"/>
  <c r="G4338" i="47"/>
  <c r="G4336" i="47"/>
  <c r="G4331" i="47"/>
  <c r="G4327" i="47"/>
  <c r="G4325" i="47"/>
  <c r="G4322" i="47"/>
  <c r="G4319" i="47"/>
  <c r="G4317" i="47"/>
  <c r="G4313" i="47"/>
  <c r="G4309" i="47"/>
  <c r="G4307" i="47"/>
  <c r="G4304" i="47"/>
  <c r="G4301" i="47"/>
  <c r="G4299" i="47"/>
  <c r="G4294" i="47"/>
  <c r="G4293" i="47" s="1"/>
  <c r="G4290" i="47"/>
  <c r="G4289" i="47" s="1"/>
  <c r="G4287" i="47"/>
  <c r="G4286" i="47" s="1"/>
  <c r="G4283" i="47"/>
  <c r="G4282" i="47" s="1"/>
  <c r="G4278" i="47"/>
  <c r="G4277" i="47" s="1"/>
  <c r="G4275" i="47"/>
  <c r="G4269" i="47"/>
  <c r="G4266" i="47"/>
  <c r="G4265" i="47" s="1"/>
  <c r="G4263" i="47"/>
  <c r="G4262" i="47" s="1"/>
  <c r="G4258" i="47"/>
  <c r="G4257" i="47" s="1"/>
  <c r="G4249" i="47"/>
  <c r="G4232" i="47"/>
  <c r="G4227" i="47"/>
  <c r="G4224" i="47"/>
  <c r="G4222" i="47"/>
  <c r="G4219" i="47"/>
  <c r="G4215" i="47"/>
  <c r="G4211" i="47"/>
  <c r="G4210" i="47" s="1"/>
  <c r="G4208" i="47"/>
  <c r="G4206" i="47"/>
  <c r="G4203" i="47"/>
  <c r="G4197" i="47"/>
  <c r="G4196" i="47" s="1"/>
  <c r="G4194" i="47"/>
  <c r="G4193" i="47" s="1"/>
  <c r="G4189" i="47"/>
  <c r="G4187" i="47"/>
  <c r="G4184" i="47"/>
  <c r="G4182" i="47"/>
  <c r="G4174" i="47"/>
  <c r="G4173" i="47" s="1"/>
  <c r="G4171" i="47"/>
  <c r="G4170" i="47" s="1"/>
  <c r="G4166" i="47"/>
  <c r="G4164" i="47"/>
  <c r="G4161" i="47"/>
  <c r="G4159" i="47"/>
  <c r="G4154" i="47"/>
  <c r="G4153" i="47" s="1"/>
  <c r="G4150" i="47"/>
  <c r="G4148" i="47"/>
  <c r="G4145" i="47"/>
  <c r="G4143" i="47"/>
  <c r="G4139" i="47"/>
  <c r="G4138" i="47" s="1"/>
  <c r="G4135" i="47"/>
  <c r="G4133" i="47"/>
  <c r="G4130" i="47"/>
  <c r="G4128" i="47"/>
  <c r="G4124" i="47"/>
  <c r="G4123" i="47" s="1"/>
  <c r="G4121" i="47"/>
  <c r="G4120" i="47" s="1"/>
  <c r="G4116" i="47"/>
  <c r="G4107" i="47"/>
  <c r="G4103" i="47"/>
  <c r="G4101" i="47"/>
  <c r="G4098" i="47"/>
  <c r="G4097" i="47" s="1"/>
  <c r="G4094" i="47"/>
  <c r="G4087" i="47"/>
  <c r="G4086" i="47" s="1"/>
  <c r="G4081" i="47"/>
  <c r="G4079" i="47"/>
  <c r="G4067" i="47"/>
  <c r="G4064" i="47"/>
  <c r="G4058" i="47"/>
  <c r="G4056" i="47"/>
  <c r="G4053" i="47"/>
  <c r="G4048" i="47"/>
  <c r="G4043" i="47"/>
  <c r="G4036" i="47"/>
  <c r="G4033" i="47"/>
  <c r="G4030" i="47"/>
  <c r="G4027" i="47"/>
  <c r="G4025" i="47"/>
  <c r="G4022" i="47"/>
  <c r="G4015" i="47"/>
  <c r="G4013" i="47"/>
  <c r="G4010" i="47"/>
  <c r="G4008" i="47"/>
  <c r="G4003" i="47"/>
  <c r="G4001" i="47"/>
  <c r="G3998" i="47"/>
  <c r="G3996" i="47"/>
  <c r="G3991" i="47"/>
  <c r="G3990" i="47" s="1"/>
  <c r="G3987" i="47"/>
  <c r="G3985" i="47"/>
  <c r="G3982" i="47"/>
  <c r="G3980" i="47"/>
  <c r="G3976" i="47"/>
  <c r="G3975" i="47" s="1"/>
  <c r="G3972" i="47"/>
  <c r="G3970" i="47"/>
  <c r="G3967" i="47"/>
  <c r="G3965" i="47"/>
  <c r="G3949" i="47"/>
  <c r="G3947" i="47"/>
  <c r="G3932" i="47"/>
  <c r="G3930" i="47"/>
  <c r="G3925" i="47"/>
  <c r="G3920" i="47"/>
  <c r="G3917" i="47"/>
  <c r="G3914" i="47"/>
  <c r="G3913" i="47" s="1"/>
  <c r="G3911" i="47"/>
  <c r="G3910" i="47" s="1"/>
  <c r="G3907" i="47"/>
  <c r="G3902" i="47"/>
  <c r="G3901" i="47" s="1"/>
  <c r="G3896" i="47"/>
  <c r="G3895" i="47" s="1"/>
  <c r="G3887" i="47"/>
  <c r="G3878" i="47"/>
  <c r="G3873" i="47"/>
  <c r="G3868" i="47"/>
  <c r="G3865" i="47"/>
  <c r="G3863" i="47"/>
  <c r="G3860" i="47"/>
  <c r="G3808" i="47"/>
  <c r="G3807" i="47" s="1"/>
  <c r="G3802" i="47"/>
  <c r="G3801" i="47" s="1"/>
  <c r="G3799" i="47"/>
  <c r="G3797" i="47"/>
  <c r="G3795" i="47"/>
  <c r="G3778" i="47"/>
  <c r="G3777" i="47" s="1"/>
  <c r="G3775" i="47"/>
  <c r="G3773" i="47"/>
  <c r="G3771" i="47"/>
  <c r="G3766" i="47"/>
  <c r="G3764" i="47"/>
  <c r="G3761" i="47"/>
  <c r="G3760" i="47" s="1"/>
  <c r="G3758" i="47"/>
  <c r="G3756" i="47"/>
  <c r="G3754" i="47"/>
  <c r="G3750" i="47"/>
  <c r="G3748" i="47"/>
  <c r="G3745" i="47"/>
  <c r="G3744" i="47" s="1"/>
  <c r="G3742" i="47"/>
  <c r="G3740" i="47"/>
  <c r="G3738" i="47"/>
  <c r="G3733" i="47"/>
  <c r="G3732" i="47" s="1"/>
  <c r="G3727" i="47"/>
  <c r="G3726" i="47" s="1"/>
  <c r="G3724" i="47"/>
  <c r="G3722" i="47"/>
  <c r="G3720" i="47"/>
  <c r="G3716" i="47"/>
  <c r="G3715" i="47" s="1"/>
  <c r="G3710" i="47"/>
  <c r="G3709" i="47" s="1"/>
  <c r="G3707" i="47"/>
  <c r="G3705" i="47"/>
  <c r="G3703" i="47"/>
  <c r="G3698" i="47"/>
  <c r="G3693" i="47"/>
  <c r="G3689" i="47"/>
  <c r="G3685" i="47"/>
  <c r="G3683" i="47"/>
  <c r="G3675" i="47"/>
  <c r="G3673" i="47"/>
  <c r="G3669" i="47"/>
  <c r="G3668" i="47" s="1"/>
  <c r="G3664" i="47"/>
  <c r="G3663" i="47" s="1"/>
  <c r="G3659" i="47"/>
  <c r="G3653" i="47"/>
  <c r="G3651" i="47"/>
  <c r="G3645" i="47"/>
  <c r="G3644" i="47" s="1"/>
  <c r="G3636" i="47"/>
  <c r="G3634" i="47"/>
  <c r="G3624" i="47"/>
  <c r="G3618" i="47"/>
  <c r="G3613" i="47"/>
  <c r="G3610" i="47"/>
  <c r="G3608" i="47"/>
  <c r="G3604" i="47"/>
  <c r="G3600" i="47"/>
  <c r="G3594" i="47"/>
  <c r="G3591" i="47"/>
  <c r="G3587" i="47"/>
  <c r="G3584" i="47"/>
  <c r="G3578" i="47"/>
  <c r="G3576" i="47"/>
  <c r="G3573" i="47"/>
  <c r="G3568" i="47"/>
  <c r="G3566" i="47"/>
  <c r="G3563" i="47"/>
  <c r="G3561" i="47"/>
  <c r="G3559" i="47"/>
  <c r="G3554" i="47"/>
  <c r="G3553" i="47" s="1"/>
  <c r="G3549" i="47"/>
  <c r="G3547" i="47"/>
  <c r="G3545" i="47"/>
  <c r="G3543" i="47"/>
  <c r="G3539" i="47"/>
  <c r="G3538" i="47" s="1"/>
  <c r="G3534" i="47"/>
  <c r="G3532" i="47"/>
  <c r="G3530" i="47"/>
  <c r="G3528" i="47"/>
  <c r="G3523" i="47"/>
  <c r="G3519" i="47"/>
  <c r="G3514" i="47"/>
  <c r="G3513" i="47" s="1"/>
  <c r="G3503" i="47"/>
  <c r="G3499" i="47"/>
  <c r="G3496" i="47"/>
  <c r="G3494" i="47"/>
  <c r="G3492" i="47"/>
  <c r="G3488" i="47"/>
  <c r="G3487" i="47" s="1"/>
  <c r="G3477" i="47"/>
  <c r="G3473" i="47"/>
  <c r="G3470" i="47"/>
  <c r="G3468" i="47"/>
  <c r="G3466" i="47"/>
  <c r="G3454" i="47"/>
  <c r="G3450" i="47" s="1"/>
  <c r="G3444" i="47" s="1"/>
  <c r="G3435" i="47"/>
  <c r="G3431" i="47" s="1"/>
  <c r="G3425" i="47" s="1"/>
  <c r="G3422" i="47"/>
  <c r="G3420" i="47"/>
  <c r="G3409" i="47"/>
  <c r="G3405" i="47"/>
  <c r="G3402" i="47"/>
  <c r="G3400" i="47"/>
  <c r="G3398" i="47"/>
  <c r="G3394" i="47"/>
  <c r="G3392" i="47"/>
  <c r="G3381" i="47"/>
  <c r="G3377" i="47"/>
  <c r="G3374" i="47"/>
  <c r="G3372" i="47"/>
  <c r="G3370" i="47"/>
  <c r="G3365" i="47"/>
  <c r="G3364" i="47" s="1"/>
  <c r="G3362" i="47"/>
  <c r="G3361" i="47" s="1"/>
  <c r="G3358" i="47"/>
  <c r="G3353" i="47"/>
  <c r="G3349" i="47"/>
  <c r="G3347" i="47"/>
  <c r="G3345" i="47"/>
  <c r="G3343" i="47"/>
  <c r="G3339" i="47"/>
  <c r="G3333" i="47"/>
  <c r="G3329" i="47"/>
  <c r="G3318" i="47"/>
  <c r="G3314" i="47"/>
  <c r="G3305" i="47"/>
  <c r="G3303" i="47"/>
  <c r="G3302" i="47" s="1"/>
  <c r="G3297" i="47"/>
  <c r="G3296" i="47" s="1"/>
  <c r="G3288" i="47"/>
  <c r="G3286" i="47"/>
  <c r="G3277" i="47"/>
  <c r="G3270" i="47"/>
  <c r="G3265" i="47"/>
  <c r="G3262" i="47"/>
  <c r="G3260" i="47"/>
  <c r="G3255" i="47"/>
  <c r="G3240" i="47"/>
  <c r="G3239" i="47" s="1"/>
  <c r="G3237" i="47"/>
  <c r="G3236" i="47" s="1"/>
  <c r="G3231" i="47"/>
  <c r="G3229" i="47"/>
  <c r="G3226" i="47"/>
  <c r="G3224" i="47"/>
  <c r="G3220" i="47"/>
  <c r="G3219" i="47" s="1"/>
  <c r="G3217" i="47"/>
  <c r="G3216" i="47" s="1"/>
  <c r="G3211" i="47"/>
  <c r="G3209" i="47"/>
  <c r="G3206" i="47"/>
  <c r="G3204" i="47"/>
  <c r="G3198" i="47"/>
  <c r="G3197" i="47" s="1"/>
  <c r="G3195" i="47"/>
  <c r="G3194" i="47" s="1"/>
  <c r="G3191" i="47"/>
  <c r="G3189" i="47"/>
  <c r="G3187" i="47"/>
  <c r="G3184" i="47"/>
  <c r="G3182" i="47"/>
  <c r="G3177" i="47"/>
  <c r="G3176" i="47" s="1"/>
  <c r="G3174" i="47"/>
  <c r="G3173" i="47" s="1"/>
  <c r="G3170" i="47"/>
  <c r="G3168" i="47"/>
  <c r="G3166" i="47"/>
  <c r="G3163" i="47"/>
  <c r="G3161" i="47"/>
  <c r="G3156" i="47"/>
  <c r="G3152" i="47"/>
  <c r="G3147" i="47"/>
  <c r="G3146" i="47" s="1"/>
  <c r="G3143" i="47"/>
  <c r="G3142" i="47" s="1"/>
  <c r="G3140" i="47"/>
  <c r="G3138" i="47"/>
  <c r="G3134" i="47"/>
  <c r="G3132" i="47"/>
  <c r="G3128" i="47"/>
  <c r="G3127" i="47" s="1"/>
  <c r="G3124" i="47"/>
  <c r="G3123" i="47" s="1"/>
  <c r="G3121" i="47"/>
  <c r="G3119" i="47"/>
  <c r="G3111" i="47"/>
  <c r="G3108" i="47"/>
  <c r="G3107" i="47" s="1"/>
  <c r="G3104" i="47"/>
  <c r="G3103" i="47" s="1"/>
  <c r="G3099" i="47"/>
  <c r="G3098" i="47" s="1"/>
  <c r="G3096" i="47"/>
  <c r="G3095" i="47" s="1"/>
  <c r="G3091" i="47"/>
  <c r="G3089" i="47"/>
  <c r="G3087" i="47"/>
  <c r="G3085" i="47"/>
  <c r="G3081" i="47"/>
  <c r="G3077" i="47"/>
  <c r="G3074" i="47"/>
  <c r="G3073" i="47" s="1"/>
  <c r="G3071" i="47"/>
  <c r="G3070" i="47" s="1"/>
  <c r="G3063" i="47"/>
  <c r="G3062" i="47" s="1"/>
  <c r="G3055" i="47"/>
  <c r="G3053" i="47"/>
  <c r="G3043" i="47"/>
  <c r="G3038" i="47"/>
  <c r="G3033" i="47"/>
  <c r="G3030" i="47"/>
  <c r="G3028" i="47"/>
  <c r="G3023" i="47"/>
  <c r="G3019" i="47"/>
  <c r="G3013" i="47"/>
  <c r="G3009" i="47"/>
  <c r="G3004" i="47"/>
  <c r="G3000" i="47"/>
  <c r="G2995" i="47"/>
  <c r="G2991" i="47"/>
  <c r="G2986" i="47"/>
  <c r="G2984" i="47"/>
  <c r="G2982" i="47"/>
  <c r="G2977" i="47"/>
  <c r="G2974" i="47"/>
  <c r="G2971" i="47"/>
  <c r="G2969" i="47"/>
  <c r="G2965" i="47"/>
  <c r="G2963" i="47"/>
  <c r="G2961" i="47"/>
  <c r="G2956" i="47"/>
  <c r="G2953" i="47"/>
  <c r="G2950" i="47"/>
  <c r="G2948" i="47"/>
  <c r="G2941" i="47"/>
  <c r="G2938" i="47"/>
  <c r="G2935" i="47"/>
  <c r="G2933" i="47"/>
  <c r="G2927" i="47"/>
  <c r="G2924" i="47"/>
  <c r="G2921" i="47"/>
  <c r="G2919" i="47"/>
  <c r="G2914" i="47"/>
  <c r="G2913" i="47" s="1"/>
  <c r="G2910" i="47"/>
  <c r="G2908" i="47"/>
  <c r="G2905" i="47"/>
  <c r="G2903" i="47"/>
  <c r="G2899" i="47"/>
  <c r="G2895" i="47"/>
  <c r="G2894" i="47" s="1"/>
  <c r="G2891" i="47"/>
  <c r="G2889" i="47"/>
  <c r="G2886" i="47"/>
  <c r="G2884" i="47"/>
  <c r="G2878" i="47"/>
  <c r="G2874" i="47"/>
  <c r="G2870" i="47" s="1"/>
  <c r="G2868" i="47"/>
  <c r="G2867" i="47" s="1"/>
  <c r="G2863" i="47"/>
  <c r="G2861" i="47"/>
  <c r="G2859" i="47"/>
  <c r="G2857" i="47"/>
  <c r="G2851" i="47"/>
  <c r="G2847" i="47"/>
  <c r="G2845" i="47"/>
  <c r="G2841" i="47"/>
  <c r="G2840" i="47" s="1"/>
  <c r="G2829" i="47"/>
  <c r="G2827" i="47"/>
  <c r="G2825" i="47"/>
  <c r="G2818" i="47"/>
  <c r="G2811" i="47"/>
  <c r="G2810" i="47" s="1"/>
  <c r="G2805" i="47"/>
  <c r="G2803" i="47"/>
  <c r="G2794" i="47"/>
  <c r="G2792" i="47"/>
  <c r="G2782" i="47"/>
  <c r="G2775" i="47"/>
  <c r="G2770" i="47"/>
  <c r="G2767" i="47"/>
  <c r="G2765" i="47"/>
  <c r="G2760" i="47"/>
  <c r="G2743" i="47"/>
  <c r="G2742" i="47" s="1"/>
  <c r="G2738" i="47"/>
  <c r="G2737" i="47" s="1"/>
  <c r="G2723" i="47"/>
  <c r="G2722" i="47" s="1"/>
  <c r="G2718" i="47"/>
  <c r="G2717" i="47" s="1"/>
  <c r="G2713" i="47"/>
  <c r="G2709" i="47"/>
  <c r="G2704" i="47"/>
  <c r="G2702" i="47"/>
  <c r="G2700" i="47"/>
  <c r="G2695" i="47"/>
  <c r="G2692" i="47"/>
  <c r="G2689" i="47"/>
  <c r="G2686" i="47"/>
  <c r="G2684" i="47"/>
  <c r="G2680" i="47"/>
  <c r="G2678" i="47"/>
  <c r="G2676" i="47"/>
  <c r="G2671" i="47"/>
  <c r="G2668" i="47"/>
  <c r="G2665" i="47"/>
  <c r="G2662" i="47"/>
  <c r="G2660" i="47"/>
  <c r="G2650" i="47"/>
  <c r="G2647" i="47"/>
  <c r="G2645" i="47"/>
  <c r="G2636" i="47"/>
  <c r="G2633" i="47"/>
  <c r="G2631" i="47"/>
  <c r="G2626" i="47"/>
  <c r="G2623" i="47"/>
  <c r="G2618" i="47"/>
  <c r="G2615" i="47"/>
  <c r="G2613" i="47"/>
  <c r="G2604" i="47"/>
  <c r="G2601" i="47"/>
  <c r="G2596" i="47"/>
  <c r="G2593" i="47"/>
  <c r="G2591" i="47"/>
  <c r="G2579" i="47"/>
  <c r="G2577" i="47"/>
  <c r="G2574" i="47"/>
  <c r="G2572" i="47"/>
  <c r="G2570" i="47"/>
  <c r="G2566" i="47"/>
  <c r="G2560" i="47"/>
  <c r="G2558" i="47"/>
  <c r="G2555" i="47"/>
  <c r="G2553" i="47"/>
  <c r="G2551" i="47"/>
  <c r="G2546" i="47"/>
  <c r="G2545" i="47" s="1"/>
  <c r="G2541" i="47"/>
  <c r="G2539" i="47"/>
  <c r="G2536" i="47"/>
  <c r="G2534" i="47"/>
  <c r="G2532" i="47"/>
  <c r="G2526" i="47"/>
  <c r="G2524" i="47"/>
  <c r="G2521" i="47"/>
  <c r="G2519" i="47"/>
  <c r="G2517" i="47"/>
  <c r="G2512" i="47"/>
  <c r="G2511" i="47" s="1"/>
  <c r="G2509" i="47"/>
  <c r="G2508" i="47" s="1"/>
  <c r="G2505" i="47"/>
  <c r="G2500" i="47"/>
  <c r="G2496" i="47"/>
  <c r="G2495" i="47" s="1"/>
  <c r="G2493" i="47"/>
  <c r="G2492" i="47" s="1"/>
  <c r="G2488" i="47"/>
  <c r="G2484" i="47"/>
  <c r="G2483" i="47" s="1"/>
  <c r="G2479" i="47"/>
  <c r="G2477" i="47"/>
  <c r="G2474" i="47"/>
  <c r="G2472" i="47"/>
  <c r="G2470" i="47"/>
  <c r="G2466" i="47"/>
  <c r="G2465" i="47" s="1"/>
  <c r="G2463" i="47"/>
  <c r="G2462" i="47" s="1"/>
  <c r="G2460" i="47"/>
  <c r="G2458" i="47"/>
  <c r="G2456" i="47"/>
  <c r="G2452" i="47"/>
  <c r="G2451" i="47" s="1"/>
  <c r="G2449" i="47"/>
  <c r="G2448" i="47" s="1"/>
  <c r="G2444" i="47"/>
  <c r="G2442" i="47"/>
  <c r="G2439" i="47"/>
  <c r="G2437" i="47"/>
  <c r="G2435" i="47"/>
  <c r="G2430" i="47"/>
  <c r="G2429" i="47" s="1"/>
  <c r="G2425" i="47"/>
  <c r="G2424" i="47" s="1"/>
  <c r="G2418" i="47"/>
  <c r="G2414" i="47"/>
  <c r="G2413" i="47" s="1"/>
  <c r="G2409" i="47"/>
  <c r="G2408" i="47" s="1"/>
  <c r="G2404" i="47"/>
  <c r="G2403" i="47" s="1"/>
  <c r="G2401" i="47"/>
  <c r="G2400" i="47" s="1"/>
  <c r="G2397" i="47"/>
  <c r="G2396" i="47" s="1"/>
  <c r="G2394" i="47"/>
  <c r="G2393" i="47" s="1"/>
  <c r="G2389" i="47"/>
  <c r="G2388" i="47" s="1"/>
  <c r="G2386" i="47"/>
  <c r="G2385" i="47" s="1"/>
  <c r="G2377" i="47"/>
  <c r="G2370" i="47"/>
  <c r="G2363" i="47"/>
  <c r="G2361" i="47"/>
  <c r="G2359" i="47"/>
  <c r="G2355" i="47"/>
  <c r="G2353" i="47"/>
  <c r="G2347" i="47"/>
  <c r="G2343" i="47"/>
  <c r="G2339" i="47"/>
  <c r="G2338" i="47" s="1"/>
  <c r="G2336" i="47"/>
  <c r="G2335" i="47" s="1"/>
  <c r="G2332" i="47"/>
  <c r="G2324" i="47"/>
  <c r="G2323" i="47" s="1"/>
  <c r="G2315" i="47"/>
  <c r="G2313" i="47"/>
  <c r="G2304" i="47"/>
  <c r="G2298" i="47"/>
  <c r="G2293" i="47"/>
  <c r="G2290" i="47"/>
  <c r="G2288" i="47"/>
  <c r="G2284" i="47"/>
  <c r="G2279" i="47"/>
  <c r="G2276" i="47" s="1"/>
  <c r="G2275" i="47" s="1"/>
  <c r="G2271" i="47"/>
  <c r="G2267" i="47"/>
  <c r="G2263" i="47"/>
  <c r="G2261" i="47"/>
  <c r="G2259" i="47"/>
  <c r="G2254" i="47"/>
  <c r="G2252" i="47"/>
  <c r="G2247" i="47"/>
  <c r="G2245" i="47"/>
  <c r="G2241" i="47"/>
  <c r="G2239" i="47"/>
  <c r="G2234" i="47"/>
  <c r="G2233" i="47" s="1"/>
  <c r="G2231" i="47"/>
  <c r="G2230" i="47" s="1"/>
  <c r="G2225" i="47"/>
  <c r="G2224" i="47" s="1"/>
  <c r="G2216" i="47"/>
  <c r="G2214" i="47"/>
  <c r="G2204" i="47"/>
  <c r="G2199" i="47"/>
  <c r="G2195" i="47"/>
  <c r="G2192" i="47"/>
  <c r="G2190" i="47"/>
  <c r="G2186" i="47"/>
  <c r="G2179" i="47"/>
  <c r="G2178" i="47" s="1"/>
  <c r="G2176" i="47"/>
  <c r="G2175" i="47" s="1"/>
  <c r="G2172" i="47"/>
  <c r="G2169" i="47"/>
  <c r="G2164" i="47"/>
  <c r="G2159" i="47"/>
  <c r="G2152" i="47"/>
  <c r="G2147" i="47"/>
  <c r="G2145" i="47"/>
  <c r="G2141" i="47"/>
  <c r="G2140" i="47" s="1"/>
  <c r="G2138" i="47"/>
  <c r="G2137" i="47" s="1"/>
  <c r="G2132" i="47"/>
  <c r="G2131" i="47" s="1"/>
  <c r="G2123" i="47"/>
  <c r="G2113" i="47"/>
  <c r="G2106" i="47"/>
  <c r="G2102" i="47"/>
  <c r="G2098" i="47"/>
  <c r="G2095" i="47"/>
  <c r="G2093" i="47"/>
  <c r="G2091" i="47"/>
  <c r="G2087" i="47"/>
  <c r="G2085" i="47"/>
  <c r="G2082" i="47"/>
  <c r="G2076" i="47"/>
  <c r="G2072" i="47"/>
  <c r="G2071" i="47" s="1"/>
  <c r="G2069" i="47"/>
  <c r="G2064" i="47"/>
  <c r="G2061" i="47"/>
  <c r="G2060" i="47" s="1"/>
  <c r="G2057" i="47"/>
  <c r="G2056" i="47" s="1"/>
  <c r="G2052" i="47"/>
  <c r="G2051" i="47" s="1"/>
  <c r="G2044" i="47"/>
  <c r="G2042" i="47"/>
  <c r="G2032" i="47"/>
  <c r="G2026" i="47"/>
  <c r="G2022" i="47"/>
  <c r="G2019" i="47"/>
  <c r="G2017" i="47"/>
  <c r="G2013" i="47"/>
  <c r="G2009" i="47"/>
  <c r="G2008" i="47" s="1"/>
  <c r="G2006" i="47"/>
  <c r="G2005" i="47" s="1"/>
  <c r="G2002" i="47"/>
  <c r="G2000" i="47"/>
  <c r="G1998" i="47"/>
  <c r="G1995" i="47"/>
  <c r="G1993" i="47"/>
  <c r="G1987" i="47"/>
  <c r="G1983" i="47"/>
  <c r="G1978" i="47"/>
  <c r="G1974" i="47"/>
  <c r="G1973" i="47" s="1"/>
  <c r="G1971" i="47"/>
  <c r="G1966" i="47"/>
  <c r="G1963" i="47"/>
  <c r="G1962" i="47" s="1"/>
  <c r="G1960" i="47"/>
  <c r="G1959" i="47" s="1"/>
  <c r="G1956" i="47"/>
  <c r="G1955" i="47" s="1"/>
  <c r="G1949" i="47"/>
  <c r="G1940" i="47"/>
  <c r="G1934" i="47"/>
  <c r="G1930" i="47"/>
  <c r="G1927" i="47"/>
  <c r="G1925" i="47"/>
  <c r="G1923" i="47"/>
  <c r="G1917" i="47"/>
  <c r="G1916" i="47" s="1"/>
  <c r="G1912" i="47"/>
  <c r="G1910" i="47"/>
  <c r="G1906" i="47"/>
  <c r="G1904" i="47"/>
  <c r="G1899" i="47"/>
  <c r="G1896" i="47"/>
  <c r="G1893" i="47"/>
  <c r="G1892" i="47" s="1"/>
  <c r="G1888" i="47"/>
  <c r="G1887" i="47" s="1"/>
  <c r="G1882" i="47"/>
  <c r="G1881" i="47" s="1"/>
  <c r="G1879" i="47"/>
  <c r="G1877" i="47"/>
  <c r="G1873" i="47"/>
  <c r="G1869" i="47"/>
  <c r="G1868" i="47" s="1"/>
  <c r="G1863" i="47"/>
  <c r="G1862" i="47" s="1"/>
  <c r="G1859" i="47"/>
  <c r="G1858" i="47" s="1"/>
  <c r="G1856" i="47"/>
  <c r="G1855" i="47" s="1"/>
  <c r="G1852" i="47"/>
  <c r="G1851" i="47" s="1"/>
  <c r="G1843" i="47"/>
  <c r="G1841" i="47"/>
  <c r="G1832" i="47"/>
  <c r="G1826" i="47"/>
  <c r="G1821" i="47"/>
  <c r="G1818" i="47"/>
  <c r="G1816" i="47"/>
  <c r="G1813" i="47"/>
  <c r="G1807" i="47"/>
  <c r="G1806" i="47" s="1"/>
  <c r="G1803" i="47"/>
  <c r="G1802" i="47" s="1"/>
  <c r="G1797" i="47"/>
  <c r="G1793" i="47"/>
  <c r="G1788" i="47"/>
  <c r="G1786" i="47"/>
  <c r="G1781" i="47"/>
  <c r="G1779" i="47"/>
  <c r="G1775" i="47"/>
  <c r="G1774" i="47" s="1"/>
  <c r="G1766" i="47"/>
  <c r="G1764" i="47"/>
  <c r="G1755" i="47"/>
  <c r="G1750" i="47"/>
  <c r="G1745" i="47"/>
  <c r="G1742" i="47"/>
  <c r="G1740" i="47"/>
  <c r="G1738" i="47"/>
  <c r="G1704" i="47"/>
  <c r="G1703" i="47" s="1"/>
  <c r="G1699" i="47"/>
  <c r="G1698" i="47" s="1"/>
  <c r="G1662" i="47"/>
  <c r="G1661" i="47" s="1"/>
  <c r="G1659" i="47"/>
  <c r="G1651" i="47"/>
  <c r="G1649" i="47"/>
  <c r="G1645" i="47"/>
  <c r="G1693" i="47"/>
  <c r="G1692" i="47" s="1"/>
  <c r="G1690" i="47"/>
  <c r="G1688" i="47"/>
  <c r="G1680" i="47"/>
  <c r="G1678" i="47"/>
  <c r="G1674" i="47"/>
  <c r="G1671" i="47"/>
  <c r="G1669" i="47"/>
  <c r="G1666" i="47"/>
  <c r="G1640" i="47"/>
  <c r="G1639" i="47" s="1"/>
  <c r="G1637" i="47"/>
  <c r="G1635" i="47"/>
  <c r="G1627" i="47"/>
  <c r="G1625" i="47"/>
  <c r="G1621" i="47"/>
  <c r="G1618" i="47"/>
  <c r="G1616" i="47"/>
  <c r="G1613" i="47"/>
  <c r="G1608" i="47"/>
  <c r="G1607" i="47" s="1"/>
  <c r="G1604" i="47"/>
  <c r="G1603" i="47" s="1"/>
  <c r="G1601" i="47"/>
  <c r="G1600" i="47" s="1"/>
  <c r="G1597" i="47"/>
  <c r="G1596" i="47" s="1"/>
  <c r="G1594" i="47"/>
  <c r="G1593" i="47" s="1"/>
  <c r="G1589" i="47"/>
  <c r="G1587" i="47"/>
  <c r="G1584" i="47"/>
  <c r="G1579" i="47"/>
  <c r="G1575" i="47"/>
  <c r="G1574" i="47" s="1"/>
  <c r="G1572" i="47"/>
  <c r="G1571" i="47" s="1"/>
  <c r="G1568" i="47"/>
  <c r="G1567" i="47" s="1"/>
  <c r="G1565" i="47"/>
  <c r="G1556" i="47"/>
  <c r="G1553" i="47"/>
  <c r="G1549" i="47"/>
  <c r="G1546" i="47"/>
  <c r="G1544" i="47"/>
  <c r="G1541" i="47"/>
  <c r="G1537" i="47"/>
  <c r="G1535" i="47"/>
  <c r="G1533" i="47"/>
  <c r="G1531" i="47"/>
  <c r="G1528" i="47"/>
  <c r="G1527" i="47" s="1"/>
  <c r="G1524" i="47"/>
  <c r="G1522" i="47"/>
  <c r="G1520" i="47"/>
  <c r="G1514" i="47"/>
  <c r="G1513" i="47" s="1"/>
  <c r="G1510" i="47"/>
  <c r="G1509" i="47" s="1"/>
  <c r="G1507" i="47"/>
  <c r="G1503" i="47"/>
  <c r="G1498" i="47"/>
  <c r="G1496" i="47"/>
  <c r="G1492" i="47"/>
  <c r="G1490" i="47"/>
  <c r="G1487" i="47"/>
  <c r="G1484" i="47"/>
  <c r="G1478" i="47"/>
  <c r="G1476" i="47"/>
  <c r="G1471" i="47"/>
  <c r="G1470" i="47" s="1"/>
  <c r="G1467" i="47"/>
  <c r="G1465" i="47"/>
  <c r="G1463" i="47"/>
  <c r="G1460" i="47"/>
  <c r="G1459" i="47" s="1"/>
  <c r="G1454" i="47"/>
  <c r="G1453" i="47" s="1"/>
  <c r="G1450" i="47"/>
  <c r="G1449" i="47" s="1"/>
  <c r="G1446" i="47"/>
  <c r="G1434" i="47"/>
  <c r="G1431" i="47"/>
  <c r="G1422" i="47"/>
  <c r="G1420" i="47"/>
  <c r="G1416" i="47"/>
  <c r="G1406" i="47"/>
  <c r="G1396" i="47"/>
  <c r="G1393" i="47"/>
  <c r="G1390" i="47"/>
  <c r="G1385" i="47"/>
  <c r="G1380" i="47"/>
  <c r="G1377" i="47"/>
  <c r="G1372" i="47"/>
  <c r="G1371" i="47" s="1"/>
  <c r="G1369" i="47"/>
  <c r="G1367" i="47"/>
  <c r="G1362" i="47"/>
  <c r="G1357" i="47"/>
  <c r="G1352" i="47"/>
  <c r="G1350" i="47"/>
  <c r="G1345" i="47"/>
  <c r="G1344" i="47" s="1"/>
  <c r="G1339" i="47"/>
  <c r="G1338" i="47" s="1"/>
  <c r="G1334" i="47"/>
  <c r="G1332" i="47"/>
  <c r="G1326" i="47"/>
  <c r="G1323" i="47"/>
  <c r="G1318" i="47"/>
  <c r="G1317" i="47" s="1"/>
  <c r="G1315" i="47"/>
  <c r="G1314" i="47" s="1"/>
  <c r="G1312" i="47"/>
  <c r="G1309" i="47"/>
  <c r="G1307" i="47"/>
  <c r="G1305" i="47"/>
  <c r="G1302" i="47"/>
  <c r="G1300" i="47"/>
  <c r="G1296" i="47"/>
  <c r="G1295" i="47" s="1"/>
  <c r="G1293" i="47"/>
  <c r="G1292" i="47" s="1"/>
  <c r="G1290" i="47"/>
  <c r="G1287" i="47"/>
  <c r="G1285" i="47"/>
  <c r="G1283" i="47"/>
  <c r="G1280" i="47"/>
  <c r="G1278" i="47"/>
  <c r="G1273" i="47"/>
  <c r="G1268" i="47"/>
  <c r="G1266" i="47"/>
  <c r="G1261" i="47"/>
  <c r="G1259" i="47"/>
  <c r="G1254" i="47"/>
  <c r="G1252" i="47"/>
  <c r="G1247" i="47"/>
  <c r="G1242" i="47"/>
  <c r="G1241" i="47" s="1"/>
  <c r="G1238" i="47"/>
  <c r="G1237" i="47" s="1"/>
  <c r="G1234" i="47"/>
  <c r="G1230" i="47"/>
  <c r="G1227" i="47"/>
  <c r="G1217" i="47"/>
  <c r="G1212" i="47"/>
  <c r="G1207" i="47"/>
  <c r="G1201" i="47"/>
  <c r="G1195" i="47"/>
  <c r="G1190" i="47"/>
  <c r="G1185" i="47"/>
  <c r="G1180" i="47"/>
  <c r="G1174" i="47"/>
  <c r="G1164" i="47"/>
  <c r="G1155" i="47"/>
  <c r="G1153" i="47"/>
  <c r="G1144" i="47"/>
  <c r="G1143" i="47" s="1"/>
  <c r="G1139" i="47"/>
  <c r="G1136" i="47"/>
  <c r="G1131" i="47"/>
  <c r="G1118" i="47"/>
  <c r="G1116" i="47"/>
  <c r="G1107" i="47"/>
  <c r="G1106" i="47" s="1"/>
  <c r="G1105" i="47" s="1"/>
  <c r="G1102" i="47"/>
  <c r="G1089" i="47"/>
  <c r="G1088" i="47" s="1"/>
  <c r="G1086" i="47"/>
  <c r="G1085" i="47" s="1"/>
  <c r="G1083" i="47"/>
  <c r="G1081" i="47"/>
  <c r="G1077" i="47"/>
  <c r="G1076" i="47" s="1"/>
  <c r="G1074" i="47"/>
  <c r="G1072" i="47"/>
  <c r="G1068" i="47"/>
  <c r="I1055" i="47"/>
  <c r="G1052" i="47"/>
  <c r="G1050" i="47"/>
  <c r="G1041" i="47"/>
  <c r="G1037" i="47" s="1"/>
  <c r="G1035" i="47"/>
  <c r="G1033" i="47"/>
  <c r="G1024" i="47"/>
  <c r="G1022" i="47"/>
  <c r="G1017" i="47"/>
  <c r="G1015" i="47"/>
  <c r="G1012" i="47"/>
  <c r="G1010" i="47"/>
  <c r="G1006" i="47"/>
  <c r="G1004" i="47"/>
  <c r="G1001" i="47"/>
  <c r="G999" i="47"/>
  <c r="G995" i="47"/>
  <c r="G993" i="47"/>
  <c r="G990" i="47"/>
  <c r="G988" i="47"/>
  <c r="G982" i="47"/>
  <c r="G980" i="47"/>
  <c r="G977" i="47"/>
  <c r="G975" i="47"/>
  <c r="G971" i="47"/>
  <c r="G969" i="47"/>
  <c r="G964" i="47"/>
  <c r="G962" i="47"/>
  <c r="G959" i="47"/>
  <c r="G957" i="47"/>
  <c r="G952" i="47"/>
  <c r="G950" i="47"/>
  <c r="G945" i="47"/>
  <c r="G940" i="47"/>
  <c r="G937" i="47"/>
  <c r="G936" i="47" s="1"/>
  <c r="G934" i="47"/>
  <c r="G933" i="47" s="1"/>
  <c r="G925" i="47"/>
  <c r="G924" i="47" s="1"/>
  <c r="G921" i="47"/>
  <c r="G920" i="47" s="1"/>
  <c r="G918" i="47"/>
  <c r="G917" i="47" s="1"/>
  <c r="G910" i="47"/>
  <c r="G906" i="47" s="1"/>
  <c r="G902" i="47"/>
  <c r="G897" i="47"/>
  <c r="G892" i="47"/>
  <c r="G887" i="47"/>
  <c r="G886" i="47" s="1"/>
  <c r="G884" i="47"/>
  <c r="G883" i="47" s="1"/>
  <c r="G881" i="47"/>
  <c r="G880" i="47" s="1"/>
  <c r="G876" i="47"/>
  <c r="G871" i="47"/>
  <c r="G866" i="47"/>
  <c r="G861" i="47"/>
  <c r="G860" i="47" s="1"/>
  <c r="G858" i="47"/>
  <c r="G854" i="47"/>
  <c r="G852" i="47"/>
  <c r="G849" i="47"/>
  <c r="G847" i="47"/>
  <c r="G843" i="47"/>
  <c r="G842" i="47" s="1"/>
  <c r="G840" i="47"/>
  <c r="G836" i="47"/>
  <c r="G834" i="47"/>
  <c r="G831" i="47"/>
  <c r="G829" i="47"/>
  <c r="G824" i="47"/>
  <c r="G819" i="47"/>
  <c r="G818" i="47" s="1"/>
  <c r="G816" i="47"/>
  <c r="G812" i="47"/>
  <c r="G810" i="47"/>
  <c r="G807" i="47"/>
  <c r="G805" i="47"/>
  <c r="G801" i="47"/>
  <c r="G800" i="47" s="1"/>
  <c r="G798" i="47"/>
  <c r="G794" i="47"/>
  <c r="G792" i="47"/>
  <c r="G789" i="47"/>
  <c r="G787" i="47"/>
  <c r="G783" i="47"/>
  <c r="G782" i="47" s="1"/>
  <c r="G780" i="47"/>
  <c r="G776" i="47"/>
  <c r="G774" i="47"/>
  <c r="G771" i="47"/>
  <c r="G769" i="47"/>
  <c r="G764" i="47"/>
  <c r="G763" i="47" s="1"/>
  <c r="G761" i="47"/>
  <c r="G759" i="47"/>
  <c r="G755" i="47"/>
  <c r="G754" i="47" s="1"/>
  <c r="G751" i="47"/>
  <c r="G749" i="47"/>
  <c r="G740" i="47"/>
  <c r="G739" i="47" s="1"/>
  <c r="G736" i="47"/>
  <c r="G734" i="47"/>
  <c r="G731" i="47"/>
  <c r="G729" i="47"/>
  <c r="G724" i="47"/>
  <c r="G723" i="47" s="1"/>
  <c r="G721" i="47"/>
  <c r="G720" i="47" s="1"/>
  <c r="G716" i="47"/>
  <c r="G714" i="47"/>
  <c r="G710" i="47"/>
  <c r="G709" i="47" s="1"/>
  <c r="G707" i="47"/>
  <c r="G702" i="47"/>
  <c r="G699" i="47"/>
  <c r="G694" i="47"/>
  <c r="G689" i="47"/>
  <c r="G688" i="47" s="1"/>
  <c r="G685" i="47"/>
  <c r="G684" i="47" s="1"/>
  <c r="G680" i="47"/>
  <c r="G678" i="47"/>
  <c r="G673" i="47"/>
  <c r="G668" i="47"/>
  <c r="G659" i="47"/>
  <c r="G621" i="47"/>
  <c r="G619" i="47"/>
  <c r="G616" i="47"/>
  <c r="G614" i="47"/>
  <c r="G609" i="47"/>
  <c r="G607" i="47"/>
  <c r="G605" i="47"/>
  <c r="G602" i="47"/>
  <c r="G600" i="47"/>
  <c r="G593" i="47"/>
  <c r="G589" i="47"/>
  <c r="G587" i="47"/>
  <c r="G584" i="47"/>
  <c r="G582" i="47"/>
  <c r="G577" i="47"/>
  <c r="G575" i="47"/>
  <c r="G573" i="47"/>
  <c r="G570" i="47"/>
  <c r="G568" i="47"/>
  <c r="G563" i="47"/>
  <c r="G561" i="47"/>
  <c r="G557" i="47"/>
  <c r="G555" i="47"/>
  <c r="G552" i="47"/>
  <c r="G550" i="47"/>
  <c r="G546" i="47"/>
  <c r="G544" i="47"/>
  <c r="G540" i="47"/>
  <c r="G538" i="47"/>
  <c r="G535" i="47"/>
  <c r="G533" i="47"/>
  <c r="G528" i="47"/>
  <c r="G526" i="47"/>
  <c r="G523" i="47"/>
  <c r="G522" i="47" s="1"/>
  <c r="G516" i="47"/>
  <c r="G514" i="47"/>
  <c r="G512" i="47"/>
  <c r="G509" i="47"/>
  <c r="G507" i="47"/>
  <c r="G503" i="47"/>
  <c r="G501" i="47"/>
  <c r="G498" i="47"/>
  <c r="G497" i="47" s="1"/>
  <c r="G491" i="47"/>
  <c r="G489" i="47"/>
  <c r="G487" i="47"/>
  <c r="G484" i="47"/>
  <c r="G482" i="47"/>
  <c r="G478" i="47"/>
  <c r="G477" i="47" s="1"/>
  <c r="G475" i="47"/>
  <c r="G474" i="47" s="1"/>
  <c r="G471" i="47"/>
  <c r="G469" i="47"/>
  <c r="G464" i="47"/>
  <c r="G438" i="47"/>
  <c r="G433" i="47"/>
  <c r="G428" i="47"/>
  <c r="G423" i="47"/>
  <c r="G416" i="47"/>
  <c r="G415" i="47" s="1"/>
  <c r="G413" i="47"/>
  <c r="G412" i="47" s="1"/>
  <c r="G408" i="47"/>
  <c r="G403" i="47"/>
  <c r="G396" i="47"/>
  <c r="G391" i="47"/>
  <c r="G387" i="47"/>
  <c r="G383" i="47"/>
  <c r="G381" i="47"/>
  <c r="G378" i="47"/>
  <c r="G374" i="47"/>
  <c r="G370" i="47"/>
  <c r="G369" i="47" s="1"/>
  <c r="G366" i="47"/>
  <c r="G361" i="47"/>
  <c r="G359" i="47"/>
  <c r="G355" i="47"/>
  <c r="G351" i="47"/>
  <c r="G349" i="47"/>
  <c r="G346" i="47"/>
  <c r="G341" i="47"/>
  <c r="G337" i="47"/>
  <c r="G336" i="47" s="1"/>
  <c r="G333" i="47"/>
  <c r="G332" i="47" s="1"/>
  <c r="G328" i="47"/>
  <c r="G327" i="47" s="1"/>
  <c r="G320" i="47"/>
  <c r="G318" i="47"/>
  <c r="G308" i="47"/>
  <c r="G302" i="47"/>
  <c r="G298" i="47"/>
  <c r="G294" i="47"/>
  <c r="G292" i="47"/>
  <c r="G288" i="47"/>
  <c r="G283" i="47"/>
  <c r="G280" i="47"/>
  <c r="G277" i="47"/>
  <c r="G275" i="47"/>
  <c r="G272" i="47"/>
  <c r="G270" i="47"/>
  <c r="G266" i="47"/>
  <c r="G263" i="47"/>
  <c r="G260" i="47"/>
  <c r="G258" i="47"/>
  <c r="G255" i="47"/>
  <c r="G253" i="47"/>
  <c r="G248" i="47"/>
  <c r="G247" i="47" s="1"/>
  <c r="G245" i="47"/>
  <c r="G244" i="47" s="1"/>
  <c r="G240" i="47"/>
  <c r="G232" i="47"/>
  <c r="G227" i="47"/>
  <c r="G225" i="47"/>
  <c r="G220" i="47"/>
  <c r="G215" i="47"/>
  <c r="G214" i="47" s="1"/>
  <c r="G211" i="47"/>
  <c r="G210" i="47" s="1"/>
  <c r="G206" i="47"/>
  <c r="G205" i="47" s="1"/>
  <c r="G203" i="47"/>
  <c r="G202" i="47" s="1"/>
  <c r="G198" i="47"/>
  <c r="G197" i="47" s="1"/>
  <c r="G195" i="47"/>
  <c r="G194" i="47" s="1"/>
  <c r="G192" i="47"/>
  <c r="G191" i="47" s="1"/>
  <c r="G189" i="47"/>
  <c r="G188" i="47" s="1"/>
  <c r="G184" i="47"/>
  <c r="G183" i="47" s="1"/>
  <c r="G179" i="47"/>
  <c r="G178" i="47" s="1"/>
  <c r="G176" i="47"/>
  <c r="G175" i="47" s="1"/>
  <c r="G160" i="47"/>
  <c r="G159" i="47" s="1"/>
  <c r="G156" i="47" s="1"/>
  <c r="G153" i="47"/>
  <c r="G151" i="47"/>
  <c r="G146" i="47"/>
  <c r="G144" i="47"/>
  <c r="G141" i="47"/>
  <c r="G140" i="47" s="1"/>
  <c r="G136" i="47"/>
  <c r="G135" i="47" s="1"/>
  <c r="G132" i="47"/>
  <c r="G131" i="47" s="1"/>
  <c r="G127" i="47"/>
  <c r="G123" i="47"/>
  <c r="G122" i="47" s="1"/>
  <c r="G119" i="47"/>
  <c r="G118" i="47" s="1"/>
  <c r="G113" i="47"/>
  <c r="G112" i="47" s="1"/>
  <c r="G110" i="47"/>
  <c r="G109" i="47" s="1"/>
  <c r="G106" i="47"/>
  <c r="G104" i="47"/>
  <c r="G100" i="47"/>
  <c r="G97" i="47"/>
  <c r="G92" i="47"/>
  <c r="G89" i="47"/>
  <c r="G85" i="47"/>
  <c r="G84" i="47" s="1"/>
  <c r="G79" i="47"/>
  <c r="G77" i="47"/>
  <c r="G72" i="47"/>
  <c r="G71" i="47" s="1"/>
  <c r="G69" i="47"/>
  <c r="G65" i="47"/>
  <c r="G63" i="47"/>
  <c r="G54" i="47"/>
  <c r="G53" i="47" s="1"/>
  <c r="G51" i="47"/>
  <c r="G50" i="47" s="1"/>
  <c r="G46" i="47"/>
  <c r="G45" i="47" s="1"/>
  <c r="G38" i="47"/>
  <c r="G36" i="47"/>
  <c r="G27" i="47"/>
  <c r="G21" i="47"/>
  <c r="G16" i="47"/>
  <c r="G13" i="47"/>
  <c r="G11" i="47"/>
  <c r="G7" i="47"/>
  <c r="F4661" i="47"/>
  <c r="I4661" i="47" s="1"/>
  <c r="F4658" i="47"/>
  <c r="F4653" i="47"/>
  <c r="F4649" i="47"/>
  <c r="F4645" i="47"/>
  <c r="F4639" i="47"/>
  <c r="F4634" i="47"/>
  <c r="F4626" i="47"/>
  <c r="F4616" i="47"/>
  <c r="F4611" i="47"/>
  <c r="F4606" i="47"/>
  <c r="F4603" i="47"/>
  <c r="F4601" i="47"/>
  <c r="F4597" i="47"/>
  <c r="F4592" i="47"/>
  <c r="F4588" i="47"/>
  <c r="F4586" i="47"/>
  <c r="F4583" i="47"/>
  <c r="F4581" i="47"/>
  <c r="F4577" i="47"/>
  <c r="F4571" i="47"/>
  <c r="F4567" i="47"/>
  <c r="F4564" i="47"/>
  <c r="F4562" i="47"/>
  <c r="F4558" i="47"/>
  <c r="I4558" i="47" s="1"/>
  <c r="F4554" i="47"/>
  <c r="F4551" i="47"/>
  <c r="F4549" i="47"/>
  <c r="F4545" i="47"/>
  <c r="F4541" i="47"/>
  <c r="F4536" i="47"/>
  <c r="F4533" i="47"/>
  <c r="F4529" i="47"/>
  <c r="F4526" i="47"/>
  <c r="F4523" i="47"/>
  <c r="F4518" i="47"/>
  <c r="F4512" i="47"/>
  <c r="F4511" i="47" s="1"/>
  <c r="F4509" i="47"/>
  <c r="F4505" i="47"/>
  <c r="F4500" i="47"/>
  <c r="F4497" i="47"/>
  <c r="F4494" i="47"/>
  <c r="F4490" i="47"/>
  <c r="F4482" i="47"/>
  <c r="F4474" i="47"/>
  <c r="F4469" i="47"/>
  <c r="F4464" i="47"/>
  <c r="F4461" i="47"/>
  <c r="F4459" i="47"/>
  <c r="I4459" i="47" s="1"/>
  <c r="F4456" i="47"/>
  <c r="F4452" i="47"/>
  <c r="F4449" i="47"/>
  <c r="F4447" i="47"/>
  <c r="F4444" i="47"/>
  <c r="F4438" i="47"/>
  <c r="F4435" i="47"/>
  <c r="F4430" i="47"/>
  <c r="F4427" i="47"/>
  <c r="F4425" i="47"/>
  <c r="F4421" i="47"/>
  <c r="F4418" i="47"/>
  <c r="F4413" i="47"/>
  <c r="F4410" i="47"/>
  <c r="F4408" i="47"/>
  <c r="F4404" i="47"/>
  <c r="F4401" i="47"/>
  <c r="F4396" i="47"/>
  <c r="F4393" i="47"/>
  <c r="F4391" i="47"/>
  <c r="F4386" i="47"/>
  <c r="F4383" i="47"/>
  <c r="F4379" i="47"/>
  <c r="F4377" i="47"/>
  <c r="I4377" i="47" s="1"/>
  <c r="F4374" i="47"/>
  <c r="F4372" i="47"/>
  <c r="F4368" i="47"/>
  <c r="F4365" i="47"/>
  <c r="F4361" i="47"/>
  <c r="F4359" i="47"/>
  <c r="F4356" i="47"/>
  <c r="F4354" i="47"/>
  <c r="F4350" i="47"/>
  <c r="F4347" i="47"/>
  <c r="F4343" i="47"/>
  <c r="F4341" i="47"/>
  <c r="F4338" i="47"/>
  <c r="F4336" i="47"/>
  <c r="F4331" i="47"/>
  <c r="F4327" i="47"/>
  <c r="F4325" i="47"/>
  <c r="F4322" i="47"/>
  <c r="F4319" i="47"/>
  <c r="F4317" i="47"/>
  <c r="F4313" i="47"/>
  <c r="F4309" i="47"/>
  <c r="F4307" i="47"/>
  <c r="F4304" i="47"/>
  <c r="I4304" i="47" s="1"/>
  <c r="F4301" i="47"/>
  <c r="F4299" i="47"/>
  <c r="F4294" i="47"/>
  <c r="F4290" i="47"/>
  <c r="F4287" i="47"/>
  <c r="F4283" i="47"/>
  <c r="F4278" i="47"/>
  <c r="F4275" i="47"/>
  <c r="F4269" i="47"/>
  <c r="F4266" i="47"/>
  <c r="F4263" i="47"/>
  <c r="F4258" i="47"/>
  <c r="F4249" i="47"/>
  <c r="F4232" i="47"/>
  <c r="F4227" i="47"/>
  <c r="F4224" i="47"/>
  <c r="F4222" i="47"/>
  <c r="F4219" i="47"/>
  <c r="F4215" i="47"/>
  <c r="F4211" i="47"/>
  <c r="F4208" i="47"/>
  <c r="F4206" i="47"/>
  <c r="F4203" i="47"/>
  <c r="F4197" i="47"/>
  <c r="I4197" i="47" s="1"/>
  <c r="F4194" i="47"/>
  <c r="F4189" i="47"/>
  <c r="F4187" i="47"/>
  <c r="F4184" i="47"/>
  <c r="F4182" i="47"/>
  <c r="F4174" i="47"/>
  <c r="F4171" i="47"/>
  <c r="F4166" i="47"/>
  <c r="F4164" i="47"/>
  <c r="F4161" i="47"/>
  <c r="F4159" i="47"/>
  <c r="F4154" i="47"/>
  <c r="F4150" i="47"/>
  <c r="F4148" i="47"/>
  <c r="F4145" i="47"/>
  <c r="F4143" i="47"/>
  <c r="F4139" i="47"/>
  <c r="F4135" i="47"/>
  <c r="F4133" i="47"/>
  <c r="F4130" i="47"/>
  <c r="F4128" i="47"/>
  <c r="F4124" i="47"/>
  <c r="F4121" i="47"/>
  <c r="F4116" i="47"/>
  <c r="I4116" i="47" s="1"/>
  <c r="F4107" i="47"/>
  <c r="F4103" i="47"/>
  <c r="F4101" i="47"/>
  <c r="F4098" i="47"/>
  <c r="F4087" i="47"/>
  <c r="F4081" i="47"/>
  <c r="F4079" i="47"/>
  <c r="F4067" i="47"/>
  <c r="F4064" i="47"/>
  <c r="F4058" i="47"/>
  <c r="F4056" i="47"/>
  <c r="F4053" i="47"/>
  <c r="F4048" i="47"/>
  <c r="F4043" i="47"/>
  <c r="F4036" i="47"/>
  <c r="F4033" i="47"/>
  <c r="F4030" i="47"/>
  <c r="F4027" i="47"/>
  <c r="F4025" i="47"/>
  <c r="F4022" i="47"/>
  <c r="F4015" i="47"/>
  <c r="F4013" i="47"/>
  <c r="F4010" i="47"/>
  <c r="I4010" i="47" s="1"/>
  <c r="F4008" i="47"/>
  <c r="F4003" i="47"/>
  <c r="F4001" i="47"/>
  <c r="F3998" i="47"/>
  <c r="F3996" i="47"/>
  <c r="F3991" i="47"/>
  <c r="F3987" i="47"/>
  <c r="F3985" i="47"/>
  <c r="F3982" i="47"/>
  <c r="F3980" i="47"/>
  <c r="F3976" i="47"/>
  <c r="F3972" i="47"/>
  <c r="F3970" i="47"/>
  <c r="F3967" i="47"/>
  <c r="F3965" i="47"/>
  <c r="F3949" i="47"/>
  <c r="F3947" i="47"/>
  <c r="F3932" i="47"/>
  <c r="F3930" i="47"/>
  <c r="F3925" i="47"/>
  <c r="F3920" i="47"/>
  <c r="F3917" i="47"/>
  <c r="F3914" i="47"/>
  <c r="F3911" i="47"/>
  <c r="I3911" i="47" s="1"/>
  <c r="F3907" i="47"/>
  <c r="F3902" i="47"/>
  <c r="F3896" i="47"/>
  <c r="F3887" i="47"/>
  <c r="F3878" i="47"/>
  <c r="F3873" i="47"/>
  <c r="F3868" i="47"/>
  <c r="F3865" i="47"/>
  <c r="F3863" i="47"/>
  <c r="F3860" i="47"/>
  <c r="F3808" i="47"/>
  <c r="F3802" i="47"/>
  <c r="F3799" i="47"/>
  <c r="F3797" i="47"/>
  <c r="F3795" i="47"/>
  <c r="F3778" i="47"/>
  <c r="F3775" i="47"/>
  <c r="F3773" i="47"/>
  <c r="F3771" i="47"/>
  <c r="F3766" i="47"/>
  <c r="F3764" i="47"/>
  <c r="F3761" i="47"/>
  <c r="F3758" i="47"/>
  <c r="F3756" i="47"/>
  <c r="I3756" i="47" s="1"/>
  <c r="F3754" i="47"/>
  <c r="F3750" i="47"/>
  <c r="F3748" i="47"/>
  <c r="F3745" i="47"/>
  <c r="F3742" i="47"/>
  <c r="F3740" i="47"/>
  <c r="F3738" i="47"/>
  <c r="F3733" i="47"/>
  <c r="F3727" i="47"/>
  <c r="F3724" i="47"/>
  <c r="F3722" i="47"/>
  <c r="F3720" i="47"/>
  <c r="F3716" i="47"/>
  <c r="F3710" i="47"/>
  <c r="F3707" i="47"/>
  <c r="F3705" i="47"/>
  <c r="F3703" i="47"/>
  <c r="F3698" i="47"/>
  <c r="F3693" i="47"/>
  <c r="F3689" i="47"/>
  <c r="F3685" i="47"/>
  <c r="F3683" i="47"/>
  <c r="F3675" i="47"/>
  <c r="I3675" i="47" s="1"/>
  <c r="F3673" i="47"/>
  <c r="F3669" i="47"/>
  <c r="F3664" i="47"/>
  <c r="F3659" i="47"/>
  <c r="F3653" i="47"/>
  <c r="F3651" i="47"/>
  <c r="F3645" i="47"/>
  <c r="F3636" i="47"/>
  <c r="F3634" i="47"/>
  <c r="F3624" i="47"/>
  <c r="F3618" i="47"/>
  <c r="F3613" i="47"/>
  <c r="I3613" i="47" s="1"/>
  <c r="F3610" i="47"/>
  <c r="F3608" i="47"/>
  <c r="F3604" i="47"/>
  <c r="F3600" i="47"/>
  <c r="F3594" i="47"/>
  <c r="F3591" i="47"/>
  <c r="F3587" i="47"/>
  <c r="F3584" i="47"/>
  <c r="F3578" i="47"/>
  <c r="F3576" i="47"/>
  <c r="F3573" i="47"/>
  <c r="F3568" i="47"/>
  <c r="I3568" i="47" s="1"/>
  <c r="F3566" i="47"/>
  <c r="F3563" i="47"/>
  <c r="F3561" i="47"/>
  <c r="F3559" i="47"/>
  <c r="F3554" i="47"/>
  <c r="F3547" i="47"/>
  <c r="F3545" i="47"/>
  <c r="F3543" i="47"/>
  <c r="F3539" i="47"/>
  <c r="F3532" i="47"/>
  <c r="I3532" i="47" s="1"/>
  <c r="F3530" i="47"/>
  <c r="F3528" i="47"/>
  <c r="F3523" i="47"/>
  <c r="F3519" i="47"/>
  <c r="F3514" i="47"/>
  <c r="I3505" i="47"/>
  <c r="F3503" i="47"/>
  <c r="F3499" i="47"/>
  <c r="F3496" i="47"/>
  <c r="F3494" i="47"/>
  <c r="F3492" i="47"/>
  <c r="F3488" i="47"/>
  <c r="F3477" i="47"/>
  <c r="F3473" i="47"/>
  <c r="F3470" i="47"/>
  <c r="F3468" i="47"/>
  <c r="F3466" i="47"/>
  <c r="F3454" i="47"/>
  <c r="F3435" i="47"/>
  <c r="F3422" i="47"/>
  <c r="F3420" i="47"/>
  <c r="I3420" i="47" s="1"/>
  <c r="I3416" i="47"/>
  <c r="F3409" i="47"/>
  <c r="F3405" i="47"/>
  <c r="F3402" i="47"/>
  <c r="F3400" i="47"/>
  <c r="F3398" i="47"/>
  <c r="F3394" i="47"/>
  <c r="F3392" i="47"/>
  <c r="F3381" i="47"/>
  <c r="I3381" i="47" s="1"/>
  <c r="F3377" i="47"/>
  <c r="F3374" i="47"/>
  <c r="F3372" i="47"/>
  <c r="F3370" i="47"/>
  <c r="F3365" i="47"/>
  <c r="F3362" i="47"/>
  <c r="F3358" i="47"/>
  <c r="F3353" i="47"/>
  <c r="I3353" i="47" s="1"/>
  <c r="F3349" i="47"/>
  <c r="F3347" i="47"/>
  <c r="F3345" i="47"/>
  <c r="F3343" i="47"/>
  <c r="F3339" i="47"/>
  <c r="F3333" i="47"/>
  <c r="F3329" i="47"/>
  <c r="F3318" i="47"/>
  <c r="F3314" i="47"/>
  <c r="F3303" i="47"/>
  <c r="F3297" i="47"/>
  <c r="F3288" i="47"/>
  <c r="F3286" i="47"/>
  <c r="F3277" i="47"/>
  <c r="F3270" i="47"/>
  <c r="F3265" i="47"/>
  <c r="F3262" i="47"/>
  <c r="F3260" i="47"/>
  <c r="F3255" i="47"/>
  <c r="F3240" i="47"/>
  <c r="F3237" i="47"/>
  <c r="I3233" i="47"/>
  <c r="F3231" i="47"/>
  <c r="F3229" i="47"/>
  <c r="F3226" i="47"/>
  <c r="F3224" i="47"/>
  <c r="F3220" i="47"/>
  <c r="I3220" i="47" s="1"/>
  <c r="F3217" i="47"/>
  <c r="F3211" i="47"/>
  <c r="F3209" i="47"/>
  <c r="F3206" i="47"/>
  <c r="F3204" i="47"/>
  <c r="F3198" i="47"/>
  <c r="I3198" i="47" s="1"/>
  <c r="F3195" i="47"/>
  <c r="F3191" i="47"/>
  <c r="F3189" i="47"/>
  <c r="F3187" i="47"/>
  <c r="F3184" i="47"/>
  <c r="F3182" i="47"/>
  <c r="F3177" i="47"/>
  <c r="F3174" i="47"/>
  <c r="F3170" i="47"/>
  <c r="F3168" i="47"/>
  <c r="F3166" i="47"/>
  <c r="F3163" i="47"/>
  <c r="F3161" i="47"/>
  <c r="F3156" i="47"/>
  <c r="F3152" i="47"/>
  <c r="F3147" i="47"/>
  <c r="I3147" i="47" s="1"/>
  <c r="F3143" i="47"/>
  <c r="F3140" i="47"/>
  <c r="F3138" i="47"/>
  <c r="F3134" i="47"/>
  <c r="F3132" i="47"/>
  <c r="F3128" i="47"/>
  <c r="F3124" i="47"/>
  <c r="F3121" i="47"/>
  <c r="I3121" i="47" s="1"/>
  <c r="F3119" i="47"/>
  <c r="F3111" i="47"/>
  <c r="F3108" i="47"/>
  <c r="F3104" i="47"/>
  <c r="F3099" i="47"/>
  <c r="F3096" i="47"/>
  <c r="F3091" i="47"/>
  <c r="F3089" i="47"/>
  <c r="F3087" i="47"/>
  <c r="F3085" i="47"/>
  <c r="I3085" i="47" s="1"/>
  <c r="F3081" i="47"/>
  <c r="F3077" i="47"/>
  <c r="F3074" i="47"/>
  <c r="F3071" i="47"/>
  <c r="F3063" i="47"/>
  <c r="F3055" i="47"/>
  <c r="I3055" i="47" s="1"/>
  <c r="F3053" i="47"/>
  <c r="F3043" i="47"/>
  <c r="F3038" i="47"/>
  <c r="F3033" i="47"/>
  <c r="F3030" i="47"/>
  <c r="F3028" i="47"/>
  <c r="F3023" i="47"/>
  <c r="F3019" i="47"/>
  <c r="F3013" i="47"/>
  <c r="F3009" i="47"/>
  <c r="F3004" i="47"/>
  <c r="F3000" i="47"/>
  <c r="F2995" i="47"/>
  <c r="F2991" i="47"/>
  <c r="F2986" i="47"/>
  <c r="F2984" i="47"/>
  <c r="F2982" i="47"/>
  <c r="F2977" i="47"/>
  <c r="I2977" i="47" s="1"/>
  <c r="F2974" i="47"/>
  <c r="F2971" i="47"/>
  <c r="F2969" i="47"/>
  <c r="F2965" i="47"/>
  <c r="F2963" i="47"/>
  <c r="F2961" i="47"/>
  <c r="I2961" i="47" s="1"/>
  <c r="F2956" i="47"/>
  <c r="F2953" i="47"/>
  <c r="F2950" i="47"/>
  <c r="F2948" i="47"/>
  <c r="F2941" i="47"/>
  <c r="F2938" i="47"/>
  <c r="F2935" i="47"/>
  <c r="F2933" i="47"/>
  <c r="F2927" i="47"/>
  <c r="F2924" i="47"/>
  <c r="F2921" i="47"/>
  <c r="F2919" i="47"/>
  <c r="F2914" i="47"/>
  <c r="F2910" i="47"/>
  <c r="F2908" i="47"/>
  <c r="F2905" i="47"/>
  <c r="F2903" i="47"/>
  <c r="F2899" i="47"/>
  <c r="I2899" i="47" s="1"/>
  <c r="F2895" i="47"/>
  <c r="F2891" i="47"/>
  <c r="F2889" i="47"/>
  <c r="F2886" i="47"/>
  <c r="F2884" i="47"/>
  <c r="F2878" i="47"/>
  <c r="I2878" i="47" s="1"/>
  <c r="F2874" i="47"/>
  <c r="F2868" i="47"/>
  <c r="F2863" i="47"/>
  <c r="F2861" i="47"/>
  <c r="F2859" i="47"/>
  <c r="F2857" i="47"/>
  <c r="I2852" i="47"/>
  <c r="F2847" i="47"/>
  <c r="F2845" i="47"/>
  <c r="F2841" i="47"/>
  <c r="F2829" i="47"/>
  <c r="F2827" i="47"/>
  <c r="F2825" i="47"/>
  <c r="F2818" i="47"/>
  <c r="F2811" i="47"/>
  <c r="F2805" i="47"/>
  <c r="F2803" i="47"/>
  <c r="F2794" i="47"/>
  <c r="I2794" i="47" s="1"/>
  <c r="F2792" i="47"/>
  <c r="F2782" i="47"/>
  <c r="F2775" i="47"/>
  <c r="F2770" i="47"/>
  <c r="F2767" i="47"/>
  <c r="F2765" i="47"/>
  <c r="I2765" i="47" s="1"/>
  <c r="F2760" i="47"/>
  <c r="F2743" i="47"/>
  <c r="F2738" i="47"/>
  <c r="F2723" i="47"/>
  <c r="F2718" i="47"/>
  <c r="F2713" i="47"/>
  <c r="F2709" i="47"/>
  <c r="F2704" i="47"/>
  <c r="F2702" i="47"/>
  <c r="F2700" i="47"/>
  <c r="F2695" i="47"/>
  <c r="F2692" i="47"/>
  <c r="F2689" i="47"/>
  <c r="F2686" i="47"/>
  <c r="F2684" i="47"/>
  <c r="F2680" i="47"/>
  <c r="F2678" i="47"/>
  <c r="F2676" i="47"/>
  <c r="I2676" i="47" s="1"/>
  <c r="F2671" i="47"/>
  <c r="F2668" i="47"/>
  <c r="F2665" i="47"/>
  <c r="F2662" i="47"/>
  <c r="F2660" i="47"/>
  <c r="F2650" i="47"/>
  <c r="I2650" i="47" s="1"/>
  <c r="F2647" i="47"/>
  <c r="F2645" i="47"/>
  <c r="F2636" i="47"/>
  <c r="F2633" i="47"/>
  <c r="F2631" i="47"/>
  <c r="F2626" i="47"/>
  <c r="F2623" i="47"/>
  <c r="F2618" i="47"/>
  <c r="F2615" i="47"/>
  <c r="F2613" i="47"/>
  <c r="F2604" i="47"/>
  <c r="F2601" i="47"/>
  <c r="F2596" i="47"/>
  <c r="F2593" i="47"/>
  <c r="F2591" i="47"/>
  <c r="F2579" i="47"/>
  <c r="F2577" i="47"/>
  <c r="F2574" i="47"/>
  <c r="I2574" i="47" s="1"/>
  <c r="F2572" i="47"/>
  <c r="F2570" i="47"/>
  <c r="F2566" i="47"/>
  <c r="F2560" i="47"/>
  <c r="F2558" i="47"/>
  <c r="F2555" i="47"/>
  <c r="I2555" i="47" s="1"/>
  <c r="F2553" i="47"/>
  <c r="F2551" i="47"/>
  <c r="F2546" i="47"/>
  <c r="F2541" i="47"/>
  <c r="F2539" i="47"/>
  <c r="F2536" i="47"/>
  <c r="F2534" i="47"/>
  <c r="F2532" i="47"/>
  <c r="F2526" i="47"/>
  <c r="F2524" i="47"/>
  <c r="F2521" i="47"/>
  <c r="F2519" i="47"/>
  <c r="F2517" i="47"/>
  <c r="F2512" i="47"/>
  <c r="F2509" i="47"/>
  <c r="F2505" i="47"/>
  <c r="F2500" i="47"/>
  <c r="F2496" i="47"/>
  <c r="I2496" i="47" s="1"/>
  <c r="F2493" i="47"/>
  <c r="F2488" i="47"/>
  <c r="F2484" i="47"/>
  <c r="F2479" i="47"/>
  <c r="F2477" i="47"/>
  <c r="F2474" i="47"/>
  <c r="I2474" i="47" s="1"/>
  <c r="F2472" i="47"/>
  <c r="F2470" i="47"/>
  <c r="F2466" i="47"/>
  <c r="F2463" i="47"/>
  <c r="F2460" i="47"/>
  <c r="F2458" i="47"/>
  <c r="F2456" i="47"/>
  <c r="F2452" i="47"/>
  <c r="F2449" i="47"/>
  <c r="F2444" i="47"/>
  <c r="F2442" i="47"/>
  <c r="F2439" i="47"/>
  <c r="F2437" i="47"/>
  <c r="F2435" i="47"/>
  <c r="F2430" i="47"/>
  <c r="F2425" i="47"/>
  <c r="F2418" i="47"/>
  <c r="F2414" i="47"/>
  <c r="I2414" i="47" s="1"/>
  <c r="F2409" i="47"/>
  <c r="F2404" i="47"/>
  <c r="F2401" i="47"/>
  <c r="F2397" i="47"/>
  <c r="F2394" i="47"/>
  <c r="F2389" i="47"/>
  <c r="I2389" i="47" s="1"/>
  <c r="F2386" i="47"/>
  <c r="F2377" i="47"/>
  <c r="F2370" i="47"/>
  <c r="F2363" i="47"/>
  <c r="F2361" i="47"/>
  <c r="F2359" i="47"/>
  <c r="F2355" i="47"/>
  <c r="F2353" i="47"/>
  <c r="F2347" i="47"/>
  <c r="F2343" i="47"/>
  <c r="F2339" i="47"/>
  <c r="F2336" i="47"/>
  <c r="F2332" i="47"/>
  <c r="F2324" i="47"/>
  <c r="F2315" i="47"/>
  <c r="F2313" i="47"/>
  <c r="F2304" i="47"/>
  <c r="F2298" i="47"/>
  <c r="I2298" i="47" s="1"/>
  <c r="F2293" i="47"/>
  <c r="F2290" i="47"/>
  <c r="F2288" i="47"/>
  <c r="F2284" i="47"/>
  <c r="F2279" i="47"/>
  <c r="F2271" i="47"/>
  <c r="F2267" i="47"/>
  <c r="F2263" i="47"/>
  <c r="F2261" i="47"/>
  <c r="F2259" i="47"/>
  <c r="F2254" i="47"/>
  <c r="F2252" i="47"/>
  <c r="F2247" i="47"/>
  <c r="F2245" i="47"/>
  <c r="F2241" i="47"/>
  <c r="F2239" i="47"/>
  <c r="F2234" i="47"/>
  <c r="F2231" i="47"/>
  <c r="F2225" i="47"/>
  <c r="F2216" i="47"/>
  <c r="F2214" i="47"/>
  <c r="F2204" i="47"/>
  <c r="F2199" i="47"/>
  <c r="F2195" i="47"/>
  <c r="I2195" i="47" s="1"/>
  <c r="F2192" i="47"/>
  <c r="F2190" i="47"/>
  <c r="F2186" i="47"/>
  <c r="F2179" i="47"/>
  <c r="F2176" i="47"/>
  <c r="F2172" i="47"/>
  <c r="I2172" i="47" s="1"/>
  <c r="F2169" i="47"/>
  <c r="F2164" i="47"/>
  <c r="F2159" i="47"/>
  <c r="F2152" i="47"/>
  <c r="F2147" i="47"/>
  <c r="F2145" i="47"/>
  <c r="F2141" i="47"/>
  <c r="F2138" i="47"/>
  <c r="F2132" i="47"/>
  <c r="F2123" i="47"/>
  <c r="F2113" i="47"/>
  <c r="F2106" i="47"/>
  <c r="F2102" i="47"/>
  <c r="F2098" i="47"/>
  <c r="F2095" i="47"/>
  <c r="F2093" i="47"/>
  <c r="F2091" i="47"/>
  <c r="F2087" i="47"/>
  <c r="I2087" i="47" s="1"/>
  <c r="F2085" i="47"/>
  <c r="F2082" i="47"/>
  <c r="F2076" i="47"/>
  <c r="F2072" i="47"/>
  <c r="F2069" i="47"/>
  <c r="F2064" i="47"/>
  <c r="I2064" i="47" s="1"/>
  <c r="F2061" i="47"/>
  <c r="F2057" i="47"/>
  <c r="F2052" i="47"/>
  <c r="F2044" i="47"/>
  <c r="F2042" i="47"/>
  <c r="F2032" i="47"/>
  <c r="F2026" i="47"/>
  <c r="F2022" i="47"/>
  <c r="F2019" i="47"/>
  <c r="F2017" i="47"/>
  <c r="F2013" i="47"/>
  <c r="F2009" i="47"/>
  <c r="F2006" i="47"/>
  <c r="F2002" i="47"/>
  <c r="F2000" i="47"/>
  <c r="F1998" i="47"/>
  <c r="F1995" i="47"/>
  <c r="F1993" i="47"/>
  <c r="I1993" i="47" s="1"/>
  <c r="F1987" i="47"/>
  <c r="F1983" i="47"/>
  <c r="F1978" i="47"/>
  <c r="F1974" i="47"/>
  <c r="F1971" i="47"/>
  <c r="F1966" i="47"/>
  <c r="I1966" i="47" s="1"/>
  <c r="F1963" i="47"/>
  <c r="F1960" i="47"/>
  <c r="F1956" i="47"/>
  <c r="F1949" i="47"/>
  <c r="F1940" i="47"/>
  <c r="F1934" i="47"/>
  <c r="F1930" i="47"/>
  <c r="F1927" i="47"/>
  <c r="F1925" i="47"/>
  <c r="F1923" i="47"/>
  <c r="F1917" i="47"/>
  <c r="F1912" i="47"/>
  <c r="F1910" i="47"/>
  <c r="F1906" i="47"/>
  <c r="F1904" i="47"/>
  <c r="F1899" i="47"/>
  <c r="F1896" i="47"/>
  <c r="F1893" i="47"/>
  <c r="I1893" i="47" s="1"/>
  <c r="F1888" i="47"/>
  <c r="F1882" i="47"/>
  <c r="F1879" i="47"/>
  <c r="F1877" i="47"/>
  <c r="F1873" i="47"/>
  <c r="F1869" i="47"/>
  <c r="I1869" i="47" s="1"/>
  <c r="F1863" i="47"/>
  <c r="F1859" i="47"/>
  <c r="F1856" i="47"/>
  <c r="F1852" i="47"/>
  <c r="F1843" i="47"/>
  <c r="F1841" i="47"/>
  <c r="F1832" i="47"/>
  <c r="F1826" i="47"/>
  <c r="F1821" i="47"/>
  <c r="F1818" i="47"/>
  <c r="F1816" i="47"/>
  <c r="F1813" i="47"/>
  <c r="F1807" i="47"/>
  <c r="F1803" i="47"/>
  <c r="F1797" i="47"/>
  <c r="F1793" i="47"/>
  <c r="F1788" i="47"/>
  <c r="F1786" i="47"/>
  <c r="I1786" i="47" s="1"/>
  <c r="F1781" i="47"/>
  <c r="F1779" i="47"/>
  <c r="F1775" i="47"/>
  <c r="F1766" i="47"/>
  <c r="F1764" i="47"/>
  <c r="F1755" i="47"/>
  <c r="I1755" i="47" s="1"/>
  <c r="F1750" i="47"/>
  <c r="F1745" i="47"/>
  <c r="F1742" i="47"/>
  <c r="F1740" i="47"/>
  <c r="F1738" i="47"/>
  <c r="F1704" i="47"/>
  <c r="F1699" i="47"/>
  <c r="F1662" i="47"/>
  <c r="F1659" i="47"/>
  <c r="F1651" i="47"/>
  <c r="F1649" i="47"/>
  <c r="F1645" i="47"/>
  <c r="F1693" i="47"/>
  <c r="F1690" i="47"/>
  <c r="F1688" i="47"/>
  <c r="F1680" i="47"/>
  <c r="F1678" i="47"/>
  <c r="F1674" i="47"/>
  <c r="I1674" i="47" s="1"/>
  <c r="F1671" i="47"/>
  <c r="F1669" i="47"/>
  <c r="F1666" i="47"/>
  <c r="F1640" i="47"/>
  <c r="F1637" i="47"/>
  <c r="F1635" i="47"/>
  <c r="I1635" i="47" s="1"/>
  <c r="F1627" i="47"/>
  <c r="F1625" i="47"/>
  <c r="F1621" i="47"/>
  <c r="F1618" i="47"/>
  <c r="F1616" i="47"/>
  <c r="F1613" i="47"/>
  <c r="F1608" i="47"/>
  <c r="F1604" i="47"/>
  <c r="F1601" i="47"/>
  <c r="F1597" i="47"/>
  <c r="F1594" i="47"/>
  <c r="F1589" i="47"/>
  <c r="F1587" i="47"/>
  <c r="F1584" i="47"/>
  <c r="F1579" i="47"/>
  <c r="F1575" i="47"/>
  <c r="F1572" i="47"/>
  <c r="F1568" i="47"/>
  <c r="I1568" i="47" s="1"/>
  <c r="F1565" i="47"/>
  <c r="F1556" i="47"/>
  <c r="F1553" i="47"/>
  <c r="F1549" i="47"/>
  <c r="F1546" i="47"/>
  <c r="F1544" i="47"/>
  <c r="I1544" i="47" s="1"/>
  <c r="F1541" i="47"/>
  <c r="F1537" i="47"/>
  <c r="F1535" i="47"/>
  <c r="F1533" i="47"/>
  <c r="F1531" i="47"/>
  <c r="F1528" i="47"/>
  <c r="F1524" i="47"/>
  <c r="F1522" i="47"/>
  <c r="F1520" i="47"/>
  <c r="F1514" i="47"/>
  <c r="F1510" i="47"/>
  <c r="F1507" i="47"/>
  <c r="F1503" i="47"/>
  <c r="F1498" i="47"/>
  <c r="F1496" i="47"/>
  <c r="F1492" i="47"/>
  <c r="F1490" i="47"/>
  <c r="F1487" i="47"/>
  <c r="I1487" i="47" s="1"/>
  <c r="F1484" i="47"/>
  <c r="F1478" i="47"/>
  <c r="F1476" i="47"/>
  <c r="F1471" i="47"/>
  <c r="F1467" i="47"/>
  <c r="F1465" i="47"/>
  <c r="I1465" i="47" s="1"/>
  <c r="F1463" i="47"/>
  <c r="F1460" i="47"/>
  <c r="F1454" i="47"/>
  <c r="F1450" i="47"/>
  <c r="F1446" i="47"/>
  <c r="F1434" i="47"/>
  <c r="F1431" i="47"/>
  <c r="F1422" i="47"/>
  <c r="F1420" i="47"/>
  <c r="F1416" i="47"/>
  <c r="I1416" i="47" s="1"/>
  <c r="F1406" i="47"/>
  <c r="F1396" i="47"/>
  <c r="F1393" i="47"/>
  <c r="F1390" i="47"/>
  <c r="F1385" i="47"/>
  <c r="F1380" i="47"/>
  <c r="F1377" i="47"/>
  <c r="F1372" i="47"/>
  <c r="I1372" i="47" s="1"/>
  <c r="F1369" i="47"/>
  <c r="F1367" i="47"/>
  <c r="F1362" i="47"/>
  <c r="F1357" i="47"/>
  <c r="F1352" i="47"/>
  <c r="F1350" i="47"/>
  <c r="F1345" i="47"/>
  <c r="F1339" i="47"/>
  <c r="F1334" i="47"/>
  <c r="F1332" i="47"/>
  <c r="F1326" i="47"/>
  <c r="F1323" i="47"/>
  <c r="F1318" i="47"/>
  <c r="F1315" i="47"/>
  <c r="F1312" i="47"/>
  <c r="F1309" i="47"/>
  <c r="I1309" i="47" s="1"/>
  <c r="F1307" i="47"/>
  <c r="F1305" i="47"/>
  <c r="F1302" i="47"/>
  <c r="F1300" i="47"/>
  <c r="F1296" i="47"/>
  <c r="F1293" i="47"/>
  <c r="F1290" i="47"/>
  <c r="F1287" i="47"/>
  <c r="I1287" i="47" s="1"/>
  <c r="F1285" i="47"/>
  <c r="F1283" i="47"/>
  <c r="F1280" i="47"/>
  <c r="F1278" i="47"/>
  <c r="F1273" i="47"/>
  <c r="F1268" i="47"/>
  <c r="F1266" i="47"/>
  <c r="F1261" i="47"/>
  <c r="F1259" i="47"/>
  <c r="F1254" i="47"/>
  <c r="F1252" i="47"/>
  <c r="F1247" i="47"/>
  <c r="F1242" i="47"/>
  <c r="F1238" i="47"/>
  <c r="F1234" i="47"/>
  <c r="F1230" i="47"/>
  <c r="I1230" i="47" s="1"/>
  <c r="F1227" i="47"/>
  <c r="F1217" i="47"/>
  <c r="F1212" i="47"/>
  <c r="F1207" i="47"/>
  <c r="F1201" i="47"/>
  <c r="F1195" i="47"/>
  <c r="F1190" i="47"/>
  <c r="F1185" i="47"/>
  <c r="I1185" i="47" s="1"/>
  <c r="F1180" i="47"/>
  <c r="F1174" i="47"/>
  <c r="F1164" i="47"/>
  <c r="F1155" i="47"/>
  <c r="F1153" i="47"/>
  <c r="F1144" i="47"/>
  <c r="F1139" i="47"/>
  <c r="F1136" i="47"/>
  <c r="F1131" i="47"/>
  <c r="F1118" i="47"/>
  <c r="F1116" i="47"/>
  <c r="F1107" i="47"/>
  <c r="F1102" i="47"/>
  <c r="F1089" i="47"/>
  <c r="F1086" i="47"/>
  <c r="F1083" i="47"/>
  <c r="I1083" i="47" s="1"/>
  <c r="F1081" i="47"/>
  <c r="F1077" i="47"/>
  <c r="F1074" i="47"/>
  <c r="F1072" i="47"/>
  <c r="F1068" i="47"/>
  <c r="F1058" i="47"/>
  <c r="F1052" i="47"/>
  <c r="F1050" i="47"/>
  <c r="F1041" i="47"/>
  <c r="F1037" i="47" s="1"/>
  <c r="F1035" i="47"/>
  <c r="F1033" i="47"/>
  <c r="F1024" i="47"/>
  <c r="F1022" i="47"/>
  <c r="F1017" i="47"/>
  <c r="F1015" i="47"/>
  <c r="F1012" i="47"/>
  <c r="F1010" i="47"/>
  <c r="F1006" i="47"/>
  <c r="F1004" i="47"/>
  <c r="F1001" i="47"/>
  <c r="F999" i="47"/>
  <c r="F995" i="47"/>
  <c r="F993" i="47"/>
  <c r="F990" i="47"/>
  <c r="F988" i="47"/>
  <c r="F982" i="47"/>
  <c r="F980" i="47"/>
  <c r="F977" i="47"/>
  <c r="F975" i="47"/>
  <c r="F971" i="47"/>
  <c r="F969" i="47"/>
  <c r="F964" i="47"/>
  <c r="F962" i="47"/>
  <c r="F959" i="47"/>
  <c r="F957" i="47"/>
  <c r="F952" i="47"/>
  <c r="F950" i="47"/>
  <c r="F945" i="47"/>
  <c r="F940" i="47"/>
  <c r="F937" i="47"/>
  <c r="F934" i="47"/>
  <c r="F925" i="47"/>
  <c r="F921" i="47"/>
  <c r="F918" i="47"/>
  <c r="F910" i="47"/>
  <c r="F902" i="47"/>
  <c r="F897" i="47"/>
  <c r="F892" i="47"/>
  <c r="F887" i="47"/>
  <c r="F884" i="47"/>
  <c r="F881" i="47"/>
  <c r="F876" i="47"/>
  <c r="F871" i="47"/>
  <c r="F866" i="47"/>
  <c r="F861" i="47"/>
  <c r="F858" i="47"/>
  <c r="F854" i="47"/>
  <c r="F852" i="47"/>
  <c r="F849" i="47"/>
  <c r="F847" i="47"/>
  <c r="F843" i="47"/>
  <c r="F840" i="47"/>
  <c r="F836" i="47"/>
  <c r="F834" i="47"/>
  <c r="F831" i="47"/>
  <c r="F829" i="47"/>
  <c r="F824" i="47"/>
  <c r="F819" i="47"/>
  <c r="F816" i="47"/>
  <c r="F812" i="47"/>
  <c r="F810" i="47"/>
  <c r="F807" i="47"/>
  <c r="F805" i="47"/>
  <c r="F801" i="47"/>
  <c r="F798" i="47"/>
  <c r="F794" i="47"/>
  <c r="F792" i="47"/>
  <c r="F789" i="47"/>
  <c r="F787" i="47"/>
  <c r="F783" i="47"/>
  <c r="F780" i="47"/>
  <c r="F776" i="47"/>
  <c r="F774" i="47"/>
  <c r="F771" i="47"/>
  <c r="F769" i="47"/>
  <c r="F764" i="47"/>
  <c r="F761" i="47"/>
  <c r="F759" i="47"/>
  <c r="F755" i="47"/>
  <c r="F751" i="47"/>
  <c r="F749" i="47"/>
  <c r="F740" i="47"/>
  <c r="F736" i="47"/>
  <c r="F734" i="47"/>
  <c r="F731" i="47"/>
  <c r="F729" i="47"/>
  <c r="F724" i="47"/>
  <c r="F721" i="47"/>
  <c r="F716" i="47"/>
  <c r="F714" i="47"/>
  <c r="F710" i="47"/>
  <c r="F707" i="47"/>
  <c r="F702" i="47"/>
  <c r="F699" i="47"/>
  <c r="F694" i="47"/>
  <c r="F689" i="47"/>
  <c r="F685" i="47"/>
  <c r="F680" i="47"/>
  <c r="F678" i="47"/>
  <c r="F673" i="47"/>
  <c r="F668" i="47"/>
  <c r="F659" i="47"/>
  <c r="F621" i="47"/>
  <c r="F619" i="47"/>
  <c r="F616" i="47"/>
  <c r="F614" i="47"/>
  <c r="F609" i="47"/>
  <c r="F607" i="47"/>
  <c r="F605" i="47"/>
  <c r="F602" i="47"/>
  <c r="F600" i="47"/>
  <c r="F593" i="47"/>
  <c r="F589" i="47"/>
  <c r="F587" i="47"/>
  <c r="F584" i="47"/>
  <c r="F582" i="47"/>
  <c r="F577" i="47"/>
  <c r="F575" i="47"/>
  <c r="F573" i="47"/>
  <c r="F570" i="47"/>
  <c r="F568" i="47"/>
  <c r="F563" i="47"/>
  <c r="F561" i="47"/>
  <c r="F557" i="47"/>
  <c r="F555" i="47"/>
  <c r="F552" i="47"/>
  <c r="F550" i="47"/>
  <c r="F546" i="47"/>
  <c r="F544" i="47"/>
  <c r="F540" i="47"/>
  <c r="F538" i="47"/>
  <c r="F535" i="47"/>
  <c r="F533" i="47"/>
  <c r="F528" i="47"/>
  <c r="F526" i="47"/>
  <c r="F523" i="47"/>
  <c r="F516" i="47"/>
  <c r="F514" i="47"/>
  <c r="F512" i="47"/>
  <c r="F509" i="47"/>
  <c r="F507" i="47"/>
  <c r="F503" i="47"/>
  <c r="F501" i="47"/>
  <c r="F498" i="47"/>
  <c r="F491" i="47"/>
  <c r="F489" i="47"/>
  <c r="F487" i="47"/>
  <c r="F484" i="47"/>
  <c r="F482" i="47"/>
  <c r="F478" i="47"/>
  <c r="F475" i="47"/>
  <c r="F471" i="47"/>
  <c r="F469" i="47"/>
  <c r="F464" i="47"/>
  <c r="F438" i="47"/>
  <c r="F433" i="47"/>
  <c r="F428" i="47"/>
  <c r="F423" i="47"/>
  <c r="F416" i="47"/>
  <c r="F413" i="47"/>
  <c r="F408" i="47"/>
  <c r="F403" i="47"/>
  <c r="F396" i="47"/>
  <c r="F391" i="47"/>
  <c r="F387" i="47"/>
  <c r="F383" i="47"/>
  <c r="F381" i="47"/>
  <c r="F378" i="47"/>
  <c r="F374" i="47"/>
  <c r="F370" i="47"/>
  <c r="F366" i="47"/>
  <c r="F361" i="47"/>
  <c r="F359" i="47"/>
  <c r="F355" i="47"/>
  <c r="F351" i="47"/>
  <c r="F349" i="47"/>
  <c r="F346" i="47"/>
  <c r="F341" i="47"/>
  <c r="F337" i="47"/>
  <c r="F333" i="47"/>
  <c r="F328" i="47"/>
  <c r="F320" i="47"/>
  <c r="F318" i="47"/>
  <c r="F308" i="47"/>
  <c r="F302" i="47"/>
  <c r="F298" i="47"/>
  <c r="F294" i="47"/>
  <c r="F292" i="47"/>
  <c r="F288" i="47"/>
  <c r="F283" i="47"/>
  <c r="F280" i="47"/>
  <c r="F277" i="47"/>
  <c r="F275" i="47"/>
  <c r="F272" i="47"/>
  <c r="F270" i="47"/>
  <c r="F266" i="47"/>
  <c r="F263" i="47"/>
  <c r="F260" i="47"/>
  <c r="F258" i="47"/>
  <c r="F255" i="47"/>
  <c r="F253" i="47"/>
  <c r="F248" i="47"/>
  <c r="F245" i="47"/>
  <c r="F240" i="47"/>
  <c r="F232" i="47"/>
  <c r="F227" i="47"/>
  <c r="F225" i="47"/>
  <c r="F220" i="47"/>
  <c r="F215" i="47"/>
  <c r="F211" i="47"/>
  <c r="F206" i="47"/>
  <c r="F203" i="47"/>
  <c r="F198" i="47"/>
  <c r="F195" i="47"/>
  <c r="F192" i="47"/>
  <c r="F189" i="47"/>
  <c r="F184" i="47"/>
  <c r="F179" i="47"/>
  <c r="F176" i="47"/>
  <c r="F160" i="47"/>
  <c r="F153" i="47"/>
  <c r="F151" i="47"/>
  <c r="F146" i="47"/>
  <c r="F144" i="47"/>
  <c r="F141" i="47"/>
  <c r="F136" i="47"/>
  <c r="F132" i="47"/>
  <c r="F127" i="47"/>
  <c r="F123" i="47"/>
  <c r="F119" i="47"/>
  <c r="F113" i="47"/>
  <c r="F110" i="47"/>
  <c r="F106" i="47"/>
  <c r="F104" i="47"/>
  <c r="F97" i="47"/>
  <c r="F92" i="47"/>
  <c r="F89" i="47"/>
  <c r="F85" i="47"/>
  <c r="F79" i="47"/>
  <c r="F77" i="47"/>
  <c r="F72" i="47"/>
  <c r="F69" i="47"/>
  <c r="F65" i="47"/>
  <c r="F63" i="47"/>
  <c r="F54" i="47"/>
  <c r="F51" i="47"/>
  <c r="F46" i="47"/>
  <c r="F38" i="47"/>
  <c r="F36" i="47"/>
  <c r="F27" i="47"/>
  <c r="F21" i="47"/>
  <c r="F16" i="47"/>
  <c r="F13" i="47"/>
  <c r="F11" i="47"/>
  <c r="F7" i="47"/>
  <c r="G4163" i="47" l="1"/>
  <c r="G4268" i="47"/>
  <c r="I3530" i="47"/>
  <c r="I3503" i="47"/>
  <c r="I3394" i="47"/>
  <c r="I4154" i="47"/>
  <c r="I4258" i="47"/>
  <c r="I4341" i="47"/>
  <c r="I4418" i="47"/>
  <c r="I4601" i="47"/>
  <c r="I3972" i="47"/>
  <c r="I4056" i="47"/>
  <c r="I3163" i="47"/>
  <c r="I3187" i="47"/>
  <c r="I3339" i="47"/>
  <c r="I3398" i="47"/>
  <c r="I3720" i="47"/>
  <c r="I3468" i="47"/>
  <c r="H4163" i="47"/>
  <c r="H4268" i="47"/>
  <c r="G4186" i="47"/>
  <c r="I1107" i="47"/>
  <c r="I1155" i="47"/>
  <c r="I1247" i="47"/>
  <c r="I1278" i="47"/>
  <c r="I1323" i="47"/>
  <c r="I1357" i="47"/>
  <c r="I1434" i="47"/>
  <c r="I1528" i="47"/>
  <c r="I1613" i="47"/>
  <c r="I1704" i="47"/>
  <c r="I1841" i="47"/>
  <c r="I1934" i="47"/>
  <c r="I2032" i="47"/>
  <c r="I2145" i="47"/>
  <c r="I2252" i="47"/>
  <c r="I2359" i="47"/>
  <c r="I2458" i="47"/>
  <c r="I2536" i="47"/>
  <c r="I2626" i="47"/>
  <c r="I2713" i="47"/>
  <c r="I2938" i="47"/>
  <c r="I3028" i="47"/>
  <c r="I3277" i="47"/>
  <c r="I4135" i="47"/>
  <c r="I4219" i="47"/>
  <c r="I4322" i="47"/>
  <c r="I4396" i="47"/>
  <c r="I4490" i="47"/>
  <c r="I4581" i="47"/>
  <c r="H4186" i="47"/>
  <c r="F4163" i="47"/>
  <c r="F4186" i="47"/>
  <c r="I3303" i="47"/>
  <c r="I141" i="47"/>
  <c r="I176" i="47"/>
  <c r="I198" i="47"/>
  <c r="I253" i="47"/>
  <c r="I270" i="47"/>
  <c r="I288" i="47"/>
  <c r="I346" i="47"/>
  <c r="I366" i="47"/>
  <c r="I387" i="47"/>
  <c r="I469" i="47"/>
  <c r="I487" i="47"/>
  <c r="I507" i="47"/>
  <c r="I544" i="47"/>
  <c r="I561" i="47"/>
  <c r="I577" i="47"/>
  <c r="I616" i="47"/>
  <c r="I678" i="47"/>
  <c r="I702" i="47"/>
  <c r="I749" i="47"/>
  <c r="I769" i="47"/>
  <c r="I787" i="47"/>
  <c r="I824" i="47"/>
  <c r="I843" i="47"/>
  <c r="I861" i="47"/>
  <c r="I921" i="47"/>
  <c r="I950" i="47"/>
  <c r="I969" i="47"/>
  <c r="I1004" i="47"/>
  <c r="I1052" i="47"/>
  <c r="F4268" i="47"/>
  <c r="I3492" i="47"/>
  <c r="I3237" i="47"/>
  <c r="I3466" i="47"/>
  <c r="I136" i="47"/>
  <c r="I195" i="47"/>
  <c r="I248" i="47"/>
  <c r="I283" i="47"/>
  <c r="I341" i="47"/>
  <c r="I464" i="47"/>
  <c r="I503" i="47"/>
  <c r="I540" i="47"/>
  <c r="I614" i="47"/>
  <c r="I740" i="47"/>
  <c r="I783" i="47"/>
  <c r="I819" i="47"/>
  <c r="I858" i="47"/>
  <c r="I918" i="47"/>
  <c r="I964" i="47"/>
  <c r="I1001" i="47"/>
  <c r="I1050" i="47"/>
  <c r="I1116" i="47"/>
  <c r="I1153" i="47"/>
  <c r="I1190" i="47"/>
  <c r="I1252" i="47"/>
  <c r="I1273" i="47"/>
  <c r="I1290" i="47"/>
  <c r="I1326" i="47"/>
  <c r="I1352" i="47"/>
  <c r="I1377" i="47"/>
  <c r="I1467" i="47"/>
  <c r="I1510" i="47"/>
  <c r="I1546" i="47"/>
  <c r="I1594" i="47"/>
  <c r="I1637" i="47"/>
  <c r="I1649" i="47"/>
  <c r="I1764" i="47"/>
  <c r="I1816" i="47"/>
  <c r="I1873" i="47"/>
  <c r="I1917" i="47"/>
  <c r="I1971" i="47"/>
  <c r="I2013" i="47"/>
  <c r="I2069" i="47"/>
  <c r="I2113" i="47"/>
  <c r="I2176" i="47"/>
  <c r="I2234" i="47"/>
  <c r="I2279" i="47"/>
  <c r="I2339" i="47"/>
  <c r="I2394" i="47"/>
  <c r="I2442" i="47"/>
  <c r="I2477" i="47"/>
  <c r="I2521" i="47"/>
  <c r="I2558" i="47"/>
  <c r="I2604" i="47"/>
  <c r="I2660" i="47"/>
  <c r="I2695" i="47"/>
  <c r="I2767" i="47"/>
  <c r="I2829" i="47"/>
  <c r="I2884" i="47"/>
  <c r="I2921" i="47"/>
  <c r="I2963" i="47"/>
  <c r="I3063" i="47"/>
  <c r="I3108" i="47"/>
  <c r="I156" i="47"/>
  <c r="I106" i="47"/>
  <c r="I132" i="47"/>
  <c r="I153" i="47"/>
  <c r="I215" i="47"/>
  <c r="I245" i="47"/>
  <c r="I263" i="47"/>
  <c r="I302" i="47"/>
  <c r="I337" i="47"/>
  <c r="I359" i="47"/>
  <c r="I408" i="47"/>
  <c r="I438" i="47"/>
  <c r="I482" i="47"/>
  <c r="I516" i="47"/>
  <c r="I538" i="47"/>
  <c r="I555" i="47"/>
  <c r="I589" i="47"/>
  <c r="I609" i="47"/>
  <c r="I668" i="47"/>
  <c r="I716" i="47"/>
  <c r="I736" i="47"/>
  <c r="I761" i="47"/>
  <c r="I798" i="47"/>
  <c r="I816" i="47"/>
  <c r="I836" i="47"/>
  <c r="I881" i="47"/>
  <c r="I940" i="47"/>
  <c r="I980" i="47"/>
  <c r="I999" i="47"/>
  <c r="I1015" i="47"/>
  <c r="I1431" i="47"/>
  <c r="I1484" i="47"/>
  <c r="I1524" i="47"/>
  <c r="I1565" i="47"/>
  <c r="I1608" i="47"/>
  <c r="I1671" i="47"/>
  <c r="I1699" i="47"/>
  <c r="I1781" i="47"/>
  <c r="I1832" i="47"/>
  <c r="I1888" i="47"/>
  <c r="I1930" i="47"/>
  <c r="I1987" i="47"/>
  <c r="I2026" i="47"/>
  <c r="I2085" i="47"/>
  <c r="I2141" i="47"/>
  <c r="I2192" i="47"/>
  <c r="I2247" i="47"/>
  <c r="I2293" i="47"/>
  <c r="I2355" i="47"/>
  <c r="I2409" i="47"/>
  <c r="I2456" i="47"/>
  <c r="I2493" i="47"/>
  <c r="I2534" i="47"/>
  <c r="I2623" i="47"/>
  <c r="I2671" i="47"/>
  <c r="I2709" i="47"/>
  <c r="I2792" i="47"/>
  <c r="I2895" i="47"/>
  <c r="I2935" i="47"/>
  <c r="I2974" i="47"/>
  <c r="I3023" i="47"/>
  <c r="I3081" i="47"/>
  <c r="I3124" i="47"/>
  <c r="I3143" i="47"/>
  <c r="I3166" i="47"/>
  <c r="I3224" i="47"/>
  <c r="I383" i="47"/>
  <c r="I575" i="47"/>
  <c r="I699" i="47"/>
  <c r="H1500" i="47"/>
  <c r="G1021" i="47"/>
  <c r="G1020" i="47" s="1"/>
  <c r="G1500" i="47"/>
  <c r="F1500" i="47"/>
  <c r="H1021" i="47"/>
  <c r="H1020" i="47" s="1"/>
  <c r="I54" i="47"/>
  <c r="I3547" i="47"/>
  <c r="I92" i="47"/>
  <c r="I1058" i="47"/>
  <c r="F1054" i="47"/>
  <c r="I38" i="47"/>
  <c r="I69" i="47"/>
  <c r="I1022" i="47"/>
  <c r="F1021" i="47"/>
  <c r="I104" i="47"/>
  <c r="I151" i="47"/>
  <c r="I211" i="47"/>
  <c r="I260" i="47"/>
  <c r="I298" i="47"/>
  <c r="I355" i="47"/>
  <c r="I403" i="47"/>
  <c r="I478" i="47"/>
  <c r="I514" i="47"/>
  <c r="I552" i="47"/>
  <c r="I587" i="47"/>
  <c r="I659" i="47"/>
  <c r="I714" i="47"/>
  <c r="I759" i="47"/>
  <c r="I794" i="47"/>
  <c r="I834" i="47"/>
  <c r="I876" i="47"/>
  <c r="I977" i="47"/>
  <c r="I1012" i="47"/>
  <c r="I1074" i="47"/>
  <c r="I1102" i="47"/>
  <c r="I1139" i="47"/>
  <c r="I1212" i="47"/>
  <c r="I1242" i="47"/>
  <c r="I1266" i="47"/>
  <c r="I1302" i="47"/>
  <c r="I1318" i="47"/>
  <c r="I1345" i="47"/>
  <c r="I1393" i="47"/>
  <c r="I1426" i="47"/>
  <c r="I1498" i="47"/>
  <c r="I1522" i="47"/>
  <c r="I1537" i="47"/>
  <c r="I1584" i="47"/>
  <c r="I1604" i="47"/>
  <c r="I1625" i="47"/>
  <c r="I1690" i="47"/>
  <c r="I1662" i="47"/>
  <c r="I1745" i="47"/>
  <c r="I1803" i="47"/>
  <c r="I1826" i="47"/>
  <c r="I1859" i="47"/>
  <c r="I1906" i="47"/>
  <c r="I1927" i="47"/>
  <c r="I1960" i="47"/>
  <c r="I2002" i="47"/>
  <c r="I2022" i="47"/>
  <c r="I2057" i="47"/>
  <c r="I2098" i="47"/>
  <c r="I2138" i="47"/>
  <c r="I2164" i="47"/>
  <c r="I2216" i="47"/>
  <c r="I2245" i="47"/>
  <c r="I2263" i="47"/>
  <c r="I2324" i="47"/>
  <c r="I2353" i="47"/>
  <c r="I2435" i="47"/>
  <c r="I2452" i="47"/>
  <c r="I2470" i="47"/>
  <c r="I2512" i="47"/>
  <c r="I2532" i="47"/>
  <c r="I2551" i="47"/>
  <c r="I2593" i="47"/>
  <c r="I2618" i="47"/>
  <c r="I2645" i="47"/>
  <c r="I2686" i="47"/>
  <c r="I2704" i="47"/>
  <c r="I2743" i="47"/>
  <c r="I2818" i="47"/>
  <c r="I2847" i="47"/>
  <c r="I2868" i="47"/>
  <c r="I2910" i="47"/>
  <c r="I2933" i="47"/>
  <c r="I2953" i="47"/>
  <c r="I3019" i="47"/>
  <c r="I3043" i="47"/>
  <c r="I3096" i="47"/>
  <c r="I3119" i="47"/>
  <c r="I3138" i="47"/>
  <c r="I3177" i="47"/>
  <c r="I3195" i="47"/>
  <c r="I3213" i="47"/>
  <c r="I3262" i="47"/>
  <c r="I3297" i="47"/>
  <c r="I3329" i="47"/>
  <c r="I3372" i="47"/>
  <c r="I3392" i="47"/>
  <c r="I3409" i="47"/>
  <c r="I3479" i="47"/>
  <c r="I3499" i="47"/>
  <c r="I3523" i="47"/>
  <c r="I4159" i="47"/>
  <c r="I4222" i="47"/>
  <c r="I4361" i="47"/>
  <c r="I4421" i="47"/>
  <c r="I4494" i="47"/>
  <c r="I4583" i="47"/>
  <c r="I3618" i="47"/>
  <c r="I3703" i="47"/>
  <c r="I3742" i="47"/>
  <c r="I3775" i="47"/>
  <c r="I3878" i="47"/>
  <c r="I3947" i="47"/>
  <c r="I3996" i="47"/>
  <c r="I4033" i="47"/>
  <c r="I4182" i="47"/>
  <c r="I4287" i="47"/>
  <c r="I4343" i="47"/>
  <c r="I4401" i="47"/>
  <c r="I4541" i="47"/>
  <c r="I4603" i="47"/>
  <c r="I1766" i="47"/>
  <c r="I1793" i="47"/>
  <c r="I1818" i="47"/>
  <c r="I1877" i="47"/>
  <c r="I1899" i="47"/>
  <c r="I1923" i="47"/>
  <c r="I1974" i="47"/>
  <c r="I1998" i="47"/>
  <c r="I2017" i="47"/>
  <c r="I2072" i="47"/>
  <c r="I2093" i="47"/>
  <c r="I2123" i="47"/>
  <c r="I2179" i="47"/>
  <c r="I2204" i="47"/>
  <c r="I2239" i="47"/>
  <c r="I2284" i="47"/>
  <c r="I2313" i="47"/>
  <c r="I2343" i="47"/>
  <c r="I2397" i="47"/>
  <c r="I2425" i="47"/>
  <c r="I2444" i="47"/>
  <c r="I2479" i="47"/>
  <c r="I2505" i="47"/>
  <c r="I2524" i="47"/>
  <c r="I2560" i="47"/>
  <c r="I2579" i="47"/>
  <c r="I2613" i="47"/>
  <c r="I2662" i="47"/>
  <c r="I2680" i="47"/>
  <c r="I2700" i="47"/>
  <c r="I2770" i="47"/>
  <c r="I2805" i="47"/>
  <c r="I2841" i="47"/>
  <c r="I2886" i="47"/>
  <c r="I2905" i="47"/>
  <c r="I2924" i="47"/>
  <c r="I2965" i="47"/>
  <c r="I2984" i="47"/>
  <c r="I3071" i="47"/>
  <c r="I3089" i="47"/>
  <c r="I3111" i="47"/>
  <c r="I3152" i="47"/>
  <c r="I3170" i="47"/>
  <c r="I3189" i="47"/>
  <c r="I3226" i="47"/>
  <c r="I3255" i="47"/>
  <c r="I3286" i="47"/>
  <c r="I3383" i="47"/>
  <c r="I3422" i="47"/>
  <c r="I3473" i="47"/>
  <c r="I3494" i="47"/>
  <c r="I4139" i="47"/>
  <c r="I4263" i="47"/>
  <c r="I4325" i="47"/>
  <c r="I4444" i="47"/>
  <c r="I4518" i="47"/>
  <c r="I4639" i="47"/>
  <c r="I3573" i="47"/>
  <c r="I27" i="47"/>
  <c r="I36" i="47"/>
  <c r="I119" i="47"/>
  <c r="I179" i="47"/>
  <c r="I227" i="47"/>
  <c r="I272" i="47"/>
  <c r="I320" i="47"/>
  <c r="I370" i="47"/>
  <c r="I423" i="47"/>
  <c r="I489" i="47"/>
  <c r="I528" i="47"/>
  <c r="I563" i="47"/>
  <c r="I602" i="47"/>
  <c r="I680" i="47"/>
  <c r="I729" i="47"/>
  <c r="I771" i="47"/>
  <c r="I807" i="47"/>
  <c r="I847" i="47"/>
  <c r="I892" i="47"/>
  <c r="I952" i="47"/>
  <c r="I990" i="47"/>
  <c r="I1024" i="47"/>
  <c r="I4101" i="47"/>
  <c r="I4128" i="47"/>
  <c r="I4164" i="47"/>
  <c r="I4187" i="47"/>
  <c r="I4208" i="47"/>
  <c r="I4269" i="47"/>
  <c r="I4294" i="47"/>
  <c r="I4313" i="47"/>
  <c r="I4350" i="47"/>
  <c r="I4368" i="47"/>
  <c r="I4386" i="47"/>
  <c r="I4427" i="47"/>
  <c r="I4449" i="47"/>
  <c r="I4469" i="47"/>
  <c r="I4526" i="47"/>
  <c r="I4549" i="47"/>
  <c r="I4567" i="47"/>
  <c r="I4611" i="47"/>
  <c r="I4649" i="47"/>
  <c r="I63" i="47"/>
  <c r="I89" i="47"/>
  <c r="I13" i="47"/>
  <c r="I72" i="47"/>
  <c r="I1068" i="47"/>
  <c r="I1086" i="47"/>
  <c r="I1164" i="47"/>
  <c r="I1201" i="47"/>
  <c r="I1234" i="47"/>
  <c r="I1280" i="47"/>
  <c r="I1296" i="47"/>
  <c r="I1312" i="47"/>
  <c r="I1362" i="47"/>
  <c r="I1385" i="47"/>
  <c r="I1420" i="47"/>
  <c r="I1471" i="47"/>
  <c r="I1492" i="47"/>
  <c r="I1514" i="47"/>
  <c r="I1549" i="47"/>
  <c r="I1575" i="47"/>
  <c r="I1597" i="47"/>
  <c r="I1640" i="47"/>
  <c r="I1680" i="47"/>
  <c r="I1651" i="47"/>
  <c r="I3561" i="47"/>
  <c r="I3604" i="47"/>
  <c r="I3685" i="47"/>
  <c r="I3727" i="47"/>
  <c r="I3764" i="47"/>
  <c r="I3863" i="47"/>
  <c r="I3920" i="47"/>
  <c r="I3982" i="47"/>
  <c r="I4022" i="47"/>
  <c r="I4067" i="47"/>
  <c r="I3587" i="47"/>
  <c r="I3645" i="47"/>
  <c r="I3673" i="47"/>
  <c r="I3716" i="47"/>
  <c r="I3754" i="47"/>
  <c r="I3799" i="47"/>
  <c r="I3907" i="47"/>
  <c r="I3970" i="47"/>
  <c r="I4008" i="47"/>
  <c r="I4053" i="47"/>
  <c r="H1337" i="47"/>
  <c r="H1336" i="47" s="1"/>
  <c r="I4107" i="47"/>
  <c r="I4133" i="47"/>
  <c r="I4150" i="47"/>
  <c r="I4194" i="47"/>
  <c r="I4215" i="47"/>
  <c r="I4249" i="47"/>
  <c r="I4301" i="47"/>
  <c r="I4319" i="47"/>
  <c r="I4338" i="47"/>
  <c r="I4374" i="47"/>
  <c r="I4393" i="47"/>
  <c r="I4413" i="47"/>
  <c r="I4456" i="47"/>
  <c r="I4482" i="47"/>
  <c r="I4509" i="47"/>
  <c r="I4554" i="47"/>
  <c r="I4577" i="47"/>
  <c r="I4597" i="47"/>
  <c r="I4658" i="47"/>
  <c r="I1072" i="47"/>
  <c r="I1207" i="47"/>
  <c r="I1261" i="47"/>
  <c r="I1339" i="47"/>
  <c r="I1390" i="47"/>
  <c r="I2052" i="47"/>
  <c r="I3545" i="47"/>
  <c r="I4098" i="47"/>
  <c r="I4143" i="47"/>
  <c r="I4161" i="47"/>
  <c r="I4184" i="47"/>
  <c r="I4224" i="47"/>
  <c r="I4266" i="47"/>
  <c r="I4290" i="47"/>
  <c r="I4327" i="47"/>
  <c r="I4347" i="47"/>
  <c r="I4365" i="47"/>
  <c r="I4404" i="47"/>
  <c r="I4425" i="47"/>
  <c r="I4447" i="47"/>
  <c r="I4497" i="47"/>
  <c r="I4523" i="47"/>
  <c r="I4545" i="47"/>
  <c r="I4586" i="47"/>
  <c r="I4606" i="47"/>
  <c r="I4645" i="47"/>
  <c r="I3559" i="47"/>
  <c r="I3600" i="47"/>
  <c r="I3705" i="47"/>
  <c r="I3745" i="47"/>
  <c r="I3887" i="47"/>
  <c r="I3949" i="47"/>
  <c r="I3998" i="47"/>
  <c r="I4036" i="47"/>
  <c r="I2572" i="47"/>
  <c r="I16" i="47"/>
  <c r="I77" i="47"/>
  <c r="I100" i="47"/>
  <c r="I123" i="47"/>
  <c r="I184" i="47"/>
  <c r="I206" i="47"/>
  <c r="I232" i="47"/>
  <c r="I275" i="47"/>
  <c r="I294" i="47"/>
  <c r="I328" i="47"/>
  <c r="I374" i="47"/>
  <c r="I396" i="47"/>
  <c r="I428" i="47"/>
  <c r="I491" i="47"/>
  <c r="I512" i="47"/>
  <c r="I533" i="47"/>
  <c r="I568" i="47"/>
  <c r="I584" i="47"/>
  <c r="I605" i="47"/>
  <c r="I685" i="47"/>
  <c r="I710" i="47"/>
  <c r="I731" i="47"/>
  <c r="I774" i="47"/>
  <c r="I792" i="47"/>
  <c r="I810" i="47"/>
  <c r="I849" i="47"/>
  <c r="I871" i="47"/>
  <c r="I897" i="47"/>
  <c r="I957" i="47"/>
  <c r="I975" i="47"/>
  <c r="I993" i="47"/>
  <c r="I1033" i="47"/>
  <c r="I4103" i="47"/>
  <c r="I4130" i="47"/>
  <c r="I4166" i="47"/>
  <c r="I4189" i="47"/>
  <c r="I4211" i="47"/>
  <c r="I4275" i="47"/>
  <c r="I4299" i="47"/>
  <c r="I4317" i="47"/>
  <c r="I4354" i="47"/>
  <c r="I4372" i="47"/>
  <c r="I4391" i="47"/>
  <c r="I4430" i="47"/>
  <c r="I4452" i="47"/>
  <c r="I4474" i="47"/>
  <c r="I4529" i="47"/>
  <c r="I4551" i="47"/>
  <c r="I4571" i="47"/>
  <c r="I4616" i="47"/>
  <c r="I4653" i="47"/>
  <c r="I1136" i="47"/>
  <c r="I1300" i="47"/>
  <c r="I1454" i="47"/>
  <c r="I1496" i="47"/>
  <c r="I1579" i="47"/>
  <c r="I1621" i="47"/>
  <c r="I1688" i="47"/>
  <c r="I1742" i="47"/>
  <c r="I1797" i="47"/>
  <c r="I1856" i="47"/>
  <c r="I1904" i="47"/>
  <c r="I1956" i="47"/>
  <c r="I2000" i="47"/>
  <c r="I2095" i="47"/>
  <c r="I2159" i="47"/>
  <c r="I2214" i="47"/>
  <c r="I2261" i="47"/>
  <c r="I2315" i="47"/>
  <c r="I2430" i="47"/>
  <c r="I2466" i="47"/>
  <c r="I2509" i="47"/>
  <c r="I2546" i="47"/>
  <c r="I2591" i="47"/>
  <c r="I2636" i="47"/>
  <c r="I2684" i="47"/>
  <c r="I2738" i="47"/>
  <c r="I2811" i="47"/>
  <c r="I2908" i="47"/>
  <c r="I2950" i="47"/>
  <c r="I2986" i="47"/>
  <c r="I3038" i="47"/>
  <c r="I3091" i="47"/>
  <c r="I3134" i="47"/>
  <c r="I3174" i="47"/>
  <c r="I3211" i="47"/>
  <c r="I3260" i="47"/>
  <c r="I3322" i="47"/>
  <c r="I3370" i="47"/>
  <c r="I3405" i="47"/>
  <c r="I3477" i="47"/>
  <c r="I3519" i="47"/>
  <c r="I3584" i="47"/>
  <c r="I3636" i="47"/>
  <c r="I3689" i="47"/>
  <c r="I3766" i="47"/>
  <c r="I3865" i="47"/>
  <c r="I3925" i="47"/>
  <c r="I3985" i="47"/>
  <c r="I4025" i="47"/>
  <c r="I4079" i="47"/>
  <c r="I3733" i="47"/>
  <c r="I4512" i="47"/>
  <c r="G1337" i="47"/>
  <c r="G1336" i="47" s="1"/>
  <c r="I3778" i="47"/>
  <c r="F3777" i="47"/>
  <c r="I3777" i="47" s="1"/>
  <c r="I3802" i="47"/>
  <c r="F3801" i="47"/>
  <c r="I3801" i="47" s="1"/>
  <c r="I3659" i="47"/>
  <c r="I1460" i="47"/>
  <c r="I2377" i="47"/>
  <c r="I2991" i="47"/>
  <c r="I3004" i="47"/>
  <c r="I3343" i="47"/>
  <c r="I3656" i="47"/>
  <c r="I3009" i="47"/>
  <c r="I3345" i="47"/>
  <c r="I3365" i="47"/>
  <c r="I1535" i="47"/>
  <c r="I2370" i="47"/>
  <c r="I2863" i="47"/>
  <c r="I2271" i="47"/>
  <c r="I2857" i="47"/>
  <c r="I3204" i="47"/>
  <c r="I3358" i="47"/>
  <c r="I452" i="47"/>
  <c r="I937" i="47"/>
  <c r="I11" i="47"/>
  <c r="I51" i="47"/>
  <c r="I85" i="47"/>
  <c r="I113" i="47"/>
  <c r="I146" i="47"/>
  <c r="I192" i="47"/>
  <c r="I225" i="47"/>
  <c r="I258" i="47"/>
  <c r="I280" i="47"/>
  <c r="I318" i="47"/>
  <c r="I351" i="47"/>
  <c r="I381" i="47"/>
  <c r="I475" i="47"/>
  <c r="I501" i="47"/>
  <c r="I526" i="47"/>
  <c r="I550" i="47"/>
  <c r="I573" i="47"/>
  <c r="I600" i="47"/>
  <c r="I621" i="47"/>
  <c r="I694" i="47"/>
  <c r="I3566" i="47"/>
  <c r="I3594" i="47"/>
  <c r="I3634" i="47"/>
  <c r="I3669" i="47"/>
  <c r="I3698" i="47"/>
  <c r="I3724" i="47"/>
  <c r="I3750" i="47"/>
  <c r="I3773" i="47"/>
  <c r="I3860" i="47"/>
  <c r="I3902" i="47"/>
  <c r="I3932" i="47"/>
  <c r="I3980" i="47"/>
  <c r="I4003" i="47"/>
  <c r="I4030" i="47"/>
  <c r="I4064" i="47"/>
  <c r="I3543" i="47"/>
  <c r="I724" i="47"/>
  <c r="I755" i="47"/>
  <c r="I780" i="47"/>
  <c r="I805" i="47"/>
  <c r="I831" i="47"/>
  <c r="I854" i="47"/>
  <c r="I887" i="47"/>
  <c r="I934" i="47"/>
  <c r="I962" i="47"/>
  <c r="I988" i="47"/>
  <c r="I1010" i="47"/>
  <c r="I1041" i="47"/>
  <c r="I1081" i="47"/>
  <c r="I1131" i="47"/>
  <c r="I1180" i="47"/>
  <c r="I1227" i="47"/>
  <c r="I1259" i="47"/>
  <c r="I1285" i="47"/>
  <c r="I1307" i="47"/>
  <c r="I1334" i="47"/>
  <c r="I1369" i="47"/>
  <c r="I1406" i="47"/>
  <c r="I1450" i="47"/>
  <c r="I1478" i="47"/>
  <c r="I1507" i="47"/>
  <c r="I1533" i="47"/>
  <c r="I1556" i="47"/>
  <c r="I1589" i="47"/>
  <c r="I1618" i="47"/>
  <c r="I1669" i="47"/>
  <c r="I1645" i="47"/>
  <c r="I1740" i="47"/>
  <c r="I1779" i="47"/>
  <c r="I1813" i="47"/>
  <c r="I1852" i="47"/>
  <c r="I1882" i="47"/>
  <c r="I1912" i="47"/>
  <c r="I1949" i="47"/>
  <c r="I1983" i="47"/>
  <c r="I2009" i="47"/>
  <c r="I2044" i="47"/>
  <c r="I2082" i="47"/>
  <c r="I2106" i="47"/>
  <c r="I2152" i="47"/>
  <c r="I2190" i="47"/>
  <c r="I2231" i="47"/>
  <c r="I2259" i="47"/>
  <c r="I2290" i="47"/>
  <c r="I2336" i="47"/>
  <c r="I2363" i="47"/>
  <c r="I2404" i="47"/>
  <c r="I2439" i="47"/>
  <c r="I2463" i="47"/>
  <c r="I2488" i="47"/>
  <c r="I2519" i="47"/>
  <c r="I2541" i="47"/>
  <c r="I2570" i="47"/>
  <c r="I2601" i="47"/>
  <c r="I2633" i="47"/>
  <c r="I2668" i="47"/>
  <c r="I2692" i="47"/>
  <c r="I2723" i="47"/>
  <c r="I2782" i="47"/>
  <c r="I2827" i="47"/>
  <c r="I2861" i="47"/>
  <c r="I2891" i="47"/>
  <c r="I2919" i="47"/>
  <c r="I2948" i="47"/>
  <c r="I2971" i="47"/>
  <c r="I3000" i="47"/>
  <c r="I3033" i="47"/>
  <c r="I3077" i="47"/>
  <c r="I3104" i="47"/>
  <c r="I3132" i="47"/>
  <c r="I3161" i="47"/>
  <c r="I3184" i="47"/>
  <c r="I3209" i="47"/>
  <c r="I3231" i="47"/>
  <c r="I3270" i="47"/>
  <c r="I3318" i="47"/>
  <c r="I3349" i="47"/>
  <c r="I3377" i="47"/>
  <c r="I3402" i="47"/>
  <c r="I3488" i="47"/>
  <c r="I3514" i="47"/>
  <c r="I4124" i="47"/>
  <c r="I4148" i="47"/>
  <c r="I4174" i="47"/>
  <c r="I4206" i="47"/>
  <c r="I4232" i="47"/>
  <c r="I4283" i="47"/>
  <c r="I4309" i="47"/>
  <c r="I4336" i="47"/>
  <c r="I4359" i="47"/>
  <c r="I4383" i="47"/>
  <c r="I4410" i="47"/>
  <c r="I4438" i="47"/>
  <c r="I4464" i="47"/>
  <c r="I4505" i="47"/>
  <c r="I4536" i="47"/>
  <c r="I4564" i="47"/>
  <c r="I4592" i="47"/>
  <c r="I4634" i="47"/>
  <c r="I3554" i="47"/>
  <c r="I3578" i="47"/>
  <c r="I3610" i="47"/>
  <c r="I3653" i="47"/>
  <c r="I3683" i="47"/>
  <c r="I3710" i="47"/>
  <c r="I3740" i="47"/>
  <c r="I3761" i="47"/>
  <c r="I3797" i="47"/>
  <c r="I3873" i="47"/>
  <c r="I3917" i="47"/>
  <c r="I3967" i="47"/>
  <c r="I3991" i="47"/>
  <c r="I4015" i="47"/>
  <c r="I4048" i="47"/>
  <c r="I4087" i="47"/>
  <c r="F906" i="47"/>
  <c r="I906" i="47" s="1"/>
  <c r="I910" i="47"/>
  <c r="I21" i="47"/>
  <c r="I65" i="47"/>
  <c r="I97" i="47"/>
  <c r="I127" i="47"/>
  <c r="I160" i="47"/>
  <c r="I203" i="47"/>
  <c r="I240" i="47"/>
  <c r="I266" i="47"/>
  <c r="I292" i="47"/>
  <c r="I333" i="47"/>
  <c r="I361" i="47"/>
  <c r="I391" i="47"/>
  <c r="I433" i="47"/>
  <c r="I484" i="47"/>
  <c r="I509" i="47"/>
  <c r="I535" i="47"/>
  <c r="I557" i="47"/>
  <c r="I582" i="47"/>
  <c r="I607" i="47"/>
  <c r="I673" i="47"/>
  <c r="I707" i="47"/>
  <c r="I734" i="47"/>
  <c r="I764" i="47"/>
  <c r="I789" i="47"/>
  <c r="I812" i="47"/>
  <c r="I840" i="47"/>
  <c r="I866" i="47"/>
  <c r="I902" i="47"/>
  <c r="I945" i="47"/>
  <c r="I971" i="47"/>
  <c r="I995" i="47"/>
  <c r="I1017" i="47"/>
  <c r="I1089" i="47"/>
  <c r="I1144" i="47"/>
  <c r="I1195" i="47"/>
  <c r="I1238" i="47"/>
  <c r="I1268" i="47"/>
  <c r="I1293" i="47"/>
  <c r="I1315" i="47"/>
  <c r="I1350" i="47"/>
  <c r="I1380" i="47"/>
  <c r="I1422" i="47"/>
  <c r="I1463" i="47"/>
  <c r="I1490" i="47"/>
  <c r="I1520" i="47"/>
  <c r="I1541" i="47"/>
  <c r="I1572" i="47"/>
  <c r="I1601" i="47"/>
  <c r="I1627" i="47"/>
  <c r="I1678" i="47"/>
  <c r="I1659" i="47"/>
  <c r="I1750" i="47"/>
  <c r="I1788" i="47"/>
  <c r="I1821" i="47"/>
  <c r="I1863" i="47"/>
  <c r="I1896" i="47"/>
  <c r="I1925" i="47"/>
  <c r="I1963" i="47"/>
  <c r="I1995" i="47"/>
  <c r="I2019" i="47"/>
  <c r="I2061" i="47"/>
  <c r="I2091" i="47"/>
  <c r="I2132" i="47"/>
  <c r="I2169" i="47"/>
  <c r="I2199" i="47"/>
  <c r="I2241" i="47"/>
  <c r="I2267" i="47"/>
  <c r="I2304" i="47"/>
  <c r="I2347" i="47"/>
  <c r="I2386" i="47"/>
  <c r="I2418" i="47"/>
  <c r="I2449" i="47"/>
  <c r="I2472" i="47"/>
  <c r="I2500" i="47"/>
  <c r="I2526" i="47"/>
  <c r="I2553" i="47"/>
  <c r="I2577" i="47"/>
  <c r="I2615" i="47"/>
  <c r="I2647" i="47"/>
  <c r="I2678" i="47"/>
  <c r="I2702" i="47"/>
  <c r="I2760" i="47"/>
  <c r="I2803" i="47"/>
  <c r="I2845" i="47"/>
  <c r="I2874" i="47"/>
  <c r="I2903" i="47"/>
  <c r="I2927" i="47"/>
  <c r="I2956" i="47"/>
  <c r="I2982" i="47"/>
  <c r="I3013" i="47"/>
  <c r="I3053" i="47"/>
  <c r="I3087" i="47"/>
  <c r="I3114" i="47"/>
  <c r="I3140" i="47"/>
  <c r="I3168" i="47"/>
  <c r="I3191" i="47"/>
  <c r="I3217" i="47"/>
  <c r="I3240" i="47"/>
  <c r="I3288" i="47"/>
  <c r="I3333" i="47"/>
  <c r="I3362" i="47"/>
  <c r="I3388" i="47"/>
  <c r="I3411" i="47"/>
  <c r="I3470" i="47"/>
  <c r="I3496" i="47"/>
  <c r="I3528" i="47"/>
  <c r="I3563" i="47"/>
  <c r="I3591" i="47"/>
  <c r="I3624" i="47"/>
  <c r="I3664" i="47"/>
  <c r="I3693" i="47"/>
  <c r="I3722" i="47"/>
  <c r="I3748" i="47"/>
  <c r="I3771" i="47"/>
  <c r="I3808" i="47"/>
  <c r="I3896" i="47"/>
  <c r="I3930" i="47"/>
  <c r="I3976" i="47"/>
  <c r="I4001" i="47"/>
  <c r="I4027" i="47"/>
  <c r="I4058" i="47"/>
  <c r="F3305" i="47"/>
  <c r="I3305" i="47" s="1"/>
  <c r="I3306" i="47"/>
  <c r="I3539" i="47"/>
  <c r="G4093" i="47"/>
  <c r="I4094" i="47"/>
  <c r="I46" i="47"/>
  <c r="I79" i="47"/>
  <c r="I110" i="47"/>
  <c r="I144" i="47"/>
  <c r="I189" i="47"/>
  <c r="I220" i="47"/>
  <c r="I255" i="47"/>
  <c r="I277" i="47"/>
  <c r="I308" i="47"/>
  <c r="I349" i="47"/>
  <c r="I378" i="47"/>
  <c r="I413" i="47"/>
  <c r="I471" i="47"/>
  <c r="I498" i="47"/>
  <c r="I523" i="47"/>
  <c r="I546" i="47"/>
  <c r="I570" i="47"/>
  <c r="I593" i="47"/>
  <c r="I619" i="47"/>
  <c r="I689" i="47"/>
  <c r="I721" i="47"/>
  <c r="I751" i="47"/>
  <c r="I776" i="47"/>
  <c r="I801" i="47"/>
  <c r="I829" i="47"/>
  <c r="I852" i="47"/>
  <c r="I884" i="47"/>
  <c r="I925" i="47"/>
  <c r="I959" i="47"/>
  <c r="I982" i="47"/>
  <c r="I1006" i="47"/>
  <c r="I1035" i="47"/>
  <c r="I1077" i="47"/>
  <c r="I1118" i="47"/>
  <c r="I1174" i="47"/>
  <c r="I1217" i="47"/>
  <c r="I1254" i="47"/>
  <c r="I1283" i="47"/>
  <c r="I1305" i="47"/>
  <c r="I1332" i="47"/>
  <c r="I1367" i="47"/>
  <c r="I1396" i="47"/>
  <c r="I1446" i="47"/>
  <c r="I1476" i="47"/>
  <c r="I1503" i="47"/>
  <c r="I1531" i="47"/>
  <c r="I1553" i="47"/>
  <c r="I1587" i="47"/>
  <c r="I1616" i="47"/>
  <c r="I1666" i="47"/>
  <c r="I1693" i="47"/>
  <c r="I1738" i="47"/>
  <c r="I1775" i="47"/>
  <c r="I1807" i="47"/>
  <c r="I1843" i="47"/>
  <c r="I1879" i="47"/>
  <c r="I1910" i="47"/>
  <c r="I1940" i="47"/>
  <c r="I1978" i="47"/>
  <c r="I2006" i="47"/>
  <c r="I2042" i="47"/>
  <c r="I2076" i="47"/>
  <c r="I2102" i="47"/>
  <c r="I2147" i="47"/>
  <c r="I2186" i="47"/>
  <c r="I2225" i="47"/>
  <c r="I2254" i="47"/>
  <c r="I2288" i="47"/>
  <c r="I2332" i="47"/>
  <c r="I2361" i="47"/>
  <c r="I2401" i="47"/>
  <c r="I2437" i="47"/>
  <c r="I2460" i="47"/>
  <c r="I2484" i="47"/>
  <c r="I2517" i="47"/>
  <c r="I2539" i="47"/>
  <c r="I2566" i="47"/>
  <c r="I2596" i="47"/>
  <c r="I2631" i="47"/>
  <c r="I2665" i="47"/>
  <c r="I2689" i="47"/>
  <c r="I2718" i="47"/>
  <c r="I2775" i="47"/>
  <c r="I2825" i="47"/>
  <c r="I2859" i="47"/>
  <c r="I2889" i="47"/>
  <c r="I2914" i="47"/>
  <c r="I2941" i="47"/>
  <c r="I2969" i="47"/>
  <c r="I2995" i="47"/>
  <c r="I3030" i="47"/>
  <c r="I3074" i="47"/>
  <c r="I3099" i="47"/>
  <c r="I3128" i="47"/>
  <c r="I3156" i="47"/>
  <c r="I3182" i="47"/>
  <c r="I3206" i="47"/>
  <c r="I3229" i="47"/>
  <c r="I3265" i="47"/>
  <c r="I3314" i="47"/>
  <c r="I3347" i="47"/>
  <c r="I3374" i="47"/>
  <c r="I3400" i="47"/>
  <c r="I3435" i="47"/>
  <c r="I3484" i="47"/>
  <c r="I3510" i="47"/>
  <c r="I7" i="47"/>
  <c r="F415" i="47"/>
  <c r="I415" i="47" s="1"/>
  <c r="I416" i="47"/>
  <c r="F3450" i="47"/>
  <c r="I3454" i="47"/>
  <c r="I4121" i="47"/>
  <c r="I4145" i="47"/>
  <c r="I4171" i="47"/>
  <c r="I4203" i="47"/>
  <c r="I4227" i="47"/>
  <c r="I4278" i="47"/>
  <c r="I4307" i="47"/>
  <c r="I4331" i="47"/>
  <c r="I4356" i="47"/>
  <c r="I4379" i="47"/>
  <c r="I4408" i="47"/>
  <c r="I4435" i="47"/>
  <c r="I4461" i="47"/>
  <c r="I4500" i="47"/>
  <c r="I4533" i="47"/>
  <c r="I4562" i="47"/>
  <c r="I4588" i="47"/>
  <c r="I4626" i="47"/>
  <c r="I3576" i="47"/>
  <c r="I3608" i="47"/>
  <c r="I3651" i="47"/>
  <c r="I3679" i="47"/>
  <c r="I3707" i="47"/>
  <c r="I3738" i="47"/>
  <c r="I3758" i="47"/>
  <c r="I3795" i="47"/>
  <c r="I3868" i="47"/>
  <c r="I3914" i="47"/>
  <c r="I3965" i="47"/>
  <c r="I3987" i="47"/>
  <c r="I4013" i="47"/>
  <c r="I4043" i="47"/>
  <c r="I4081" i="47"/>
  <c r="I442" i="47"/>
  <c r="H411" i="47"/>
  <c r="H410" i="47" s="1"/>
  <c r="G1592" i="47"/>
  <c r="H4531" i="47"/>
  <c r="H719" i="47"/>
  <c r="H718" i="47" s="1"/>
  <c r="H2407" i="47"/>
  <c r="H2491" i="47"/>
  <c r="H2973" i="47"/>
  <c r="G2399" i="47"/>
  <c r="G2716" i="47"/>
  <c r="G4539" i="47"/>
  <c r="G4119" i="47"/>
  <c r="F3431" i="47"/>
  <c r="H2384" i="47"/>
  <c r="H2383" i="47" s="1"/>
  <c r="F486" i="47"/>
  <c r="F511" i="47"/>
  <c r="H683" i="47"/>
  <c r="H682" i="47" s="1"/>
  <c r="H4585" i="47"/>
  <c r="H117" i="47"/>
  <c r="H4412" i="47"/>
  <c r="G174" i="47"/>
  <c r="G173" i="47" s="1"/>
  <c r="G486" i="47"/>
  <c r="G511" i="47"/>
  <c r="H130" i="47"/>
  <c r="H129" i="47" s="1"/>
  <c r="H243" i="47"/>
  <c r="H242" i="47" s="1"/>
  <c r="H486" i="47"/>
  <c r="H511" i="47"/>
  <c r="H1150" i="47"/>
  <c r="G912" i="47"/>
  <c r="H912" i="47"/>
  <c r="H1071" i="47"/>
  <c r="H1070" i="47" s="1"/>
  <c r="G2392" i="47"/>
  <c r="G2507" i="47"/>
  <c r="H586" i="47"/>
  <c r="G2736" i="47"/>
  <c r="G6" i="47"/>
  <c r="G219" i="47"/>
  <c r="G218" i="47" s="1"/>
  <c r="G217" i="47" s="1"/>
  <c r="G411" i="47"/>
  <c r="G410" i="47" s="1"/>
  <c r="G3979" i="47"/>
  <c r="H549" i="47"/>
  <c r="F140" i="47"/>
  <c r="I140" i="47" s="1"/>
  <c r="F880" i="47"/>
  <c r="I880" i="47" s="1"/>
  <c r="F1159" i="47"/>
  <c r="F1277" i="47"/>
  <c r="F1356" i="47"/>
  <c r="F2417" i="47"/>
  <c r="F2557" i="47"/>
  <c r="F3127" i="47"/>
  <c r="I3127" i="47" s="1"/>
  <c r="F3361" i="47"/>
  <c r="I3361" i="47" s="1"/>
  <c r="F4138" i="47"/>
  <c r="I4138" i="47" s="1"/>
  <c r="F4202" i="47"/>
  <c r="F4420" i="47"/>
  <c r="I4420" i="47" s="1"/>
  <c r="F4517" i="47"/>
  <c r="F45" i="47"/>
  <c r="I45" i="47" s="1"/>
  <c r="F109" i="47"/>
  <c r="I109" i="47" s="1"/>
  <c r="F135" i="47"/>
  <c r="I135" i="47" s="1"/>
  <c r="F159" i="47"/>
  <c r="I159" i="47" s="1"/>
  <c r="F194" i="47"/>
  <c r="I194" i="47" s="1"/>
  <c r="F247" i="47"/>
  <c r="I247" i="47" s="1"/>
  <c r="F340" i="47"/>
  <c r="F412" i="47"/>
  <c r="I412" i="47" s="1"/>
  <c r="F477" i="47"/>
  <c r="I477" i="47" s="1"/>
  <c r="F497" i="47"/>
  <c r="I497" i="47" s="1"/>
  <c r="F658" i="47"/>
  <c r="F688" i="47"/>
  <c r="I688" i="47" s="1"/>
  <c r="F875" i="47"/>
  <c r="F1189" i="47"/>
  <c r="F1272" i="47"/>
  <c r="F1527" i="47"/>
  <c r="I1527" i="47" s="1"/>
  <c r="F1567" i="47"/>
  <c r="I1567" i="47" s="1"/>
  <c r="F1703" i="47"/>
  <c r="I1703" i="47" s="1"/>
  <c r="F1868" i="47"/>
  <c r="I1868" i="47" s="1"/>
  <c r="F1892" i="47"/>
  <c r="I1892" i="47" s="1"/>
  <c r="F1965" i="47"/>
  <c r="F2063" i="47"/>
  <c r="F2335" i="47"/>
  <c r="I2335" i="47" s="1"/>
  <c r="F2388" i="47"/>
  <c r="I2388" i="47" s="1"/>
  <c r="F2413" i="47"/>
  <c r="I2413" i="47" s="1"/>
  <c r="F2495" i="47"/>
  <c r="I2495" i="47" s="1"/>
  <c r="F2600" i="47"/>
  <c r="F2712" i="47"/>
  <c r="F2877" i="47"/>
  <c r="F2918" i="47"/>
  <c r="F2960" i="47"/>
  <c r="F3103" i="47"/>
  <c r="I3103" i="47" s="1"/>
  <c r="F3123" i="47"/>
  <c r="I3123" i="47" s="1"/>
  <c r="F3142" i="47"/>
  <c r="I3142" i="47" s="1"/>
  <c r="F3219" i="47"/>
  <c r="I3219" i="47" s="1"/>
  <c r="F3236" i="47"/>
  <c r="I3236" i="47" s="1"/>
  <c r="F3357" i="47"/>
  <c r="F3744" i="47"/>
  <c r="I3744" i="47" s="1"/>
  <c r="F3760" i="47"/>
  <c r="I3760" i="47" s="1"/>
  <c r="F4086" i="47"/>
  <c r="I4086" i="47" s="1"/>
  <c r="F4115" i="47"/>
  <c r="F4153" i="47"/>
  <c r="I4153" i="47" s="1"/>
  <c r="F4173" i="47"/>
  <c r="I4173" i="47" s="1"/>
  <c r="F4196" i="47"/>
  <c r="I4196" i="47" s="1"/>
  <c r="F4257" i="47"/>
  <c r="I4257" i="47" s="1"/>
  <c r="F4282" i="47"/>
  <c r="I4282" i="47" s="1"/>
  <c r="F4437" i="47"/>
  <c r="I4437" i="47" s="1"/>
  <c r="F4489" i="47"/>
  <c r="I4489" i="47" s="1"/>
  <c r="I4511" i="47"/>
  <c r="F4557" i="47"/>
  <c r="I4557" i="47" s="1"/>
  <c r="F4660" i="47"/>
  <c r="I4660" i="47" s="1"/>
  <c r="G130" i="47"/>
  <c r="G129" i="47" s="1"/>
  <c r="G243" i="47"/>
  <c r="G242" i="47" s="1"/>
  <c r="G1150" i="47"/>
  <c r="G2407" i="47"/>
  <c r="G2491" i="47"/>
  <c r="G4531" i="47"/>
  <c r="H209" i="47"/>
  <c r="H208" i="47" s="1"/>
  <c r="H618" i="47"/>
  <c r="H828" i="47"/>
  <c r="H1801" i="47"/>
  <c r="H1800" i="47" s="1"/>
  <c r="H3094" i="47"/>
  <c r="H3093" i="47" s="1"/>
  <c r="H4503" i="47"/>
  <c r="F2338" i="47"/>
  <c r="I2338" i="47" s="1"/>
  <c r="F118" i="47"/>
  <c r="I118" i="47" s="1"/>
  <c r="F390" i="47"/>
  <c r="F672" i="47"/>
  <c r="F883" i="47"/>
  <c r="I883" i="47" s="1"/>
  <c r="F1295" i="47"/>
  <c r="I1295" i="47" s="1"/>
  <c r="F1973" i="47"/>
  <c r="I1973" i="47" s="1"/>
  <c r="F2424" i="47"/>
  <c r="I2424" i="47" s="1"/>
  <c r="F2504" i="47"/>
  <c r="F3070" i="47"/>
  <c r="I3070" i="47" s="1"/>
  <c r="F3131" i="47"/>
  <c r="F3151" i="47"/>
  <c r="F3254" i="47"/>
  <c r="F3364" i="47"/>
  <c r="I3364" i="47" s="1"/>
  <c r="F3487" i="47"/>
  <c r="I3487" i="47" s="1"/>
  <c r="F3644" i="47"/>
  <c r="I3644" i="47" s="1"/>
  <c r="F3668" i="47"/>
  <c r="I3668" i="47" s="1"/>
  <c r="F3688" i="47"/>
  <c r="F3709" i="47"/>
  <c r="I3709" i="47" s="1"/>
  <c r="F3732" i="47"/>
  <c r="I3732" i="47" s="1"/>
  <c r="F3901" i="47"/>
  <c r="I3901" i="47" s="1"/>
  <c r="F4097" i="47"/>
  <c r="I4097" i="47" s="1"/>
  <c r="F4123" i="47"/>
  <c r="I4123" i="47" s="1"/>
  <c r="F4289" i="47"/>
  <c r="I4289" i="47" s="1"/>
  <c r="F4403" i="47"/>
  <c r="I4403" i="47" s="1"/>
  <c r="F4544" i="47"/>
  <c r="I4544" i="47" s="1"/>
  <c r="F197" i="47"/>
  <c r="I197" i="47" s="1"/>
  <c r="F1085" i="47"/>
  <c r="I1085" i="47" s="1"/>
  <c r="F1593" i="47"/>
  <c r="I1593" i="47" s="1"/>
  <c r="F1872" i="47"/>
  <c r="F2175" i="47"/>
  <c r="I2175" i="47" s="1"/>
  <c r="F2276" i="47"/>
  <c r="I2276" i="47" s="1"/>
  <c r="F3062" i="47"/>
  <c r="I3062" i="47" s="1"/>
  <c r="F3146" i="47"/>
  <c r="I3146" i="47" s="1"/>
  <c r="F3583" i="47"/>
  <c r="F4262" i="47"/>
  <c r="I4262" i="47" s="1"/>
  <c r="F4493" i="47"/>
  <c r="I4493" i="47" s="1"/>
  <c r="F4561" i="47"/>
  <c r="F71" i="47"/>
  <c r="I71" i="47" s="1"/>
  <c r="F369" i="47"/>
  <c r="I369" i="47" s="1"/>
  <c r="F763" i="47"/>
  <c r="I763" i="47" s="1"/>
  <c r="F917" i="47"/>
  <c r="I917" i="47" s="1"/>
  <c r="F1384" i="47"/>
  <c r="F1513" i="47"/>
  <c r="I1513" i="47" s="1"/>
  <c r="F1574" i="47"/>
  <c r="I1574" i="47" s="1"/>
  <c r="F1639" i="47"/>
  <c r="I1639" i="47" s="1"/>
  <c r="F1792" i="47"/>
  <c r="F1997" i="47"/>
  <c r="F4265" i="47"/>
  <c r="I4265" i="47" s="1"/>
  <c r="F50" i="47"/>
  <c r="I50" i="47" s="1"/>
  <c r="F122" i="47"/>
  <c r="I122" i="47" s="1"/>
  <c r="F205" i="47"/>
  <c r="I205" i="47" s="1"/>
  <c r="F231" i="47"/>
  <c r="F327" i="47"/>
  <c r="I327" i="47" s="1"/>
  <c r="F395" i="47"/>
  <c r="F427" i="47"/>
  <c r="F599" i="47"/>
  <c r="F723" i="47"/>
  <c r="I723" i="47" s="1"/>
  <c r="F786" i="47"/>
  <c r="F823" i="47"/>
  <c r="F886" i="47"/>
  <c r="I886" i="47" s="1"/>
  <c r="F920" i="47"/>
  <c r="I920" i="47" s="1"/>
  <c r="F968" i="47"/>
  <c r="F987" i="47"/>
  <c r="F1049" i="47"/>
  <c r="F1101" i="47"/>
  <c r="F1173" i="47"/>
  <c r="F1206" i="47"/>
  <c r="F1237" i="47"/>
  <c r="I1237" i="47" s="1"/>
  <c r="F1282" i="47"/>
  <c r="F1299" i="47"/>
  <c r="F1314" i="47"/>
  <c r="I1314" i="47" s="1"/>
  <c r="F1338" i="47"/>
  <c r="F1366" i="47"/>
  <c r="F1475" i="47"/>
  <c r="F1495" i="47"/>
  <c r="F1578" i="47"/>
  <c r="F1600" i="47"/>
  <c r="I1600" i="47" s="1"/>
  <c r="F1665" i="47"/>
  <c r="F1774" i="47"/>
  <c r="I1774" i="47" s="1"/>
  <c r="F1855" i="47"/>
  <c r="I1855" i="47" s="1"/>
  <c r="F1903" i="47"/>
  <c r="F1955" i="47"/>
  <c r="I1955" i="47" s="1"/>
  <c r="F1977" i="47"/>
  <c r="F2051" i="47"/>
  <c r="I2051" i="47" s="1"/>
  <c r="F2075" i="47"/>
  <c r="F2131" i="47"/>
  <c r="I2131" i="47" s="1"/>
  <c r="F2185" i="47"/>
  <c r="F2400" i="47"/>
  <c r="I2400" i="47" s="1"/>
  <c r="F2429" i="47"/>
  <c r="I2429" i="47" s="1"/>
  <c r="F2448" i="47"/>
  <c r="I2448" i="47" s="1"/>
  <c r="F2465" i="47"/>
  <c r="I2465" i="47" s="1"/>
  <c r="F2483" i="47"/>
  <c r="I2483" i="47" s="1"/>
  <c r="F2508" i="47"/>
  <c r="I2508" i="47" s="1"/>
  <c r="F2545" i="47"/>
  <c r="I2545" i="47" s="1"/>
  <c r="F2664" i="47"/>
  <c r="F2737" i="47"/>
  <c r="I2737" i="47" s="1"/>
  <c r="F2810" i="47"/>
  <c r="I2810" i="47" s="1"/>
  <c r="F2888" i="47"/>
  <c r="F2968" i="47"/>
  <c r="F3073" i="47"/>
  <c r="I3073" i="47" s="1"/>
  <c r="F3173" i="47"/>
  <c r="I3173" i="47" s="1"/>
  <c r="F3228" i="47"/>
  <c r="F3549" i="47"/>
  <c r="I3549" i="47" s="1"/>
  <c r="F3612" i="47"/>
  <c r="F3692" i="47"/>
  <c r="F3715" i="47"/>
  <c r="I3715" i="47" s="1"/>
  <c r="F3906" i="47"/>
  <c r="F3969" i="47"/>
  <c r="F4052" i="47"/>
  <c r="F4226" i="47"/>
  <c r="F4293" i="47"/>
  <c r="I4293" i="47" s="1"/>
  <c r="F4349" i="47"/>
  <c r="I4349" i="47" s="1"/>
  <c r="F4367" i="47"/>
  <c r="I4367" i="47" s="1"/>
  <c r="F4385" i="47"/>
  <c r="I4385" i="47" s="1"/>
  <c r="F4407" i="47"/>
  <c r="F4566" i="47"/>
  <c r="I4566" i="47" s="1"/>
  <c r="G143" i="47"/>
  <c r="G139" i="47" s="1"/>
  <c r="G138" i="47" s="1"/>
  <c r="G348" i="47"/>
  <c r="G719" i="47"/>
  <c r="G718" i="47" s="1"/>
  <c r="G2256" i="47"/>
  <c r="G2423" i="47"/>
  <c r="G2523" i="47"/>
  <c r="G2923" i="47"/>
  <c r="G3110" i="47"/>
  <c r="G3102" i="47" s="1"/>
  <c r="G4643" i="47"/>
  <c r="H174" i="47"/>
  <c r="H173" i="47" s="1"/>
  <c r="H168" i="47" s="1"/>
  <c r="H500" i="47"/>
  <c r="H879" i="47"/>
  <c r="H878" i="47" s="1"/>
  <c r="H1592" i="47"/>
  <c r="H2441" i="47"/>
  <c r="H2716" i="47"/>
  <c r="H3360" i="47"/>
  <c r="H3747" i="47"/>
  <c r="H4119" i="47"/>
  <c r="H4181" i="47"/>
  <c r="H4539" i="47"/>
  <c r="H4561" i="47"/>
  <c r="H4560" i="47" s="1"/>
  <c r="F112" i="47"/>
  <c r="I112" i="47" s="1"/>
  <c r="F693" i="47"/>
  <c r="F961" i="47"/>
  <c r="F1067" i="47"/>
  <c r="F1194" i="47"/>
  <c r="F1292" i="47"/>
  <c r="I1292" i="47" s="1"/>
  <c r="F2393" i="47"/>
  <c r="I2393" i="47" s="1"/>
  <c r="F2476" i="47"/>
  <c r="F3239" i="47"/>
  <c r="I3239" i="47" s="1"/>
  <c r="F3663" i="47"/>
  <c r="I3663" i="47" s="1"/>
  <c r="F4093" i="47"/>
  <c r="F96" i="47"/>
  <c r="F202" i="47"/>
  <c r="I202" i="47" s="1"/>
  <c r="F422" i="47"/>
  <c r="F522" i="47"/>
  <c r="I522" i="47" s="1"/>
  <c r="F739" i="47"/>
  <c r="I739" i="47" s="1"/>
  <c r="F818" i="47"/>
  <c r="I818" i="47" s="1"/>
  <c r="F1088" i="47"/>
  <c r="I1088" i="47" s="1"/>
  <c r="F2071" i="47"/>
  <c r="I2071" i="47" s="1"/>
  <c r="F2396" i="47"/>
  <c r="I2396" i="47" s="1"/>
  <c r="F2840" i="47"/>
  <c r="I2840" i="47" s="1"/>
  <c r="F126" i="47"/>
  <c r="F210" i="47"/>
  <c r="I210" i="47" s="1"/>
  <c r="F354" i="47"/>
  <c r="F432" i="47"/>
  <c r="F865" i="47"/>
  <c r="F891" i="47"/>
  <c r="F924" i="47"/>
  <c r="I924" i="47" s="1"/>
  <c r="F1076" i="47"/>
  <c r="I1076" i="47" s="1"/>
  <c r="F1106" i="47"/>
  <c r="I1106" i="47" s="1"/>
  <c r="F1143" i="47"/>
  <c r="I1143" i="47" s="1"/>
  <c r="F1179" i="47"/>
  <c r="F1211" i="47"/>
  <c r="F1241" i="47"/>
  <c r="I1241" i="47" s="1"/>
  <c r="F1317" i="47"/>
  <c r="I1317" i="47" s="1"/>
  <c r="F1344" i="47"/>
  <c r="I1344" i="47" s="1"/>
  <c r="F1603" i="47"/>
  <c r="I1603" i="47" s="1"/>
  <c r="F1661" i="47"/>
  <c r="I1661" i="47" s="1"/>
  <c r="F1802" i="47"/>
  <c r="I1802" i="47" s="1"/>
  <c r="F1858" i="47"/>
  <c r="I1858" i="47" s="1"/>
  <c r="F1959" i="47"/>
  <c r="I1959" i="47" s="1"/>
  <c r="F2056" i="47"/>
  <c r="I2056" i="47" s="1"/>
  <c r="F2137" i="47"/>
  <c r="I2137" i="47" s="1"/>
  <c r="F2163" i="47"/>
  <c r="F2323" i="47"/>
  <c r="I2323" i="47" s="1"/>
  <c r="F2451" i="47"/>
  <c r="I2451" i="47" s="1"/>
  <c r="F2487" i="47"/>
  <c r="F2511" i="47"/>
  <c r="I2511" i="47" s="1"/>
  <c r="F2742" i="47"/>
  <c r="I2742" i="47" s="1"/>
  <c r="F2867" i="47"/>
  <c r="I2867" i="47" s="1"/>
  <c r="F2932" i="47"/>
  <c r="F3018" i="47"/>
  <c r="F3076" i="47"/>
  <c r="F3095" i="47"/>
  <c r="I3095" i="47" s="1"/>
  <c r="F3118" i="47"/>
  <c r="F3176" i="47"/>
  <c r="I3176" i="47" s="1"/>
  <c r="F3194" i="47"/>
  <c r="I3194" i="47" s="1"/>
  <c r="F3296" i="47"/>
  <c r="I3296" i="47" s="1"/>
  <c r="F3391" i="47"/>
  <c r="F3513" i="47"/>
  <c r="I3513" i="47" s="1"/>
  <c r="F3534" i="47"/>
  <c r="I3534" i="47" s="1"/>
  <c r="F3553" i="47"/>
  <c r="I3553" i="47" s="1"/>
  <c r="F3697" i="47"/>
  <c r="F3910" i="47"/>
  <c r="I3910" i="47" s="1"/>
  <c r="F3990" i="47"/>
  <c r="I3990" i="47" s="1"/>
  <c r="F4210" i="47"/>
  <c r="I4210" i="47" s="1"/>
  <c r="F4451" i="47"/>
  <c r="I4451" i="47" s="1"/>
  <c r="F4504" i="47"/>
  <c r="I4504" i="47" s="1"/>
  <c r="F4528" i="47"/>
  <c r="I4528" i="47" s="1"/>
  <c r="F4570" i="47"/>
  <c r="I4570" i="47" s="1"/>
  <c r="F4652" i="47"/>
  <c r="H2256" i="47"/>
  <c r="F1014" i="47"/>
  <c r="F1130" i="47"/>
  <c r="F1331" i="47"/>
  <c r="F1509" i="47"/>
  <c r="I1509" i="47" s="1"/>
  <c r="F1571" i="47"/>
  <c r="I1571" i="47" s="1"/>
  <c r="F1737" i="47"/>
  <c r="F1916" i="47"/>
  <c r="I1916" i="47" s="1"/>
  <c r="F2233" i="47"/>
  <c r="I2233" i="47" s="1"/>
  <c r="F2499" i="47"/>
  <c r="F2538" i="47"/>
  <c r="F2630" i="47"/>
  <c r="F2717" i="47"/>
  <c r="I2717" i="47" s="1"/>
  <c r="F3107" i="47"/>
  <c r="I3107" i="47" s="1"/>
  <c r="F3223" i="47"/>
  <c r="F3419" i="47"/>
  <c r="F3726" i="47"/>
  <c r="I3726" i="47" s="1"/>
  <c r="F3763" i="47"/>
  <c r="F3895" i="47"/>
  <c r="I3895" i="47" s="1"/>
  <c r="F4021" i="47"/>
  <c r="F4120" i="47"/>
  <c r="I4120" i="47" s="1"/>
  <c r="F4286" i="47"/>
  <c r="I4286" i="47" s="1"/>
  <c r="F4540" i="47"/>
  <c r="I4540" i="47" s="1"/>
  <c r="F4638" i="47"/>
  <c r="I4638" i="47" s="1"/>
  <c r="F463" i="47"/>
  <c r="F720" i="47"/>
  <c r="I720" i="47" s="1"/>
  <c r="F800" i="47"/>
  <c r="I800" i="47" s="1"/>
  <c r="F1361" i="47"/>
  <c r="F1470" i="47"/>
  <c r="I1470" i="47" s="1"/>
  <c r="F1596" i="47"/>
  <c r="I1596" i="47" s="1"/>
  <c r="F2178" i="47"/>
  <c r="I2178" i="47" s="1"/>
  <c r="F2256" i="47"/>
  <c r="F2947" i="47"/>
  <c r="F4047" i="47"/>
  <c r="F53" i="47"/>
  <c r="I53" i="47" s="1"/>
  <c r="F103" i="47"/>
  <c r="F188" i="47"/>
  <c r="I188" i="47" s="1"/>
  <c r="F239" i="47"/>
  <c r="F297" i="47"/>
  <c r="F332" i="47"/>
  <c r="I332" i="47" s="1"/>
  <c r="F402" i="47"/>
  <c r="F84" i="47"/>
  <c r="I84" i="47" s="1"/>
  <c r="F131" i="47"/>
  <c r="I131" i="47" s="1"/>
  <c r="F191" i="47"/>
  <c r="I191" i="47" s="1"/>
  <c r="F244" i="47"/>
  <c r="I244" i="47" s="1"/>
  <c r="F336" i="47"/>
  <c r="I336" i="47" s="1"/>
  <c r="F407" i="47"/>
  <c r="F437" i="47"/>
  <c r="F474" i="47"/>
  <c r="I474" i="47" s="1"/>
  <c r="F604" i="47"/>
  <c r="F684" i="47"/>
  <c r="I684" i="47" s="1"/>
  <c r="F709" i="47"/>
  <c r="I709" i="47" s="1"/>
  <c r="F754" i="47"/>
  <c r="I754" i="47" s="1"/>
  <c r="F870" i="47"/>
  <c r="F896" i="47"/>
  <c r="F933" i="47"/>
  <c r="I933" i="47" s="1"/>
  <c r="F992" i="47"/>
  <c r="F1009" i="47"/>
  <c r="F1080" i="47"/>
  <c r="F1115" i="47"/>
  <c r="F1150" i="47"/>
  <c r="F1184" i="47"/>
  <c r="F1216" i="47"/>
  <c r="F1246" i="47"/>
  <c r="F1304" i="47"/>
  <c r="F1322" i="47"/>
  <c r="F1371" i="47"/>
  <c r="I1371" i="47" s="1"/>
  <c r="F1586" i="47"/>
  <c r="F1607" i="47"/>
  <c r="I1607" i="47" s="1"/>
  <c r="F1692" i="47"/>
  <c r="I1692" i="47" s="1"/>
  <c r="F1698" i="47"/>
  <c r="I1698" i="47" s="1"/>
  <c r="F1806" i="47"/>
  <c r="I1806" i="47" s="1"/>
  <c r="F1862" i="47"/>
  <c r="I1862" i="47" s="1"/>
  <c r="F1887" i="47"/>
  <c r="I1887" i="47" s="1"/>
  <c r="F1909" i="47"/>
  <c r="F1962" i="47"/>
  <c r="I1962" i="47" s="1"/>
  <c r="F2005" i="47"/>
  <c r="I2005" i="47" s="1"/>
  <c r="F2060" i="47"/>
  <c r="I2060" i="47" s="1"/>
  <c r="F2101" i="47"/>
  <c r="F2140" i="47"/>
  <c r="I2140" i="47" s="1"/>
  <c r="F2224" i="47"/>
  <c r="I2224" i="47" s="1"/>
  <c r="F2331" i="47"/>
  <c r="F2385" i="47"/>
  <c r="I2385" i="47" s="1"/>
  <c r="F2408" i="47"/>
  <c r="I2408" i="47" s="1"/>
  <c r="F2492" i="47"/>
  <c r="I2492" i="47" s="1"/>
  <c r="F2516" i="47"/>
  <c r="F2688" i="47"/>
  <c r="F2708" i="47"/>
  <c r="F2851" i="47"/>
  <c r="I2851" i="47" s="1"/>
  <c r="F2870" i="47"/>
  <c r="I2870" i="47" s="1"/>
  <c r="F2894" i="47"/>
  <c r="I2894" i="47" s="1"/>
  <c r="F2913" i="47"/>
  <c r="I2913" i="47" s="1"/>
  <c r="F3098" i="47"/>
  <c r="I3098" i="47" s="1"/>
  <c r="F3181" i="47"/>
  <c r="F3197" i="47"/>
  <c r="I3197" i="47" s="1"/>
  <c r="F3216" i="47"/>
  <c r="I3216" i="47" s="1"/>
  <c r="F3264" i="47"/>
  <c r="F3302" i="47"/>
  <c r="I3302" i="47" s="1"/>
  <c r="F3352" i="47"/>
  <c r="F3518" i="47"/>
  <c r="F3558" i="47"/>
  <c r="F3575" i="47"/>
  <c r="F3599" i="47"/>
  <c r="F3655" i="47"/>
  <c r="F3807" i="47"/>
  <c r="I3807" i="47" s="1"/>
  <c r="F3913" i="47"/>
  <c r="I3913" i="47" s="1"/>
  <c r="F3975" i="47"/>
  <c r="I3975" i="47" s="1"/>
  <c r="F3995" i="47"/>
  <c r="F4170" i="47"/>
  <c r="I4170" i="47" s="1"/>
  <c r="F4193" i="47"/>
  <c r="I4193" i="47" s="1"/>
  <c r="F4214" i="47"/>
  <c r="F4277" i="47"/>
  <c r="I4277" i="47" s="1"/>
  <c r="F4508" i="47"/>
  <c r="I4508" i="47" s="1"/>
  <c r="F4532" i="47"/>
  <c r="I4532" i="47" s="1"/>
  <c r="F4553" i="47"/>
  <c r="I4553" i="47" s="1"/>
  <c r="F4657" i="47"/>
  <c r="I4657" i="47" s="1"/>
  <c r="G209" i="47"/>
  <c r="G208" i="47" s="1"/>
  <c r="G1801" i="47"/>
  <c r="G1800" i="47" s="1"/>
  <c r="G2866" i="47"/>
  <c r="G2952" i="47"/>
  <c r="G3137" i="47"/>
  <c r="G3136" i="47" s="1"/>
  <c r="G4316" i="47"/>
  <c r="G4390" i="47"/>
  <c r="H525" i="47"/>
  <c r="H1599" i="47"/>
  <c r="H2399" i="47"/>
  <c r="H2736" i="47"/>
  <c r="H3590" i="47"/>
  <c r="H3589" i="47" s="1"/>
  <c r="H3929" i="47"/>
  <c r="H3928" i="47" s="1"/>
  <c r="H4127" i="47"/>
  <c r="H4548" i="47"/>
  <c r="H4547" i="47" s="1"/>
  <c r="F4648" i="47"/>
  <c r="I4648" i="47" s="1"/>
  <c r="F4644" i="47"/>
  <c r="I4644" i="47" s="1"/>
  <c r="F3538" i="47"/>
  <c r="I3538" i="47" s="1"/>
  <c r="F3313" i="47"/>
  <c r="F860" i="47"/>
  <c r="I860" i="47" s="1"/>
  <c r="F842" i="47"/>
  <c r="I842" i="47" s="1"/>
  <c r="F809" i="47"/>
  <c r="F804" i="47"/>
  <c r="F782" i="47"/>
  <c r="I782" i="47" s="1"/>
  <c r="F2369" i="47"/>
  <c r="F3012" i="47"/>
  <c r="F2376" i="47"/>
  <c r="F2990" i="47"/>
  <c r="F2994" i="47"/>
  <c r="F2270" i="47"/>
  <c r="F2999" i="47"/>
  <c r="F3003" i="47"/>
  <c r="F3008" i="47"/>
  <c r="F1453" i="47"/>
  <c r="I1453" i="47" s="1"/>
  <c r="F178" i="47"/>
  <c r="I178" i="47" s="1"/>
  <c r="F175" i="47"/>
  <c r="I175" i="47" s="1"/>
  <c r="F1459" i="47"/>
  <c r="I1459" i="47" s="1"/>
  <c r="F936" i="47"/>
  <c r="I936" i="47" s="1"/>
  <c r="F939" i="47"/>
  <c r="F1530" i="47"/>
  <c r="F76" i="47"/>
  <c r="F252" i="47"/>
  <c r="F537" i="47"/>
  <c r="F733" i="47"/>
  <c r="F1258" i="47"/>
  <c r="F1644" i="47"/>
  <c r="F1812" i="47"/>
  <c r="F1982" i="47"/>
  <c r="F2081" i="47"/>
  <c r="F2151" i="47"/>
  <c r="F2569" i="47"/>
  <c r="F3208" i="47"/>
  <c r="G2469" i="47"/>
  <c r="G2550" i="47"/>
  <c r="G2612" i="47"/>
  <c r="G2644" i="47"/>
  <c r="G2643" i="47" s="1"/>
  <c r="G2675" i="47"/>
  <c r="G2699" i="47"/>
  <c r="G3084" i="47"/>
  <c r="G3165" i="47"/>
  <c r="G3328" i="47"/>
  <c r="G3542" i="47"/>
  <c r="G3541" i="47" s="1"/>
  <c r="G3565" i="47"/>
  <c r="G3859" i="47"/>
  <c r="G4029" i="47"/>
  <c r="G4060" i="47"/>
  <c r="G4340" i="47"/>
  <c r="H62" i="47"/>
  <c r="H61" i="47" s="1"/>
  <c r="H60" i="47" s="1"/>
  <c r="H287" i="47"/>
  <c r="H358" i="47"/>
  <c r="H851" i="47"/>
  <c r="H1792" i="47"/>
  <c r="H1791" i="47" s="1"/>
  <c r="H1790" i="47" s="1"/>
  <c r="H1965" i="47"/>
  <c r="H1997" i="47"/>
  <c r="H2063" i="47"/>
  <c r="H2423" i="47"/>
  <c r="H2531" i="47"/>
  <c r="H2932" i="47"/>
  <c r="H2960" i="47"/>
  <c r="H3118" i="47"/>
  <c r="H3117" i="47" s="1"/>
  <c r="H3254" i="47"/>
  <c r="H3391" i="47"/>
  <c r="H3603" i="47"/>
  <c r="H3984" i="47"/>
  <c r="H4218" i="47"/>
  <c r="H4298" i="47"/>
  <c r="H4371" i="47"/>
  <c r="H4395" i="47"/>
  <c r="H4424" i="47"/>
  <c r="H4522" i="47"/>
  <c r="H4521" i="47" s="1"/>
  <c r="H4605" i="47"/>
  <c r="F143" i="47"/>
  <c r="F348" i="47"/>
  <c r="F586" i="47"/>
  <c r="F677" i="47"/>
  <c r="F768" i="47"/>
  <c r="F949" i="47"/>
  <c r="F974" i="47"/>
  <c r="F998" i="47"/>
  <c r="F2441" i="47"/>
  <c r="F2973" i="47"/>
  <c r="G117" i="47"/>
  <c r="G683" i="47"/>
  <c r="G682" i="47" s="1"/>
  <c r="G879" i="47"/>
  <c r="G878" i="47" s="1"/>
  <c r="G1599" i="47"/>
  <c r="G2384" i="47"/>
  <c r="G2383" i="47" s="1"/>
  <c r="G3360" i="47"/>
  <c r="H201" i="47"/>
  <c r="H200" i="47" s="1"/>
  <c r="H1697" i="47"/>
  <c r="H1696" i="47" s="1"/>
  <c r="H2392" i="47"/>
  <c r="H2507" i="47"/>
  <c r="H4656" i="47"/>
  <c r="H4655" i="47" s="1"/>
  <c r="G201" i="47"/>
  <c r="G200" i="47" s="1"/>
  <c r="G1697" i="47"/>
  <c r="G1696" i="47" s="1"/>
  <c r="G4656" i="47"/>
  <c r="G4655" i="47" s="1"/>
  <c r="H4407" i="47"/>
  <c r="F15" i="47"/>
  <c r="F62" i="47"/>
  <c r="F287" i="47"/>
  <c r="F358" i="47"/>
  <c r="F500" i="47"/>
  <c r="F525" i="47"/>
  <c r="F549" i="47"/>
  <c r="F572" i="47"/>
  <c r="F618" i="47"/>
  <c r="F828" i="47"/>
  <c r="F851" i="47"/>
  <c r="F1071" i="47"/>
  <c r="F1425" i="47"/>
  <c r="F2021" i="47"/>
  <c r="F2244" i="47"/>
  <c r="F2531" i="47"/>
  <c r="G3094" i="47"/>
  <c r="G3093" i="47" s="1"/>
  <c r="H182" i="47"/>
  <c r="H181" i="47" s="1"/>
  <c r="H4281" i="47"/>
  <c r="H4280" i="47" s="1"/>
  <c r="F2622" i="47"/>
  <c r="F2659" i="47"/>
  <c r="F2683" i="47"/>
  <c r="F2883" i="47"/>
  <c r="F2907" i="47"/>
  <c r="F3650" i="47"/>
  <c r="F3964" i="47"/>
  <c r="F4012" i="47"/>
  <c r="G182" i="47"/>
  <c r="G181" i="47" s="1"/>
  <c r="G4281" i="47"/>
  <c r="G4280" i="47" s="1"/>
  <c r="G4503" i="47"/>
  <c r="H2866" i="47"/>
  <c r="H4643" i="47"/>
  <c r="F3317" i="47"/>
  <c r="F3376" i="47"/>
  <c r="F3719" i="47"/>
  <c r="F4147" i="47"/>
  <c r="F4335" i="47"/>
  <c r="F4358" i="47"/>
  <c r="F4463" i="47"/>
  <c r="G257" i="47"/>
  <c r="G380" i="47"/>
  <c r="G468" i="47"/>
  <c r="G467" i="47" s="1"/>
  <c r="G567" i="47"/>
  <c r="G713" i="47"/>
  <c r="G846" i="47"/>
  <c r="F3946" i="47"/>
  <c r="F4007" i="47"/>
  <c r="F4100" i="47"/>
  <c r="F4132" i="47"/>
  <c r="F4158" i="47"/>
  <c r="F4548" i="47"/>
  <c r="F4576" i="47"/>
  <c r="G2144" i="47"/>
  <c r="G2143" i="47" s="1"/>
  <c r="G2937" i="47"/>
  <c r="G3203" i="47"/>
  <c r="G3397" i="47"/>
  <c r="G3682" i="47"/>
  <c r="G3916" i="47"/>
  <c r="G3909" i="47" s="1"/>
  <c r="G4078" i="47"/>
  <c r="G4142" i="47"/>
  <c r="G4353" i="47"/>
  <c r="G4376" i="47"/>
  <c r="G4429" i="47"/>
  <c r="G4496" i="47"/>
  <c r="G4585" i="47"/>
  <c r="H76" i="47"/>
  <c r="H252" i="47"/>
  <c r="H373" i="47"/>
  <c r="H733" i="47"/>
  <c r="H1135" i="47"/>
  <c r="H1134" i="47" s="1"/>
  <c r="H1226" i="47"/>
  <c r="H1225" i="47" s="1"/>
  <c r="H1224" i="47" s="1"/>
  <c r="H1258" i="47"/>
  <c r="H1257" i="47" s="1"/>
  <c r="H1256" i="47" s="1"/>
  <c r="H1778" i="47"/>
  <c r="H1812" i="47"/>
  <c r="H2569" i="47"/>
  <c r="H2600" i="47"/>
  <c r="G586" i="47"/>
  <c r="G677" i="47"/>
  <c r="G676" i="47" s="1"/>
  <c r="G675" i="47" s="1"/>
  <c r="G768" i="47"/>
  <c r="G791" i="47"/>
  <c r="G949" i="47"/>
  <c r="G948" i="47" s="1"/>
  <c r="G974" i="47"/>
  <c r="G998" i="47"/>
  <c r="G1415" i="47"/>
  <c r="G1620" i="47"/>
  <c r="G2012" i="47"/>
  <c r="G2292" i="47"/>
  <c r="G2441" i="47"/>
  <c r="G2973" i="47"/>
  <c r="G3186" i="47"/>
  <c r="G3404" i="47"/>
  <c r="G3590" i="47"/>
  <c r="G3589" i="47" s="1"/>
  <c r="G3747" i="47"/>
  <c r="G3770" i="47"/>
  <c r="G3769" i="47" s="1"/>
  <c r="G3929" i="47"/>
  <c r="G3928" i="47" s="1"/>
  <c r="G4000" i="47"/>
  <c r="G4127" i="47"/>
  <c r="G4181" i="47"/>
  <c r="G4412" i="47"/>
  <c r="G4443" i="47"/>
  <c r="G4442" i="47" s="1"/>
  <c r="G4596" i="47"/>
  <c r="H88" i="47"/>
  <c r="H150" i="47"/>
  <c r="H149" i="47" s="1"/>
  <c r="H592" i="47"/>
  <c r="H591" i="47" s="1"/>
  <c r="H748" i="47"/>
  <c r="H742" i="47" s="1"/>
  <c r="H773" i="47"/>
  <c r="H956" i="47"/>
  <c r="H979" i="47"/>
  <c r="H1003" i="47"/>
  <c r="H1032" i="47"/>
  <c r="H1349" i="47"/>
  <c r="H1348" i="47" s="1"/>
  <c r="H1347" i="47" s="1"/>
  <c r="H1462" i="47"/>
  <c r="H1489" i="47"/>
  <c r="H1519" i="47"/>
  <c r="H1540" i="47"/>
  <c r="H1820" i="47"/>
  <c r="H1895" i="47"/>
  <c r="H1886" i="47" s="1"/>
  <c r="H1885" i="47" s="1"/>
  <c r="H2090" i="47"/>
  <c r="H2168" i="47"/>
  <c r="H2167" i="47" s="1"/>
  <c r="H2166" i="47" s="1"/>
  <c r="H2576" i="47"/>
  <c r="H2759" i="47"/>
  <c r="H2844" i="47"/>
  <c r="H2981" i="47"/>
  <c r="H3465" i="47"/>
  <c r="H3491" i="47"/>
  <c r="H3672" i="47"/>
  <c r="H3702" i="47"/>
  <c r="H3701" i="47" s="1"/>
  <c r="H3753" i="47"/>
  <c r="H3946" i="47"/>
  <c r="H3945" i="47" s="1"/>
  <c r="H4007" i="47"/>
  <c r="H4100" i="47"/>
  <c r="H4092" i="47" s="1"/>
  <c r="H4132" i="47"/>
  <c r="H4158" i="47"/>
  <c r="H4576" i="47"/>
  <c r="G1265" i="47"/>
  <c r="G1264" i="47" s="1"/>
  <c r="G1263" i="47" s="1"/>
  <c r="G1376" i="47"/>
  <c r="G1375" i="47" s="1"/>
  <c r="G1374" i="47" s="1"/>
  <c r="G1673" i="47"/>
  <c r="G1744" i="47"/>
  <c r="G1785" i="47"/>
  <c r="G1784" i="47" s="1"/>
  <c r="G1783" i="47" s="1"/>
  <c r="G1922" i="47"/>
  <c r="G1992" i="47"/>
  <c r="G2194" i="47"/>
  <c r="G2238" i="47"/>
  <c r="G2342" i="47"/>
  <c r="H15" i="47"/>
  <c r="H572" i="47"/>
  <c r="H1425" i="47"/>
  <c r="H2021" i="47"/>
  <c r="H2244" i="47"/>
  <c r="H4321" i="47"/>
  <c r="G287" i="47"/>
  <c r="G358" i="47"/>
  <c r="G500" i="47"/>
  <c r="G525" i="47"/>
  <c r="G549" i="47"/>
  <c r="G572" i="47"/>
  <c r="G618" i="47"/>
  <c r="G828" i="47"/>
  <c r="G851" i="47"/>
  <c r="G1071" i="47"/>
  <c r="G1070" i="47" s="1"/>
  <c r="G1425" i="47"/>
  <c r="G1792" i="47"/>
  <c r="G1791" i="47" s="1"/>
  <c r="G1790" i="47" s="1"/>
  <c r="G1965" i="47"/>
  <c r="G1997" i="47"/>
  <c r="G2021" i="47"/>
  <c r="G2063" i="47"/>
  <c r="G2244" i="47"/>
  <c r="G2531" i="47"/>
  <c r="G2932" i="47"/>
  <c r="G2960" i="47"/>
  <c r="G3118" i="47"/>
  <c r="G3117" i="47" s="1"/>
  <c r="G3254" i="47"/>
  <c r="G3391" i="47"/>
  <c r="G3603" i="47"/>
  <c r="G3984" i="47"/>
  <c r="G4218" i="47"/>
  <c r="G4298" i="47"/>
  <c r="G4321" i="47"/>
  <c r="G4371" i="47"/>
  <c r="G4395" i="47"/>
  <c r="G4424" i="47"/>
  <c r="G4522" i="47"/>
  <c r="G4521" i="47" s="1"/>
  <c r="G4605" i="47"/>
  <c r="H481" i="47"/>
  <c r="H506" i="47"/>
  <c r="H532" i="47"/>
  <c r="H698" i="47"/>
  <c r="H728" i="47"/>
  <c r="H758" i="47"/>
  <c r="H757" i="47" s="1"/>
  <c r="H1548" i="47"/>
  <c r="H1876" i="47"/>
  <c r="H1875" i="47" s="1"/>
  <c r="H2144" i="47"/>
  <c r="H2143" i="47" s="1"/>
  <c r="H2283" i="47"/>
  <c r="H2358" i="47"/>
  <c r="H2769" i="47"/>
  <c r="H2817" i="47"/>
  <c r="H2856" i="47"/>
  <c r="H2937" i="47"/>
  <c r="H3397" i="47"/>
  <c r="H3472" i="47"/>
  <c r="H3682" i="47"/>
  <c r="H3916" i="47"/>
  <c r="H3909" i="47" s="1"/>
  <c r="H4078" i="47"/>
  <c r="H4303" i="47"/>
  <c r="H4353" i="47"/>
  <c r="H4376" i="47"/>
  <c r="H4429" i="47"/>
  <c r="H4496" i="47"/>
  <c r="G96" i="47"/>
  <c r="G599" i="47"/>
  <c r="G804" i="47"/>
  <c r="G961" i="47"/>
  <c r="G987" i="47"/>
  <c r="G1009" i="47"/>
  <c r="G1115" i="47"/>
  <c r="G1114" i="47" s="1"/>
  <c r="G1113" i="47" s="1"/>
  <c r="G1159" i="47"/>
  <c r="G1277" i="47"/>
  <c r="G1299" i="47"/>
  <c r="G1322" i="47"/>
  <c r="G1321" i="47" s="1"/>
  <c r="G1320" i="47" s="1"/>
  <c r="G1389" i="47"/>
  <c r="G1388" i="47" s="1"/>
  <c r="G1495" i="47"/>
  <c r="G1578" i="47"/>
  <c r="G1903" i="47"/>
  <c r="G1929" i="47"/>
  <c r="G2455" i="47"/>
  <c r="G2454" i="47" s="1"/>
  <c r="G2476" i="47"/>
  <c r="G2557" i="47"/>
  <c r="G2590" i="47"/>
  <c r="G2622" i="47"/>
  <c r="G2659" i="47"/>
  <c r="G2683" i="47"/>
  <c r="G2883" i="47"/>
  <c r="G2907" i="47"/>
  <c r="G3022" i="47"/>
  <c r="G3223" i="47"/>
  <c r="G3342" i="47"/>
  <c r="G3369" i="47"/>
  <c r="G3419" i="47"/>
  <c r="G3527" i="47"/>
  <c r="G3526" i="47" s="1"/>
  <c r="G3575" i="47"/>
  <c r="G3650" i="47"/>
  <c r="G3737" i="47"/>
  <c r="G3794" i="47"/>
  <c r="G3793" i="47" s="1"/>
  <c r="G3867" i="47"/>
  <c r="G3964" i="47"/>
  <c r="G4012" i="47"/>
  <c r="G4455" i="47"/>
  <c r="H103" i="47"/>
  <c r="H340" i="47"/>
  <c r="H786" i="47"/>
  <c r="H809" i="47"/>
  <c r="H939" i="47"/>
  <c r="H932" i="47" s="1"/>
  <c r="H931" i="47" s="1"/>
  <c r="H929" i="47" s="1"/>
  <c r="H928" i="47" s="1"/>
  <c r="H927" i="47" s="1"/>
  <c r="H968" i="47"/>
  <c r="H967" i="47" s="1"/>
  <c r="H992" i="47"/>
  <c r="H1014" i="47"/>
  <c r="H1049" i="47"/>
  <c r="H1080" i="47"/>
  <c r="H1079" i="47" s="1"/>
  <c r="H1282" i="47"/>
  <c r="H1304" i="47"/>
  <c r="H1331" i="47"/>
  <c r="H1330" i="47" s="1"/>
  <c r="H1329" i="47" s="1"/>
  <c r="H1366" i="47"/>
  <c r="H1365" i="47" s="1"/>
  <c r="H1364" i="47" s="1"/>
  <c r="H1475" i="47"/>
  <c r="H1530" i="47"/>
  <c r="H1586" i="47"/>
  <c r="H1665" i="47"/>
  <c r="H1737" i="47"/>
  <c r="H1909" i="47"/>
  <c r="H2101" i="47"/>
  <c r="H2100" i="47" s="1"/>
  <c r="H2185" i="47"/>
  <c r="H2516" i="47"/>
  <c r="H2538" i="47"/>
  <c r="H2630" i="47"/>
  <c r="H2629" i="47" s="1"/>
  <c r="H2664" i="47"/>
  <c r="H2688" i="47"/>
  <c r="H2888" i="47"/>
  <c r="H2968" i="47"/>
  <c r="H3181" i="47"/>
  <c r="H3228" i="47"/>
  <c r="H3558" i="47"/>
  <c r="H3583" i="47"/>
  <c r="H3582" i="47" s="1"/>
  <c r="H3655" i="47"/>
  <c r="H3763" i="47"/>
  <c r="H3969" i="47"/>
  <c r="H3995" i="47"/>
  <c r="H4021" i="47"/>
  <c r="H4052" i="47"/>
  <c r="H4202" i="47"/>
  <c r="H4201" i="47" s="1"/>
  <c r="H4226" i="47"/>
  <c r="F386" i="47"/>
  <c r="F1389" i="47"/>
  <c r="F1388" i="47" s="1"/>
  <c r="F1929" i="47"/>
  <c r="F2455" i="47"/>
  <c r="F2590" i="47"/>
  <c r="F3022" i="47"/>
  <c r="F3342" i="47"/>
  <c r="F3369" i="47"/>
  <c r="F3527" i="47"/>
  <c r="F3737" i="47"/>
  <c r="F3794" i="47"/>
  <c r="F3867" i="47"/>
  <c r="F4106" i="47"/>
  <c r="F269" i="47"/>
  <c r="F481" i="47"/>
  <c r="F506" i="47"/>
  <c r="F532" i="47"/>
  <c r="F554" i="47"/>
  <c r="F698" i="47"/>
  <c r="F728" i="47"/>
  <c r="F758" i="47"/>
  <c r="F833" i="47"/>
  <c r="F1251" i="47"/>
  <c r="F1548" i="47"/>
  <c r="F1612" i="47"/>
  <c r="F1876" i="47"/>
  <c r="F2144" i="47"/>
  <c r="F2283" i="47"/>
  <c r="F2358" i="47"/>
  <c r="F2434" i="47"/>
  <c r="F2769" i="47"/>
  <c r="F2817" i="47"/>
  <c r="F2856" i="47"/>
  <c r="F2937" i="47"/>
  <c r="F3203" i="47"/>
  <c r="F3397" i="47"/>
  <c r="F3472" i="47"/>
  <c r="F3498" i="47"/>
  <c r="F3682" i="47"/>
  <c r="F3916" i="47"/>
  <c r="F4078" i="47"/>
  <c r="F4142" i="47"/>
  <c r="F4303" i="47"/>
  <c r="G463" i="47"/>
  <c r="G462" i="47" s="1"/>
  <c r="G870" i="47"/>
  <c r="G869" i="47" s="1"/>
  <c r="G868" i="47" s="1"/>
  <c r="G905" i="47"/>
  <c r="G1184" i="47"/>
  <c r="G1183" i="47" s="1"/>
  <c r="G2369" i="47"/>
  <c r="G2365" i="47" s="1"/>
  <c r="G3003" i="47"/>
  <c r="G3002" i="47" s="1"/>
  <c r="G3352" i="47"/>
  <c r="G3351" i="47" s="1"/>
  <c r="G3692" i="47"/>
  <c r="G3691" i="47" s="1"/>
  <c r="H354" i="47"/>
  <c r="H353" i="47" s="1"/>
  <c r="H422" i="47"/>
  <c r="H421" i="47" s="1"/>
  <c r="H420" i="47" s="1"/>
  <c r="H823" i="47"/>
  <c r="H822" i="47" s="1"/>
  <c r="H821" i="47" s="1"/>
  <c r="H1067" i="47"/>
  <c r="H1066" i="47" s="1"/>
  <c r="H1101" i="47"/>
  <c r="H1100" i="47" s="1"/>
  <c r="H1099" i="47" s="1"/>
  <c r="H1194" i="47"/>
  <c r="H1193" i="47" s="1"/>
  <c r="H2266" i="47"/>
  <c r="H2265" i="47" s="1"/>
  <c r="H2417" i="47"/>
  <c r="H2416" i="47" s="1"/>
  <c r="H2499" i="47"/>
  <c r="H2498" i="47" s="1"/>
  <c r="H2802" i="47"/>
  <c r="H2902" i="47"/>
  <c r="H3012" i="47"/>
  <c r="H3011" i="47" s="1"/>
  <c r="H3518" i="47"/>
  <c r="H3517" i="47" s="1"/>
  <c r="H3599" i="47"/>
  <c r="H3598" i="47" s="1"/>
  <c r="H3906" i="47"/>
  <c r="H3905" i="47" s="1"/>
  <c r="H4214" i="47"/>
  <c r="H4213" i="47" s="1"/>
  <c r="H4517" i="47"/>
  <c r="H4516" i="47" s="1"/>
  <c r="F3155" i="47"/>
  <c r="F214" i="47"/>
  <c r="I214" i="47" s="1"/>
  <c r="F373" i="47"/>
  <c r="F1226" i="47"/>
  <c r="F1778" i="47"/>
  <c r="F2722" i="47"/>
  <c r="I2722" i="47" s="1"/>
  <c r="F3032" i="47"/>
  <c r="F3160" i="47"/>
  <c r="F4633" i="47"/>
  <c r="I4633" i="47" s="1"/>
  <c r="G2898" i="47"/>
  <c r="G2897" i="47" s="1"/>
  <c r="G3008" i="47"/>
  <c r="G3007" i="47" s="1"/>
  <c r="G3357" i="47"/>
  <c r="G3356" i="47" s="1"/>
  <c r="G3697" i="47"/>
  <c r="G3696" i="47" s="1"/>
  <c r="G3695" i="47" s="1"/>
  <c r="H231" i="47"/>
  <c r="H230" i="47" s="1"/>
  <c r="H229" i="47" s="1"/>
  <c r="H386" i="47"/>
  <c r="H385" i="47" s="1"/>
  <c r="H427" i="47"/>
  <c r="H426" i="47" s="1"/>
  <c r="H425" i="47" s="1"/>
  <c r="H1200" i="47"/>
  <c r="H1199" i="47" s="1"/>
  <c r="H1198" i="47" s="1"/>
  <c r="H1272" i="47"/>
  <c r="H1271" i="47" s="1"/>
  <c r="H1270" i="47" s="1"/>
  <c r="H1384" i="47"/>
  <c r="H1383" i="47" s="1"/>
  <c r="H1382" i="47" s="1"/>
  <c r="H2270" i="47"/>
  <c r="H2269" i="47" s="1"/>
  <c r="H2504" i="47"/>
  <c r="H2503" i="47" s="1"/>
  <c r="H2877" i="47"/>
  <c r="H2876" i="47" s="1"/>
  <c r="H3018" i="47"/>
  <c r="H3017" i="47" s="1"/>
  <c r="H3522" i="47"/>
  <c r="H3521" i="47" s="1"/>
  <c r="H4652" i="47"/>
  <c r="H4651" i="47" s="1"/>
  <c r="F447" i="47"/>
  <c r="F2565" i="47"/>
  <c r="F274" i="47"/>
  <c r="F1449" i="47"/>
  <c r="I1449" i="47" s="1"/>
  <c r="F1851" i="47"/>
  <c r="I1851" i="47" s="1"/>
  <c r="F1881" i="47"/>
  <c r="I1881" i="47" s="1"/>
  <c r="F2008" i="47"/>
  <c r="I2008" i="47" s="1"/>
  <c r="F2230" i="47"/>
  <c r="I2230" i="47" s="1"/>
  <c r="G2376" i="47"/>
  <c r="G2372" i="47" s="1"/>
  <c r="F6" i="47"/>
  <c r="F1415" i="47"/>
  <c r="F1620" i="47"/>
  <c r="F2012" i="47"/>
  <c r="F2292" i="47"/>
  <c r="F3186" i="47"/>
  <c r="F3404" i="47"/>
  <c r="F1200" i="47"/>
  <c r="F667" i="47"/>
  <c r="F1135" i="47"/>
  <c r="F2403" i="47"/>
  <c r="I2403" i="47" s="1"/>
  <c r="F4535" i="47"/>
  <c r="I4535" i="47" s="1"/>
  <c r="G2163" i="47"/>
  <c r="G2162" i="47" s="1"/>
  <c r="G2161" i="47" s="1"/>
  <c r="F219" i="47"/>
  <c r="F791" i="47"/>
  <c r="F257" i="47"/>
  <c r="F380" i="47"/>
  <c r="F468" i="47"/>
  <c r="F567" i="47"/>
  <c r="F713" i="47"/>
  <c r="F846" i="47"/>
  <c r="F1265" i="47"/>
  <c r="F1376" i="47"/>
  <c r="F1673" i="47"/>
  <c r="F1744" i="47"/>
  <c r="F1785" i="47"/>
  <c r="F1922" i="47"/>
  <c r="F1992" i="47"/>
  <c r="F2194" i="47"/>
  <c r="F2238" i="47"/>
  <c r="F2342" i="47"/>
  <c r="F2469" i="47"/>
  <c r="F2523" i="47"/>
  <c r="F2550" i="47"/>
  <c r="F2612" i="47"/>
  <c r="F2644" i="47"/>
  <c r="F2643" i="47" s="1"/>
  <c r="F2675" i="47"/>
  <c r="F2699" i="47"/>
  <c r="F2898" i="47"/>
  <c r="F2923" i="47"/>
  <c r="F2952" i="47"/>
  <c r="F3084" i="47"/>
  <c r="F3110" i="47"/>
  <c r="F3137" i="47"/>
  <c r="F3165" i="47"/>
  <c r="F3328" i="47"/>
  <c r="F3542" i="47"/>
  <c r="F3565" i="47"/>
  <c r="F3859" i="47"/>
  <c r="F3979" i="47"/>
  <c r="F4029" i="47"/>
  <c r="F4060" i="47"/>
  <c r="F4316" i="47"/>
  <c r="F4340" i="47"/>
  <c r="F4390" i="47"/>
  <c r="G15" i="47"/>
  <c r="G62" i="47"/>
  <c r="G61" i="47" s="1"/>
  <c r="G60" i="47" s="1"/>
  <c r="G231" i="47"/>
  <c r="G230" i="47" s="1"/>
  <c r="G229" i="47" s="1"/>
  <c r="G386" i="47"/>
  <c r="G385" i="47" s="1"/>
  <c r="G427" i="47"/>
  <c r="G426" i="47" s="1"/>
  <c r="G425" i="47" s="1"/>
  <c r="F183" i="47"/>
  <c r="I183" i="47" s="1"/>
  <c r="F457" i="47"/>
  <c r="F901" i="47"/>
  <c r="F2462" i="47"/>
  <c r="I2462" i="47" s="1"/>
  <c r="G875" i="47"/>
  <c r="G874" i="47" s="1"/>
  <c r="G873" i="47" s="1"/>
  <c r="G1189" i="47"/>
  <c r="G1188" i="47" s="1"/>
  <c r="F88" i="47"/>
  <c r="F150" i="47"/>
  <c r="F592" i="47"/>
  <c r="F748" i="47"/>
  <c r="F773" i="47"/>
  <c r="F956" i="47"/>
  <c r="F979" i="47"/>
  <c r="F1003" i="47"/>
  <c r="F1032" i="47"/>
  <c r="F1349" i="47"/>
  <c r="F1462" i="47"/>
  <c r="F1489" i="47"/>
  <c r="F1519" i="47"/>
  <c r="F1540" i="47"/>
  <c r="F1820" i="47"/>
  <c r="F1895" i="47"/>
  <c r="F2090" i="47"/>
  <c r="F2168" i="47"/>
  <c r="F2266" i="47"/>
  <c r="F2576" i="47"/>
  <c r="F2759" i="47"/>
  <c r="F2802" i="47"/>
  <c r="F2844" i="47"/>
  <c r="F2902" i="47"/>
  <c r="F2981" i="47"/>
  <c r="F3465" i="47"/>
  <c r="F3491" i="47"/>
  <c r="F3672" i="47"/>
  <c r="F3702" i="47"/>
  <c r="F3753" i="47"/>
  <c r="G126" i="47"/>
  <c r="G125" i="47" s="1"/>
  <c r="F3590" i="47"/>
  <c r="F3747" i="47"/>
  <c r="F3770" i="47"/>
  <c r="F3929" i="47"/>
  <c r="F4000" i="47"/>
  <c r="F4127" i="47"/>
  <c r="F4181" i="47"/>
  <c r="F4412" i="47"/>
  <c r="F4443" i="47"/>
  <c r="F4596" i="47"/>
  <c r="G88" i="47"/>
  <c r="G150" i="47"/>
  <c r="G149" i="47" s="1"/>
  <c r="G354" i="47"/>
  <c r="G353" i="47" s="1"/>
  <c r="G422" i="47"/>
  <c r="G421" i="47" s="1"/>
  <c r="G420" i="47" s="1"/>
  <c r="G592" i="47"/>
  <c r="G591" i="47" s="1"/>
  <c r="G748" i="47"/>
  <c r="G742" i="47" s="1"/>
  <c r="G773" i="47"/>
  <c r="G823" i="47"/>
  <c r="G822" i="47" s="1"/>
  <c r="G821" i="47" s="1"/>
  <c r="G956" i="47"/>
  <c r="G979" i="47"/>
  <c r="G1003" i="47"/>
  <c r="G1032" i="47"/>
  <c r="G1067" i="47"/>
  <c r="G1066" i="47" s="1"/>
  <c r="G1101" i="47"/>
  <c r="G1100" i="47" s="1"/>
  <c r="G1099" i="47" s="1"/>
  <c r="G1194" i="47"/>
  <c r="G1193" i="47" s="1"/>
  <c r="G1349" i="47"/>
  <c r="G1348" i="47" s="1"/>
  <c r="G1347" i="47" s="1"/>
  <c r="G1462" i="47"/>
  <c r="G1489" i="47"/>
  <c r="G1519" i="47"/>
  <c r="G1540" i="47"/>
  <c r="G1820" i="47"/>
  <c r="G1895" i="47"/>
  <c r="G1886" i="47" s="1"/>
  <c r="G1885" i="47" s="1"/>
  <c r="G2090" i="47"/>
  <c r="G2168" i="47"/>
  <c r="G2167" i="47" s="1"/>
  <c r="G2166" i="47" s="1"/>
  <c r="G2266" i="47"/>
  <c r="G2265" i="47" s="1"/>
  <c r="G2417" i="47"/>
  <c r="G2416" i="47" s="1"/>
  <c r="G2499" i="47"/>
  <c r="G2498" i="47" s="1"/>
  <c r="G2576" i="47"/>
  <c r="G2759" i="47"/>
  <c r="G2802" i="47"/>
  <c r="G2844" i="47"/>
  <c r="G2902" i="47"/>
  <c r="G2981" i="47"/>
  <c r="G3012" i="47"/>
  <c r="G3011" i="47" s="1"/>
  <c r="G3465" i="47"/>
  <c r="G3491" i="47"/>
  <c r="G3518" i="47"/>
  <c r="G3517" i="47" s="1"/>
  <c r="G3599" i="47"/>
  <c r="G3598" i="47" s="1"/>
  <c r="G3672" i="47"/>
  <c r="G3702" i="47"/>
  <c r="G3701" i="47" s="1"/>
  <c r="G3753" i="47"/>
  <c r="G3906" i="47"/>
  <c r="G3905" i="47" s="1"/>
  <c r="G3946" i="47"/>
  <c r="G3945" i="47" s="1"/>
  <c r="G4007" i="47"/>
  <c r="G4100" i="47"/>
  <c r="G4132" i="47"/>
  <c r="G4158" i="47"/>
  <c r="G4214" i="47"/>
  <c r="G4213" i="47" s="1"/>
  <c r="G4517" i="47"/>
  <c r="G4516" i="47" s="1"/>
  <c r="G4548" i="47"/>
  <c r="G4547" i="47" s="1"/>
  <c r="G4576" i="47"/>
  <c r="H96" i="47"/>
  <c r="H126" i="47"/>
  <c r="H125" i="47" s="1"/>
  <c r="H239" i="47"/>
  <c r="H390" i="47"/>
  <c r="H389" i="47" s="1"/>
  <c r="H432" i="47"/>
  <c r="H431" i="47" s="1"/>
  <c r="H430" i="47" s="1"/>
  <c r="H599" i="47"/>
  <c r="H693" i="47"/>
  <c r="H692" i="47" s="1"/>
  <c r="H691" i="47" s="1"/>
  <c r="H804" i="47"/>
  <c r="H961" i="47"/>
  <c r="H987" i="47"/>
  <c r="H1009" i="47"/>
  <c r="H1115" i="47"/>
  <c r="H1114" i="47" s="1"/>
  <c r="H1113" i="47" s="1"/>
  <c r="H1159" i="47"/>
  <c r="H1206" i="47"/>
  <c r="H1205" i="47" s="1"/>
  <c r="H1204" i="47" s="1"/>
  <c r="H1246" i="47"/>
  <c r="H1245" i="47" s="1"/>
  <c r="H1244" i="47" s="1"/>
  <c r="H1277" i="47"/>
  <c r="H1299" i="47"/>
  <c r="H1322" i="47"/>
  <c r="H1321" i="47" s="1"/>
  <c r="H1320" i="47" s="1"/>
  <c r="H1356" i="47"/>
  <c r="H1355" i="47" s="1"/>
  <c r="H1354" i="47" s="1"/>
  <c r="H1389" i="47"/>
  <c r="H1388" i="47" s="1"/>
  <c r="H1495" i="47"/>
  <c r="H1578" i="47"/>
  <c r="H1872" i="47"/>
  <c r="H1871" i="47" s="1"/>
  <c r="H1903" i="47"/>
  <c r="H1929" i="47"/>
  <c r="H2455" i="47"/>
  <c r="H2454" i="47" s="1"/>
  <c r="H2476" i="47"/>
  <c r="H2557" i="47"/>
  <c r="H2590" i="47"/>
  <c r="H2622" i="47"/>
  <c r="H2659" i="47"/>
  <c r="H2683" i="47"/>
  <c r="H2708" i="47"/>
  <c r="H2707" i="47" s="1"/>
  <c r="H2883" i="47"/>
  <c r="H2907" i="47"/>
  <c r="H3022" i="47"/>
  <c r="H3223" i="47"/>
  <c r="H3342" i="47"/>
  <c r="H3369" i="47"/>
  <c r="H3419" i="47"/>
  <c r="H3527" i="47"/>
  <c r="H3526" i="47" s="1"/>
  <c r="H3575" i="47"/>
  <c r="H3650" i="47"/>
  <c r="H3737" i="47"/>
  <c r="H3794" i="47"/>
  <c r="H3793" i="47" s="1"/>
  <c r="H3867" i="47"/>
  <c r="H3964" i="47"/>
  <c r="H4012" i="47"/>
  <c r="H4106" i="47"/>
  <c r="H4105" i="47" s="1"/>
  <c r="H4455" i="47"/>
  <c r="G1200" i="47"/>
  <c r="G1199" i="47" s="1"/>
  <c r="G1198" i="47" s="1"/>
  <c r="G1272" i="47"/>
  <c r="G1271" i="47" s="1"/>
  <c r="G1384" i="47"/>
  <c r="G1383" i="47" s="1"/>
  <c r="G2270" i="47"/>
  <c r="G2269" i="47" s="1"/>
  <c r="G2504" i="47"/>
  <c r="G2503" i="47" s="1"/>
  <c r="G2877" i="47"/>
  <c r="G2876" i="47" s="1"/>
  <c r="G3018" i="47"/>
  <c r="G3017" i="47" s="1"/>
  <c r="G3522" i="47"/>
  <c r="G3521" i="47" s="1"/>
  <c r="G4652" i="47"/>
  <c r="G4651" i="47" s="1"/>
  <c r="H269" i="47"/>
  <c r="H395" i="47"/>
  <c r="H437" i="47"/>
  <c r="H436" i="47" s="1"/>
  <c r="H435" i="47" s="1"/>
  <c r="H554" i="47"/>
  <c r="H658" i="47"/>
  <c r="H657" i="47" s="1"/>
  <c r="H656" i="47" s="1"/>
  <c r="H833" i="47"/>
  <c r="H891" i="47"/>
  <c r="H890" i="47" s="1"/>
  <c r="H889" i="47" s="1"/>
  <c r="H1211" i="47"/>
  <c r="H1210" i="47" s="1"/>
  <c r="H1209" i="47" s="1"/>
  <c r="H1251" i="47"/>
  <c r="H1250" i="47" s="1"/>
  <c r="H1249" i="47" s="1"/>
  <c r="H1361" i="47"/>
  <c r="H1360" i="47" s="1"/>
  <c r="H1359" i="47" s="1"/>
  <c r="H1612" i="47"/>
  <c r="H2434" i="47"/>
  <c r="H2712" i="47"/>
  <c r="H2711" i="47" s="1"/>
  <c r="H2990" i="47"/>
  <c r="H2989" i="47" s="1"/>
  <c r="H3151" i="47"/>
  <c r="H3150" i="47" s="1"/>
  <c r="H3203" i="47"/>
  <c r="H3498" i="47"/>
  <c r="H4047" i="47"/>
  <c r="H4046" i="47" s="1"/>
  <c r="H4115" i="47"/>
  <c r="H4114" i="47" s="1"/>
  <c r="H4113" i="47" s="1"/>
  <c r="H4142" i="47"/>
  <c r="G239" i="47"/>
  <c r="G390" i="47"/>
  <c r="G389" i="47" s="1"/>
  <c r="G432" i="47"/>
  <c r="G431" i="47" s="1"/>
  <c r="G693" i="47"/>
  <c r="G692" i="47" s="1"/>
  <c r="G691" i="47" s="1"/>
  <c r="G1206" i="47"/>
  <c r="G1205" i="47" s="1"/>
  <c r="G1204" i="47" s="1"/>
  <c r="G1246" i="47"/>
  <c r="G1245" i="47" s="1"/>
  <c r="G1244" i="47" s="1"/>
  <c r="G1356" i="47"/>
  <c r="G1355" i="47" s="1"/>
  <c r="G1354" i="47" s="1"/>
  <c r="G1872" i="47"/>
  <c r="G1871" i="47" s="1"/>
  <c r="G2708" i="47"/>
  <c r="G2707" i="47" s="1"/>
  <c r="G4106" i="47"/>
  <c r="G4105" i="47" s="1"/>
  <c r="H297" i="47"/>
  <c r="H402" i="47"/>
  <c r="H401" i="47" s="1"/>
  <c r="H447" i="47"/>
  <c r="H441" i="47" s="1"/>
  <c r="H604" i="47"/>
  <c r="H667" i="47"/>
  <c r="H663" i="47" s="1"/>
  <c r="H662" i="47" s="1"/>
  <c r="H896" i="47"/>
  <c r="H895" i="47" s="1"/>
  <c r="H894" i="47" s="1"/>
  <c r="H1130" i="47"/>
  <c r="H1129" i="47" s="1"/>
  <c r="H1128" i="47" s="1"/>
  <c r="H1173" i="47"/>
  <c r="H1172" i="47" s="1"/>
  <c r="H1171" i="47" s="1"/>
  <c r="H1216" i="47"/>
  <c r="H1215" i="47" s="1"/>
  <c r="H1214" i="47" s="1"/>
  <c r="H1977" i="47"/>
  <c r="H1976" i="47" s="1"/>
  <c r="H2075" i="47"/>
  <c r="H2074" i="47" s="1"/>
  <c r="H2331" i="47"/>
  <c r="H2330" i="47" s="1"/>
  <c r="H2565" i="47"/>
  <c r="H2564" i="47" s="1"/>
  <c r="H2994" i="47"/>
  <c r="H2993" i="47" s="1"/>
  <c r="H3155" i="47"/>
  <c r="H3154" i="47" s="1"/>
  <c r="H3264" i="47"/>
  <c r="H3313" i="47"/>
  <c r="H3312" i="47" s="1"/>
  <c r="H3612" i="47"/>
  <c r="F3522" i="47"/>
  <c r="F3603" i="47"/>
  <c r="F3984" i="47"/>
  <c r="F4218" i="47"/>
  <c r="F4298" i="47"/>
  <c r="F4321" i="47"/>
  <c r="F4371" i="47"/>
  <c r="F4395" i="47"/>
  <c r="F4424" i="47"/>
  <c r="F4522" i="47"/>
  <c r="F4605" i="47"/>
  <c r="G269" i="47"/>
  <c r="G395" i="47"/>
  <c r="G394" i="47" s="1"/>
  <c r="G437" i="47"/>
  <c r="G436" i="47" s="1"/>
  <c r="G435" i="47" s="1"/>
  <c r="G481" i="47"/>
  <c r="G506" i="47"/>
  <c r="G532" i="47"/>
  <c r="G554" i="47"/>
  <c r="G658" i="47"/>
  <c r="G657" i="47" s="1"/>
  <c r="G656" i="47" s="1"/>
  <c r="G698" i="47"/>
  <c r="G728" i="47"/>
  <c r="G758" i="47"/>
  <c r="G757" i="47" s="1"/>
  <c r="G833" i="47"/>
  <c r="G891" i="47"/>
  <c r="G890" i="47" s="1"/>
  <c r="G1211" i="47"/>
  <c r="G1210" i="47" s="1"/>
  <c r="G1209" i="47" s="1"/>
  <c r="G1251" i="47"/>
  <c r="G1250" i="47" s="1"/>
  <c r="G1249" i="47" s="1"/>
  <c r="G1361" i="47"/>
  <c r="G1360" i="47" s="1"/>
  <c r="G1359" i="47" s="1"/>
  <c r="G1548" i="47"/>
  <c r="G1612" i="47"/>
  <c r="G1876" i="47"/>
  <c r="G1875" i="47" s="1"/>
  <c r="G2283" i="47"/>
  <c r="G2358" i="47"/>
  <c r="G2434" i="47"/>
  <c r="G2712" i="47"/>
  <c r="G2711" i="47" s="1"/>
  <c r="G2769" i="47"/>
  <c r="G2817" i="47"/>
  <c r="G2856" i="47"/>
  <c r="G2990" i="47"/>
  <c r="G2989" i="47" s="1"/>
  <c r="G3151" i="47"/>
  <c r="G3150" i="47" s="1"/>
  <c r="G3472" i="47"/>
  <c r="G3498" i="47"/>
  <c r="G4047" i="47"/>
  <c r="G4046" i="47" s="1"/>
  <c r="G4115" i="47"/>
  <c r="G4114" i="47" s="1"/>
  <c r="G4113" i="47" s="1"/>
  <c r="G4303" i="47"/>
  <c r="H274" i="47"/>
  <c r="H407" i="47"/>
  <c r="H406" i="47" s="1"/>
  <c r="H457" i="47"/>
  <c r="H451" i="47" s="1"/>
  <c r="H537" i="47"/>
  <c r="H672" i="47"/>
  <c r="H671" i="47" s="1"/>
  <c r="H670" i="47" s="1"/>
  <c r="H865" i="47"/>
  <c r="H864" i="47" s="1"/>
  <c r="H863" i="47" s="1"/>
  <c r="H901" i="47"/>
  <c r="H900" i="47" s="1"/>
  <c r="H899" i="47" s="1"/>
  <c r="H1179" i="47"/>
  <c r="H1178" i="47" s="1"/>
  <c r="H1177" i="47" s="1"/>
  <c r="H1644" i="47"/>
  <c r="H1643" i="47" s="1"/>
  <c r="H1982" i="47"/>
  <c r="H1981" i="47" s="1"/>
  <c r="H1980" i="47" s="1"/>
  <c r="H2081" i="47"/>
  <c r="H2151" i="47"/>
  <c r="H2150" i="47" s="1"/>
  <c r="H2149" i="47" s="1"/>
  <c r="H2487" i="47"/>
  <c r="H2486" i="47" s="1"/>
  <c r="H2918" i="47"/>
  <c r="H2947" i="47"/>
  <c r="H2999" i="47"/>
  <c r="H2998" i="47" s="1"/>
  <c r="H3032" i="47"/>
  <c r="H3076" i="47"/>
  <c r="H3131" i="47"/>
  <c r="H3130" i="47" s="1"/>
  <c r="H3160" i="47"/>
  <c r="H3208" i="47"/>
  <c r="H3317" i="47"/>
  <c r="H3376" i="47"/>
  <c r="H3688" i="47"/>
  <c r="H3687" i="47" s="1"/>
  <c r="H3719" i="47"/>
  <c r="H3718" i="47" s="1"/>
  <c r="H4147" i="47"/>
  <c r="H4335" i="47"/>
  <c r="H4358" i="47"/>
  <c r="H4463" i="47"/>
  <c r="F4455" i="47"/>
  <c r="G103" i="47"/>
  <c r="G297" i="47"/>
  <c r="G340" i="47"/>
  <c r="G402" i="47"/>
  <c r="G401" i="47" s="1"/>
  <c r="G447" i="47"/>
  <c r="G441" i="47" s="1"/>
  <c r="G604" i="47"/>
  <c r="G667" i="47"/>
  <c r="G663" i="47" s="1"/>
  <c r="G662" i="47" s="1"/>
  <c r="G786" i="47"/>
  <c r="G809" i="47"/>
  <c r="G896" i="47"/>
  <c r="G895" i="47" s="1"/>
  <c r="G894" i="47" s="1"/>
  <c r="G939" i="47"/>
  <c r="G932" i="47" s="1"/>
  <c r="G931" i="47" s="1"/>
  <c r="G929" i="47" s="1"/>
  <c r="G968" i="47"/>
  <c r="G967" i="47" s="1"/>
  <c r="G992" i="47"/>
  <c r="G1014" i="47"/>
  <c r="G1049" i="47"/>
  <c r="G1080" i="47"/>
  <c r="G1079" i="47" s="1"/>
  <c r="G1130" i="47"/>
  <c r="G1129" i="47" s="1"/>
  <c r="G1128" i="47" s="1"/>
  <c r="G1173" i="47"/>
  <c r="G1172" i="47" s="1"/>
  <c r="G1171" i="47" s="1"/>
  <c r="G1216" i="47"/>
  <c r="G1215" i="47" s="1"/>
  <c r="G1214" i="47" s="1"/>
  <c r="G1282" i="47"/>
  <c r="G1304" i="47"/>
  <c r="G1331" i="47"/>
  <c r="G1330" i="47" s="1"/>
  <c r="G1329" i="47" s="1"/>
  <c r="G1366" i="47"/>
  <c r="G1365" i="47" s="1"/>
  <c r="G1364" i="47" s="1"/>
  <c r="G1475" i="47"/>
  <c r="G1530" i="47"/>
  <c r="G1586" i="47"/>
  <c r="G1665" i="47"/>
  <c r="G1737" i="47"/>
  <c r="G1909" i="47"/>
  <c r="G1977" i="47"/>
  <c r="G1976" i="47" s="1"/>
  <c r="G2075" i="47"/>
  <c r="G2074" i="47" s="1"/>
  <c r="G2101" i="47"/>
  <c r="G2100" i="47" s="1"/>
  <c r="G2185" i="47"/>
  <c r="G2331" i="47"/>
  <c r="G2330" i="47" s="1"/>
  <c r="G2516" i="47"/>
  <c r="G2538" i="47"/>
  <c r="G2565" i="47"/>
  <c r="G2564" i="47" s="1"/>
  <c r="G2630" i="47"/>
  <c r="G2629" i="47" s="1"/>
  <c r="G2664" i="47"/>
  <c r="G2688" i="47"/>
  <c r="G2888" i="47"/>
  <c r="G2968" i="47"/>
  <c r="G2994" i="47"/>
  <c r="G2993" i="47" s="1"/>
  <c r="G3155" i="47"/>
  <c r="G3154" i="47" s="1"/>
  <c r="G3181" i="47"/>
  <c r="G3228" i="47"/>
  <c r="G3264" i="47"/>
  <c r="G3313" i="47"/>
  <c r="G3312" i="47" s="1"/>
  <c r="G3558" i="47"/>
  <c r="G3583" i="47"/>
  <c r="G3582" i="47" s="1"/>
  <c r="G3612" i="47"/>
  <c r="G3655" i="47"/>
  <c r="G3763" i="47"/>
  <c r="G3969" i="47"/>
  <c r="G3995" i="47"/>
  <c r="G4021" i="47"/>
  <c r="G4052" i="47"/>
  <c r="G4202" i="47"/>
  <c r="G4201" i="47" s="1"/>
  <c r="G4226" i="47"/>
  <c r="G4407" i="47"/>
  <c r="G4561" i="47"/>
  <c r="G4560" i="47" s="1"/>
  <c r="H6" i="47"/>
  <c r="H143" i="47"/>
  <c r="H139" i="47" s="1"/>
  <c r="H138" i="47" s="1"/>
  <c r="H219" i="47"/>
  <c r="H218" i="47" s="1"/>
  <c r="H217" i="47" s="1"/>
  <c r="H348" i="47"/>
  <c r="H463" i="47"/>
  <c r="H462" i="47" s="1"/>
  <c r="H461" i="47" s="1"/>
  <c r="H677" i="47"/>
  <c r="H676" i="47" s="1"/>
  <c r="H675" i="47" s="1"/>
  <c r="H768" i="47"/>
  <c r="H791" i="47"/>
  <c r="H870" i="47"/>
  <c r="H869" i="47" s="1"/>
  <c r="H868" i="47" s="1"/>
  <c r="H905" i="47"/>
  <c r="H949" i="47"/>
  <c r="H948" i="47" s="1"/>
  <c r="H974" i="47"/>
  <c r="H998" i="47"/>
  <c r="H1184" i="47"/>
  <c r="H1183" i="47" s="1"/>
  <c r="H1182" i="47" s="1"/>
  <c r="H1415" i="47"/>
  <c r="H1620" i="47"/>
  <c r="H2012" i="47"/>
  <c r="H2292" i="47"/>
  <c r="H2369" i="47"/>
  <c r="H2365" i="47" s="1"/>
  <c r="H3003" i="47"/>
  <c r="H3002" i="47" s="1"/>
  <c r="H3186" i="47"/>
  <c r="H3352" i="47"/>
  <c r="H3351" i="47" s="1"/>
  <c r="H3404" i="47"/>
  <c r="H3692" i="47"/>
  <c r="H3691" i="47" s="1"/>
  <c r="H3770" i="47"/>
  <c r="H3769" i="47" s="1"/>
  <c r="H4000" i="47"/>
  <c r="H4443" i="47"/>
  <c r="H4442" i="47" s="1"/>
  <c r="H4596" i="47"/>
  <c r="F4353" i="47"/>
  <c r="F4376" i="47"/>
  <c r="F4429" i="47"/>
  <c r="F4496" i="47"/>
  <c r="F4585" i="47"/>
  <c r="G76" i="47"/>
  <c r="G252" i="47"/>
  <c r="G274" i="47"/>
  <c r="G373" i="47"/>
  <c r="G407" i="47"/>
  <c r="G406" i="47" s="1"/>
  <c r="G405" i="47" s="1"/>
  <c r="G457" i="47"/>
  <c r="G451" i="47" s="1"/>
  <c r="G537" i="47"/>
  <c r="G672" i="47"/>
  <c r="G671" i="47" s="1"/>
  <c r="G670" i="47" s="1"/>
  <c r="G733" i="47"/>
  <c r="G865" i="47"/>
  <c r="G864" i="47" s="1"/>
  <c r="G863" i="47" s="1"/>
  <c r="G901" i="47"/>
  <c r="G900" i="47" s="1"/>
  <c r="G899" i="47" s="1"/>
  <c r="G1135" i="47"/>
  <c r="G1134" i="47" s="1"/>
  <c r="G1179" i="47"/>
  <c r="G1178" i="47" s="1"/>
  <c r="G1177" i="47" s="1"/>
  <c r="G1226" i="47"/>
  <c r="G1225" i="47" s="1"/>
  <c r="G1224" i="47" s="1"/>
  <c r="G1258" i="47"/>
  <c r="G1257" i="47" s="1"/>
  <c r="G1256" i="47" s="1"/>
  <c r="G1644" i="47"/>
  <c r="G1643" i="47" s="1"/>
  <c r="G1778" i="47"/>
  <c r="G1812" i="47"/>
  <c r="G1982" i="47"/>
  <c r="G1981" i="47" s="1"/>
  <c r="G1980" i="47" s="1"/>
  <c r="G2081" i="47"/>
  <c r="G2151" i="47"/>
  <c r="G2150" i="47" s="1"/>
  <c r="G2149" i="47" s="1"/>
  <c r="G2487" i="47"/>
  <c r="G2486" i="47" s="1"/>
  <c r="G2569" i="47"/>
  <c r="G2600" i="47"/>
  <c r="G2918" i="47"/>
  <c r="G2947" i="47"/>
  <c r="G2999" i="47"/>
  <c r="G2998" i="47" s="1"/>
  <c r="G3032" i="47"/>
  <c r="G3076" i="47"/>
  <c r="G3131" i="47"/>
  <c r="G3130" i="47" s="1"/>
  <c r="G3160" i="47"/>
  <c r="G3208" i="47"/>
  <c r="G3317" i="47"/>
  <c r="G3376" i="47"/>
  <c r="G3688" i="47"/>
  <c r="G3687" i="47" s="1"/>
  <c r="G3719" i="47"/>
  <c r="G3718" i="47" s="1"/>
  <c r="G4147" i="47"/>
  <c r="G4335" i="47"/>
  <c r="G4358" i="47"/>
  <c r="G4463" i="47"/>
  <c r="H257" i="47"/>
  <c r="H380" i="47"/>
  <c r="H468" i="47"/>
  <c r="H467" i="47" s="1"/>
  <c r="H567" i="47"/>
  <c r="H713" i="47"/>
  <c r="H846" i="47"/>
  <c r="H875" i="47"/>
  <c r="H874" i="47" s="1"/>
  <c r="H873" i="47" s="1"/>
  <c r="H1189" i="47"/>
  <c r="H1188" i="47" s="1"/>
  <c r="H1265" i="47"/>
  <c r="H1264" i="47" s="1"/>
  <c r="H1263" i="47" s="1"/>
  <c r="H1376" i="47"/>
  <c r="H1375" i="47" s="1"/>
  <c r="H1374" i="47" s="1"/>
  <c r="H1673" i="47"/>
  <c r="H1744" i="47"/>
  <c r="H1785" i="47"/>
  <c r="H1784" i="47" s="1"/>
  <c r="H1783" i="47" s="1"/>
  <c r="H1922" i="47"/>
  <c r="H1992" i="47"/>
  <c r="H2163" i="47"/>
  <c r="H2162" i="47" s="1"/>
  <c r="H2161" i="47" s="1"/>
  <c r="H2194" i="47"/>
  <c r="H2238" i="47"/>
  <c r="H2342" i="47"/>
  <c r="H2376" i="47"/>
  <c r="H2372" i="47" s="1"/>
  <c r="H2469" i="47"/>
  <c r="H2523" i="47"/>
  <c r="H2550" i="47"/>
  <c r="H2612" i="47"/>
  <c r="H2644" i="47"/>
  <c r="H2643" i="47" s="1"/>
  <c r="H2675" i="47"/>
  <c r="H2699" i="47"/>
  <c r="H2898" i="47"/>
  <c r="H2897" i="47" s="1"/>
  <c r="H2923" i="47"/>
  <c r="H2952" i="47"/>
  <c r="H3008" i="47"/>
  <c r="H3007" i="47" s="1"/>
  <c r="H3084" i="47"/>
  <c r="H3110" i="47"/>
  <c r="H3102" i="47" s="1"/>
  <c r="H3137" i="47"/>
  <c r="H3136" i="47" s="1"/>
  <c r="H3165" i="47"/>
  <c r="H3328" i="47"/>
  <c r="H3357" i="47"/>
  <c r="H3356" i="47" s="1"/>
  <c r="H3542" i="47"/>
  <c r="H3541" i="47" s="1"/>
  <c r="H3565" i="47"/>
  <c r="H3697" i="47"/>
  <c r="H3696" i="47" s="1"/>
  <c r="H3695" i="47" s="1"/>
  <c r="H3859" i="47"/>
  <c r="H3979" i="47"/>
  <c r="H4029" i="47"/>
  <c r="H4060" i="47"/>
  <c r="H4316" i="47"/>
  <c r="H4340" i="47"/>
  <c r="H4390" i="47"/>
  <c r="G1104" i="47"/>
  <c r="H1104" i="47"/>
  <c r="G4092" i="47" l="1"/>
  <c r="G4091" i="47" s="1"/>
  <c r="I4093" i="47"/>
  <c r="G3180" i="47"/>
  <c r="I4127" i="47"/>
  <c r="F149" i="47"/>
  <c r="I149" i="47" s="1"/>
  <c r="F3701" i="47"/>
  <c r="I3701" i="47" s="1"/>
  <c r="G1611" i="47"/>
  <c r="I4585" i="47"/>
  <c r="I4218" i="47"/>
  <c r="I4412" i="47"/>
  <c r="I3747" i="47"/>
  <c r="I2144" i="47"/>
  <c r="I4395" i="47"/>
  <c r="I1150" i="47"/>
  <c r="I4163" i="47"/>
  <c r="I4321" i="47"/>
  <c r="I4496" i="47"/>
  <c r="I4455" i="47"/>
  <c r="I4522" i="47"/>
  <c r="F3718" i="47"/>
  <c r="I3718" i="47" s="1"/>
  <c r="I1519" i="47"/>
  <c r="I773" i="47"/>
  <c r="I2090" i="47"/>
  <c r="I2973" i="47"/>
  <c r="I1820" i="47"/>
  <c r="I1338" i="47"/>
  <c r="F1337" i="47"/>
  <c r="I1337" i="47" s="1"/>
  <c r="G2715" i="47"/>
  <c r="I3603" i="47"/>
  <c r="I3590" i="47"/>
  <c r="I3702" i="47"/>
  <c r="I2759" i="47"/>
  <c r="I4390" i="47"/>
  <c r="I3542" i="47"/>
  <c r="I2898" i="47"/>
  <c r="I1376" i="47"/>
  <c r="I3404" i="47"/>
  <c r="I3155" i="47"/>
  <c r="I4335" i="47"/>
  <c r="I998" i="47"/>
  <c r="I2569" i="47"/>
  <c r="I3313" i="47"/>
  <c r="I2708" i="47"/>
  <c r="I1304" i="47"/>
  <c r="I2947" i="47"/>
  <c r="I463" i="47"/>
  <c r="I432" i="47"/>
  <c r="I4376" i="47"/>
  <c r="I3522" i="47"/>
  <c r="I3491" i="47"/>
  <c r="I2266" i="47"/>
  <c r="I1462" i="47"/>
  <c r="I592" i="47"/>
  <c r="I4316" i="47"/>
  <c r="I2675" i="47"/>
  <c r="I2194" i="47"/>
  <c r="I846" i="47"/>
  <c r="I2292" i="47"/>
  <c r="I3032" i="47"/>
  <c r="I4303" i="47"/>
  <c r="I698" i="47"/>
  <c r="I1929" i="47"/>
  <c r="I4186" i="47"/>
  <c r="I3719" i="47"/>
  <c r="I949" i="47"/>
  <c r="I2081" i="47"/>
  <c r="I3008" i="47"/>
  <c r="I3575" i="47"/>
  <c r="I3181" i="47"/>
  <c r="I1216" i="47"/>
  <c r="I896" i="47"/>
  <c r="I407" i="47"/>
  <c r="I297" i="47"/>
  <c r="I1737" i="47"/>
  <c r="I3697" i="47"/>
  <c r="I3118" i="47"/>
  <c r="I2487" i="47"/>
  <c r="I1049" i="47"/>
  <c r="I2504" i="47"/>
  <c r="I486" i="47"/>
  <c r="I4371" i="47"/>
  <c r="I2937" i="47"/>
  <c r="I2981" i="47"/>
  <c r="I88" i="47"/>
  <c r="I2612" i="47"/>
  <c r="I1922" i="47"/>
  <c r="I1620" i="47"/>
  <c r="I4078" i="47"/>
  <c r="I2856" i="47"/>
  <c r="I1612" i="47"/>
  <c r="I532" i="47"/>
  <c r="I3527" i="47"/>
  <c r="I3203" i="47"/>
  <c r="F2365" i="47"/>
  <c r="I2365" i="47" s="1"/>
  <c r="I2369" i="47"/>
  <c r="I3612" i="47"/>
  <c r="I599" i="47"/>
  <c r="I2417" i="47"/>
  <c r="I929" i="47"/>
  <c r="I3770" i="47"/>
  <c r="I3465" i="47"/>
  <c r="I2168" i="47"/>
  <c r="I1349" i="47"/>
  <c r="I150" i="47"/>
  <c r="I4060" i="47"/>
  <c r="I3137" i="47"/>
  <c r="I2644" i="47"/>
  <c r="I1992" i="47"/>
  <c r="I713" i="47"/>
  <c r="I2012" i="47"/>
  <c r="I4142" i="47"/>
  <c r="I1876" i="47"/>
  <c r="I554" i="47"/>
  <c r="I3737" i="47"/>
  <c r="I1388" i="47"/>
  <c r="I1389" i="47"/>
  <c r="I4158" i="47"/>
  <c r="I3376" i="47"/>
  <c r="I3964" i="47"/>
  <c r="I828" i="47"/>
  <c r="I62" i="47"/>
  <c r="I768" i="47"/>
  <c r="I1982" i="47"/>
  <c r="I1530" i="47"/>
  <c r="I3003" i="47"/>
  <c r="I3558" i="47"/>
  <c r="I1184" i="47"/>
  <c r="I870" i="47"/>
  <c r="F235" i="47"/>
  <c r="F234" i="47" s="1"/>
  <c r="I239" i="47"/>
  <c r="I126" i="47"/>
  <c r="I422" i="47"/>
  <c r="I2664" i="47"/>
  <c r="I2185" i="47"/>
  <c r="I987" i="47"/>
  <c r="I427" i="47"/>
  <c r="I1997" i="47"/>
  <c r="I4517" i="47"/>
  <c r="I1356" i="47"/>
  <c r="I3794" i="47"/>
  <c r="I4012" i="47"/>
  <c r="I1032" i="47"/>
  <c r="I4132" i="47"/>
  <c r="I3317" i="47"/>
  <c r="I3650" i="47"/>
  <c r="I618" i="47"/>
  <c r="I15" i="47"/>
  <c r="I677" i="47"/>
  <c r="I1812" i="47"/>
  <c r="I939" i="47"/>
  <c r="I2999" i="47"/>
  <c r="I804" i="47"/>
  <c r="I3995" i="47"/>
  <c r="I3518" i="47"/>
  <c r="I1586" i="47"/>
  <c r="I3076" i="47"/>
  <c r="I1194" i="47"/>
  <c r="I4226" i="47"/>
  <c r="I3228" i="47"/>
  <c r="I1665" i="47"/>
  <c r="I1299" i="47"/>
  <c r="I968" i="47"/>
  <c r="F394" i="47"/>
  <c r="I395" i="47"/>
  <c r="I1792" i="47"/>
  <c r="I2960" i="47"/>
  <c r="I1272" i="47"/>
  <c r="I340" i="47"/>
  <c r="I1277" i="47"/>
  <c r="I170" i="47"/>
  <c r="F3425" i="47"/>
  <c r="I3425" i="47" s="1"/>
  <c r="I3431" i="47"/>
  <c r="F3444" i="47"/>
  <c r="I3444" i="47" s="1"/>
  <c r="I3450" i="47"/>
  <c r="I851" i="47"/>
  <c r="I4596" i="47"/>
  <c r="I1778" i="47"/>
  <c r="I386" i="47"/>
  <c r="I4298" i="47"/>
  <c r="I4443" i="47"/>
  <c r="I2902" i="47"/>
  <c r="I1895" i="47"/>
  <c r="I1003" i="47"/>
  <c r="I3979" i="47"/>
  <c r="I3084" i="47"/>
  <c r="I2550" i="47"/>
  <c r="I1785" i="47"/>
  <c r="I468" i="47"/>
  <c r="I1135" i="47"/>
  <c r="I1415" i="47"/>
  <c r="I274" i="47"/>
  <c r="I1226" i="47"/>
  <c r="I3916" i="47"/>
  <c r="I2817" i="47"/>
  <c r="I1548" i="47"/>
  <c r="I506" i="47"/>
  <c r="I3369" i="47"/>
  <c r="I4100" i="47"/>
  <c r="I2907" i="47"/>
  <c r="I2531" i="47"/>
  <c r="I572" i="47"/>
  <c r="I2441" i="47"/>
  <c r="I586" i="47"/>
  <c r="I1644" i="47"/>
  <c r="I2270" i="47"/>
  <c r="I809" i="47"/>
  <c r="I3352" i="47"/>
  <c r="I1909" i="47"/>
  <c r="I1500" i="47"/>
  <c r="I1115" i="47"/>
  <c r="I103" i="47"/>
  <c r="I1361" i="47"/>
  <c r="I4021" i="47"/>
  <c r="F2629" i="47"/>
  <c r="I2629" i="47" s="1"/>
  <c r="I2630" i="47"/>
  <c r="I1331" i="47"/>
  <c r="I3018" i="47"/>
  <c r="I2163" i="47"/>
  <c r="I96" i="47"/>
  <c r="I1067" i="47"/>
  <c r="I4052" i="47"/>
  <c r="I2075" i="47"/>
  <c r="I1282" i="47"/>
  <c r="I4561" i="47"/>
  <c r="I1872" i="47"/>
  <c r="I2918" i="47"/>
  <c r="I2063" i="47"/>
  <c r="I1189" i="47"/>
  <c r="I4202" i="47"/>
  <c r="I1159" i="47"/>
  <c r="I76" i="47"/>
  <c r="I2516" i="47"/>
  <c r="I3223" i="47"/>
  <c r="I3110" i="47"/>
  <c r="I567" i="47"/>
  <c r="I2844" i="47"/>
  <c r="I979" i="47"/>
  <c r="I3859" i="47"/>
  <c r="I2952" i="47"/>
  <c r="I2523" i="47"/>
  <c r="I1744" i="47"/>
  <c r="I380" i="47"/>
  <c r="F663" i="47"/>
  <c r="I663" i="47" s="1"/>
  <c r="I667" i="47"/>
  <c r="I6" i="47"/>
  <c r="I2565" i="47"/>
  <c r="I373" i="47"/>
  <c r="I3682" i="47"/>
  <c r="I2769" i="47"/>
  <c r="I1251" i="47"/>
  <c r="I481" i="47"/>
  <c r="I3342" i="47"/>
  <c r="I4007" i="47"/>
  <c r="I4463" i="47"/>
  <c r="I2883" i="47"/>
  <c r="I2244" i="47"/>
  <c r="I549" i="47"/>
  <c r="I1054" i="47"/>
  <c r="I348" i="47"/>
  <c r="I1258" i="47"/>
  <c r="I2994" i="47"/>
  <c r="I2331" i="47"/>
  <c r="I1080" i="47"/>
  <c r="I2538" i="47"/>
  <c r="I1130" i="47"/>
  <c r="I3391" i="47"/>
  <c r="I2932" i="47"/>
  <c r="I891" i="47"/>
  <c r="I961" i="47"/>
  <c r="I3969" i="47"/>
  <c r="I1578" i="47"/>
  <c r="I231" i="47"/>
  <c r="I3254" i="47"/>
  <c r="I3357" i="47"/>
  <c r="I2877" i="47"/>
  <c r="I1965" i="47"/>
  <c r="I875" i="47"/>
  <c r="I1037" i="47"/>
  <c r="I287" i="47"/>
  <c r="I4029" i="47"/>
  <c r="I4429" i="47"/>
  <c r="I4268" i="47"/>
  <c r="I4605" i="47"/>
  <c r="I3984" i="47"/>
  <c r="I4181" i="47"/>
  <c r="I3753" i="47"/>
  <c r="I2802" i="47"/>
  <c r="I1540" i="47"/>
  <c r="I956" i="47"/>
  <c r="I3565" i="47"/>
  <c r="I2923" i="47"/>
  <c r="I2469" i="47"/>
  <c r="I1673" i="47"/>
  <c r="I257" i="47"/>
  <c r="I1200" i="47"/>
  <c r="I447" i="47"/>
  <c r="I3498" i="47"/>
  <c r="I2434" i="47"/>
  <c r="I833" i="47"/>
  <c r="I269" i="47"/>
  <c r="I3022" i="47"/>
  <c r="F3945" i="47"/>
  <c r="I3945" i="47" s="1"/>
  <c r="I3946" i="47"/>
  <c r="I4358" i="47"/>
  <c r="I2683" i="47"/>
  <c r="I2021" i="47"/>
  <c r="I525" i="47"/>
  <c r="I1021" i="47"/>
  <c r="I143" i="47"/>
  <c r="I3208" i="47"/>
  <c r="I733" i="47"/>
  <c r="I2990" i="47"/>
  <c r="I3264" i="47"/>
  <c r="I1322" i="47"/>
  <c r="F1008" i="47"/>
  <c r="I1009" i="47"/>
  <c r="I604" i="47"/>
  <c r="I4047" i="47"/>
  <c r="I3763" i="47"/>
  <c r="I2499" i="47"/>
  <c r="I1014" i="47"/>
  <c r="I865" i="47"/>
  <c r="I693" i="47"/>
  <c r="I4407" i="47"/>
  <c r="I3906" i="47"/>
  <c r="I2968" i="47"/>
  <c r="I1977" i="47"/>
  <c r="I1495" i="47"/>
  <c r="I1206" i="47"/>
  <c r="I823" i="47"/>
  <c r="I3151" i="47"/>
  <c r="I672" i="47"/>
  <c r="I2712" i="47"/>
  <c r="F3928" i="47"/>
  <c r="I3928" i="47" s="1"/>
  <c r="I3929" i="47"/>
  <c r="I3165" i="47"/>
  <c r="I2342" i="47"/>
  <c r="I791" i="47"/>
  <c r="I2358" i="47"/>
  <c r="I4106" i="47"/>
  <c r="I4576" i="47"/>
  <c r="I2659" i="47"/>
  <c r="I1425" i="47"/>
  <c r="I500" i="47"/>
  <c r="I537" i="47"/>
  <c r="F2372" i="47"/>
  <c r="I2372" i="47" s="1"/>
  <c r="I2376" i="47"/>
  <c r="I3655" i="47"/>
  <c r="I992" i="47"/>
  <c r="I402" i="47"/>
  <c r="I1211" i="47"/>
  <c r="I2888" i="47"/>
  <c r="I1475" i="47"/>
  <c r="I1173" i="47"/>
  <c r="I786" i="47"/>
  <c r="I1384" i="47"/>
  <c r="I3583" i="47"/>
  <c r="I3131" i="47"/>
  <c r="I390" i="47"/>
  <c r="I2600" i="47"/>
  <c r="I658" i="47"/>
  <c r="I901" i="47"/>
  <c r="I3472" i="47"/>
  <c r="I758" i="47"/>
  <c r="I2590" i="47"/>
  <c r="I4353" i="47"/>
  <c r="I4424" i="47"/>
  <c r="I4000" i="47"/>
  <c r="I3672" i="47"/>
  <c r="I2576" i="47"/>
  <c r="I1489" i="47"/>
  <c r="I748" i="47"/>
  <c r="I457" i="47"/>
  <c r="I4340" i="47"/>
  <c r="I3328" i="47"/>
  <c r="I2699" i="47"/>
  <c r="I2238" i="47"/>
  <c r="I1265" i="47"/>
  <c r="I219" i="47"/>
  <c r="I3186" i="47"/>
  <c r="I3160" i="47"/>
  <c r="I3397" i="47"/>
  <c r="I2283" i="47"/>
  <c r="I728" i="47"/>
  <c r="I3867" i="47"/>
  <c r="I2455" i="47"/>
  <c r="I4548" i="47"/>
  <c r="I4147" i="47"/>
  <c r="I2622" i="47"/>
  <c r="I1071" i="47"/>
  <c r="I358" i="47"/>
  <c r="I974" i="47"/>
  <c r="I2151" i="47"/>
  <c r="I252" i="47"/>
  <c r="I3012" i="47"/>
  <c r="I4214" i="47"/>
  <c r="I3599" i="47"/>
  <c r="I2688" i="47"/>
  <c r="I2101" i="47"/>
  <c r="I1246" i="47"/>
  <c r="I437" i="47"/>
  <c r="I2256" i="47"/>
  <c r="I3419" i="47"/>
  <c r="I4652" i="47"/>
  <c r="I1179" i="47"/>
  <c r="I354" i="47"/>
  <c r="I2476" i="47"/>
  <c r="I3692" i="47"/>
  <c r="I1903" i="47"/>
  <c r="I1366" i="47"/>
  <c r="I1101" i="47"/>
  <c r="I3688" i="47"/>
  <c r="I4115" i="47"/>
  <c r="I2557" i="47"/>
  <c r="I511" i="47"/>
  <c r="H4180" i="47"/>
  <c r="G2628" i="47"/>
  <c r="G75" i="47"/>
  <c r="G74" i="47" s="1"/>
  <c r="G2917" i="47"/>
  <c r="G4642" i="47"/>
  <c r="G4406" i="47"/>
  <c r="H2334" i="47"/>
  <c r="H2329" i="47" s="1"/>
  <c r="H3222" i="47"/>
  <c r="G3978" i="47"/>
  <c r="G2901" i="47"/>
  <c r="H1008" i="47"/>
  <c r="H1149" i="47"/>
  <c r="H1133" i="47" s="1"/>
  <c r="G4423" i="47"/>
  <c r="H4091" i="47"/>
  <c r="H4642" i="47"/>
  <c r="G251" i="47"/>
  <c r="H997" i="47"/>
  <c r="H95" i="47"/>
  <c r="H94" i="47" s="1"/>
  <c r="H973" i="47"/>
  <c r="F3117" i="47"/>
  <c r="I3117" i="47" s="1"/>
  <c r="H4502" i="47"/>
  <c r="G1664" i="47"/>
  <c r="H2584" i="47"/>
  <c r="F130" i="47"/>
  <c r="I130" i="47" s="1"/>
  <c r="G955" i="47"/>
  <c r="H2549" i="47"/>
  <c r="H3858" i="47"/>
  <c r="H3857" i="47" s="1"/>
  <c r="H4406" i="47"/>
  <c r="H827" i="47"/>
  <c r="G3768" i="47"/>
  <c r="H2882" i="47"/>
  <c r="G4157" i="47"/>
  <c r="H3768" i="47"/>
  <c r="G3994" i="47"/>
  <c r="H2606" i="47"/>
  <c r="F1902" i="47"/>
  <c r="H2433" i="47"/>
  <c r="G4334" i="47"/>
  <c r="G3069" i="47"/>
  <c r="G3068" i="47" s="1"/>
  <c r="G3149" i="47"/>
  <c r="F3222" i="47"/>
  <c r="G2515" i="47"/>
  <c r="G2946" i="47"/>
  <c r="H4575" i="47"/>
  <c r="G785" i="47"/>
  <c r="F719" i="47"/>
  <c r="I719" i="47" s="1"/>
  <c r="H3006" i="47"/>
  <c r="F2606" i="47"/>
  <c r="F2736" i="47"/>
  <c r="I2736" i="47" s="1"/>
  <c r="H2628" i="47"/>
  <c r="F2407" i="47"/>
  <c r="I2407" i="47" s="1"/>
  <c r="F879" i="47"/>
  <c r="F1592" i="47"/>
  <c r="I1592" i="47" s="1"/>
  <c r="F95" i="47"/>
  <c r="F1048" i="47"/>
  <c r="F598" i="47"/>
  <c r="H2715" i="47"/>
  <c r="G3006" i="47"/>
  <c r="H548" i="47"/>
  <c r="H986" i="47"/>
  <c r="H3516" i="47"/>
  <c r="G2584" i="47"/>
  <c r="H5" i="47"/>
  <c r="H4" i="47" s="1"/>
  <c r="H3355" i="47"/>
  <c r="G1048" i="47"/>
  <c r="H767" i="47"/>
  <c r="F2584" i="47"/>
  <c r="F117" i="47"/>
  <c r="I117" i="47" s="1"/>
  <c r="H3978" i="47"/>
  <c r="H3736" i="47"/>
  <c r="G2606" i="47"/>
  <c r="F2931" i="47"/>
  <c r="G1149" i="47"/>
  <c r="G1133" i="47" s="1"/>
  <c r="G2184" i="47"/>
  <c r="G2183" i="47" s="1"/>
  <c r="G2182" i="47" s="1"/>
  <c r="G1187" i="47"/>
  <c r="F1801" i="47"/>
  <c r="H845" i="47"/>
  <c r="H1902" i="47"/>
  <c r="H1901" i="47" s="1"/>
  <c r="G4006" i="47"/>
  <c r="G1031" i="47"/>
  <c r="G4315" i="47"/>
  <c r="I169" i="47"/>
  <c r="H394" i="47"/>
  <c r="H393" i="47" s="1"/>
  <c r="G1539" i="47"/>
  <c r="G4389" i="47"/>
  <c r="F243" i="47"/>
  <c r="I243" i="47" s="1"/>
  <c r="G531" i="47"/>
  <c r="H4126" i="47"/>
  <c r="F1599" i="47"/>
  <c r="I1599" i="47" s="1"/>
  <c r="F4281" i="47"/>
  <c r="H2865" i="47"/>
  <c r="F2491" i="47"/>
  <c r="I2491" i="47" s="1"/>
  <c r="F912" i="47"/>
  <c r="I912" i="47" s="1"/>
  <c r="G1811" i="47"/>
  <c r="G1810" i="47" s="1"/>
  <c r="G148" i="47"/>
  <c r="F683" i="47"/>
  <c r="I683" i="47" s="1"/>
  <c r="H2988" i="47"/>
  <c r="H2967" i="47"/>
  <c r="F2423" i="47"/>
  <c r="I2423" i="47" s="1"/>
  <c r="G235" i="47"/>
  <c r="H235" i="47"/>
  <c r="H234" i="47" s="1"/>
  <c r="G3662" i="47"/>
  <c r="G3661" i="47" s="1"/>
  <c r="H904" i="47"/>
  <c r="H148" i="47"/>
  <c r="F986" i="47"/>
  <c r="F1149" i="47"/>
  <c r="G928" i="47"/>
  <c r="I928" i="47" s="1"/>
  <c r="F803" i="47"/>
  <c r="F411" i="47"/>
  <c r="I411" i="47" s="1"/>
  <c r="H566" i="47"/>
  <c r="G2080" i="47"/>
  <c r="G2079" i="47" s="1"/>
  <c r="G2078" i="47" s="1"/>
  <c r="G697" i="47"/>
  <c r="G696" i="47" s="1"/>
  <c r="H2706" i="47"/>
  <c r="H2568" i="47"/>
  <c r="H2946" i="47"/>
  <c r="H1276" i="47"/>
  <c r="G845" i="47"/>
  <c r="H4423" i="47"/>
  <c r="H4595" i="47"/>
  <c r="G3464" i="47"/>
  <c r="G5" i="47"/>
  <c r="G4" i="47" s="1"/>
  <c r="G3159" i="47"/>
  <c r="G4051" i="47"/>
  <c r="G2282" i="47"/>
  <c r="G2274" i="47" s="1"/>
  <c r="G3752" i="47"/>
  <c r="F1298" i="47"/>
  <c r="H3963" i="47"/>
  <c r="H2011" i="47"/>
  <c r="G4020" i="47"/>
  <c r="H3069" i="47"/>
  <c r="H3068" i="47" s="1"/>
  <c r="G2931" i="47"/>
  <c r="F3094" i="47"/>
  <c r="I3094" i="47" s="1"/>
  <c r="F1276" i="47"/>
  <c r="F4297" i="47"/>
  <c r="F4595" i="47"/>
  <c r="H2468" i="47"/>
  <c r="F4454" i="47"/>
  <c r="G2706" i="47"/>
  <c r="G505" i="47"/>
  <c r="F4521" i="47"/>
  <c r="I4521" i="47" s="1"/>
  <c r="H3202" i="47"/>
  <c r="G4575" i="47"/>
  <c r="F4442" i="47"/>
  <c r="I4442" i="47" s="1"/>
  <c r="F3769" i="47"/>
  <c r="I3769" i="47" s="1"/>
  <c r="F2839" i="47"/>
  <c r="F955" i="47"/>
  <c r="F3557" i="47"/>
  <c r="I2643" i="47"/>
  <c r="F1664" i="47"/>
  <c r="F467" i="47"/>
  <c r="I467" i="47" s="1"/>
  <c r="F5" i="47"/>
  <c r="F1611" i="47"/>
  <c r="F4105" i="47"/>
  <c r="I4105" i="47" s="1"/>
  <c r="F385" i="47"/>
  <c r="I385" i="47" s="1"/>
  <c r="H1736" i="47"/>
  <c r="H1735" i="47" s="1"/>
  <c r="H1734" i="47" s="1"/>
  <c r="G3963" i="47"/>
  <c r="G3602" i="47"/>
  <c r="G3597" i="47" s="1"/>
  <c r="G2334" i="47"/>
  <c r="G2329" i="47" s="1"/>
  <c r="G997" i="47"/>
  <c r="G4352" i="47"/>
  <c r="F3963" i="47"/>
  <c r="F2658" i="47"/>
  <c r="F2530" i="47"/>
  <c r="F676" i="47"/>
  <c r="I676" i="47" s="1"/>
  <c r="F4503" i="47"/>
  <c r="I4503" i="47" s="1"/>
  <c r="F1981" i="47"/>
  <c r="I1981" i="47" s="1"/>
  <c r="F2100" i="47"/>
  <c r="I2100" i="47" s="1"/>
  <c r="F1183" i="47"/>
  <c r="I1183" i="47" s="1"/>
  <c r="F1079" i="47"/>
  <c r="I1079" i="47" s="1"/>
  <c r="F895" i="47"/>
  <c r="I895" i="47" s="1"/>
  <c r="F4119" i="47"/>
  <c r="I4119" i="47" s="1"/>
  <c r="F1129" i="47"/>
  <c r="F3691" i="47"/>
  <c r="I3691" i="47" s="1"/>
  <c r="F2074" i="47"/>
  <c r="I2074" i="47" s="1"/>
  <c r="F1365" i="47"/>
  <c r="I1365" i="47" s="1"/>
  <c r="F1205" i="47"/>
  <c r="I1205" i="47" s="1"/>
  <c r="F426" i="47"/>
  <c r="I426" i="47" s="1"/>
  <c r="F230" i="47"/>
  <c r="I230" i="47" s="1"/>
  <c r="F1791" i="47"/>
  <c r="I1791" i="47" s="1"/>
  <c r="F4560" i="47"/>
  <c r="I4560" i="47" s="1"/>
  <c r="F3582" i="47"/>
  <c r="I3582" i="47" s="1"/>
  <c r="F2275" i="47"/>
  <c r="I2275" i="47" s="1"/>
  <c r="F3687" i="47"/>
  <c r="I3687" i="47" s="1"/>
  <c r="F3150" i="47"/>
  <c r="I3150" i="47" s="1"/>
  <c r="F2503" i="47"/>
  <c r="I2503" i="47" s="1"/>
  <c r="F389" i="47"/>
  <c r="I389" i="47" s="1"/>
  <c r="F4352" i="47"/>
  <c r="F4423" i="47"/>
  <c r="H3149" i="47"/>
  <c r="F4406" i="47"/>
  <c r="F3662" i="47"/>
  <c r="F1348" i="47"/>
  <c r="I1348" i="47" s="1"/>
  <c r="F3541" i="47"/>
  <c r="I3541" i="47" s="1"/>
  <c r="F2946" i="47"/>
  <c r="F2184" i="47"/>
  <c r="F1375" i="47"/>
  <c r="I1375" i="47" s="1"/>
  <c r="F4531" i="47"/>
  <c r="I4531" i="47" s="1"/>
  <c r="F3180" i="47"/>
  <c r="F1225" i="47"/>
  <c r="F4141" i="47"/>
  <c r="F2433" i="47"/>
  <c r="H505" i="47"/>
  <c r="G4370" i="47"/>
  <c r="H3662" i="47"/>
  <c r="H3661" i="47" s="1"/>
  <c r="G973" i="47"/>
  <c r="G4141" i="47"/>
  <c r="F4334" i="47"/>
  <c r="F1020" i="47"/>
  <c r="I1020" i="47" s="1"/>
  <c r="F3598" i="47"/>
  <c r="I3598" i="47" s="1"/>
  <c r="F3517" i="47"/>
  <c r="I3517" i="47" s="1"/>
  <c r="F2866" i="47"/>
  <c r="I2866" i="47" s="1"/>
  <c r="F2486" i="47"/>
  <c r="I2486" i="47" s="1"/>
  <c r="F2162" i="47"/>
  <c r="I2162" i="47" s="1"/>
  <c r="F1178" i="47"/>
  <c r="F864" i="47"/>
  <c r="I864" i="47" s="1"/>
  <c r="F421" i="47"/>
  <c r="I421" i="47" s="1"/>
  <c r="F1193" i="47"/>
  <c r="I1193" i="47" s="1"/>
  <c r="F692" i="47"/>
  <c r="I692" i="47" s="1"/>
  <c r="F1271" i="47"/>
  <c r="F4516" i="47"/>
  <c r="I4516" i="47" s="1"/>
  <c r="F3602" i="47"/>
  <c r="F4180" i="47"/>
  <c r="F3589" i="47"/>
  <c r="I3589" i="47" s="1"/>
  <c r="F3490" i="47"/>
  <c r="F742" i="47"/>
  <c r="I742" i="47" s="1"/>
  <c r="F4051" i="47"/>
  <c r="F2917" i="47"/>
  <c r="F2549" i="47"/>
  <c r="F1991" i="47"/>
  <c r="F1264" i="47"/>
  <c r="I1264" i="47" s="1"/>
  <c r="F2564" i="47"/>
  <c r="I2564" i="47" s="1"/>
  <c r="F1250" i="47"/>
  <c r="I1250" i="47" s="1"/>
  <c r="F531" i="47"/>
  <c r="F3793" i="47"/>
  <c r="I3793" i="47" s="1"/>
  <c r="G3368" i="47"/>
  <c r="G1008" i="47"/>
  <c r="F4092" i="47"/>
  <c r="F2716" i="47"/>
  <c r="I2716" i="47" s="1"/>
  <c r="F357" i="47"/>
  <c r="G116" i="47"/>
  <c r="F1643" i="47"/>
  <c r="I1643" i="47" s="1"/>
  <c r="F251" i="47"/>
  <c r="F2330" i="47"/>
  <c r="I2330" i="47" s="1"/>
  <c r="F1321" i="47"/>
  <c r="I1321" i="47" s="1"/>
  <c r="F1245" i="47"/>
  <c r="F869" i="47"/>
  <c r="F436" i="47"/>
  <c r="I436" i="47" s="1"/>
  <c r="F401" i="47"/>
  <c r="I401" i="47" s="1"/>
  <c r="F3905" i="47"/>
  <c r="I3905" i="47" s="1"/>
  <c r="F2507" i="47"/>
  <c r="I2507" i="47" s="1"/>
  <c r="F1172" i="47"/>
  <c r="I1172" i="47" s="1"/>
  <c r="F1383" i="47"/>
  <c r="I1383" i="47" s="1"/>
  <c r="F3130" i="47"/>
  <c r="I3130" i="47" s="1"/>
  <c r="F2876" i="47"/>
  <c r="I2876" i="47" s="1"/>
  <c r="F2711" i="47"/>
  <c r="I2711" i="47" s="1"/>
  <c r="F3521" i="47"/>
  <c r="I3521" i="47" s="1"/>
  <c r="G3516" i="47"/>
  <c r="F4126" i="47"/>
  <c r="F3464" i="47"/>
  <c r="F1031" i="47"/>
  <c r="F900" i="47"/>
  <c r="F4020" i="47"/>
  <c r="F2897" i="47"/>
  <c r="I2897" i="47" s="1"/>
  <c r="F2515" i="47"/>
  <c r="F785" i="47"/>
  <c r="F1134" i="47"/>
  <c r="I1134" i="47" s="1"/>
  <c r="F2011" i="47"/>
  <c r="F209" i="47"/>
  <c r="I209" i="47" s="1"/>
  <c r="F3909" i="47"/>
  <c r="I3909" i="47" s="1"/>
  <c r="F505" i="47"/>
  <c r="G3736" i="47"/>
  <c r="G1991" i="47"/>
  <c r="H1811" i="47"/>
  <c r="H1810" i="47" s="1"/>
  <c r="F4575" i="47"/>
  <c r="F3069" i="47"/>
  <c r="F2399" i="47"/>
  <c r="I2399" i="47" s="1"/>
  <c r="F3253" i="47"/>
  <c r="F286" i="47"/>
  <c r="F4539" i="47"/>
  <c r="I4539" i="47" s="1"/>
  <c r="F1886" i="47"/>
  <c r="I1886" i="47" s="1"/>
  <c r="F1257" i="47"/>
  <c r="I1257" i="47" s="1"/>
  <c r="F3351" i="47"/>
  <c r="I3351" i="47" s="1"/>
  <c r="F2707" i="47"/>
  <c r="I2707" i="47" s="1"/>
  <c r="F3017" i="47"/>
  <c r="I3017" i="47" s="1"/>
  <c r="F431" i="47"/>
  <c r="F125" i="47"/>
  <c r="I125" i="47" s="1"/>
  <c r="F201" i="47"/>
  <c r="I201" i="47" s="1"/>
  <c r="F2392" i="47"/>
  <c r="I2392" i="47" s="1"/>
  <c r="F1066" i="47"/>
  <c r="I1066" i="47" s="1"/>
  <c r="F3356" i="47"/>
  <c r="I3356" i="47" s="1"/>
  <c r="F3360" i="47"/>
  <c r="I3360" i="47" s="1"/>
  <c r="F2416" i="47"/>
  <c r="I2416" i="47" s="1"/>
  <c r="G2988" i="47"/>
  <c r="F3994" i="47"/>
  <c r="F2967" i="47"/>
  <c r="F451" i="47"/>
  <c r="I451" i="47" s="1"/>
  <c r="F3136" i="47"/>
  <c r="I3136" i="47" s="1"/>
  <c r="F2468" i="47"/>
  <c r="F1784" i="47"/>
  <c r="I1784" i="47" s="1"/>
  <c r="F218" i="47"/>
  <c r="I218" i="47" s="1"/>
  <c r="F3154" i="47"/>
  <c r="I3154" i="47" s="1"/>
  <c r="F2143" i="47"/>
  <c r="I2143" i="47" s="1"/>
  <c r="F757" i="47"/>
  <c r="I757" i="47" s="1"/>
  <c r="F3526" i="47"/>
  <c r="I3526" i="47" s="1"/>
  <c r="H727" i="47"/>
  <c r="H726" i="47" s="1"/>
  <c r="G827" i="47"/>
  <c r="F4547" i="47"/>
  <c r="I4547" i="47" s="1"/>
  <c r="F2882" i="47"/>
  <c r="F61" i="47"/>
  <c r="I61" i="47" s="1"/>
  <c r="F2384" i="47"/>
  <c r="I2384" i="47" s="1"/>
  <c r="F948" i="47"/>
  <c r="I948" i="47" s="1"/>
  <c r="F139" i="47"/>
  <c r="I139" i="47" s="1"/>
  <c r="H3253" i="47"/>
  <c r="H3243" i="47" s="1"/>
  <c r="G3858" i="47"/>
  <c r="G3857" i="47" s="1"/>
  <c r="F2150" i="47"/>
  <c r="I2150" i="47" s="1"/>
  <c r="F1215" i="47"/>
  <c r="I1215" i="47" s="1"/>
  <c r="F1114" i="47"/>
  <c r="I1114" i="47" s="1"/>
  <c r="F406" i="47"/>
  <c r="F4046" i="47"/>
  <c r="I4046" i="47" s="1"/>
  <c r="F1360" i="47"/>
  <c r="F462" i="47"/>
  <c r="F2498" i="47"/>
  <c r="I2498" i="47" s="1"/>
  <c r="F1330" i="47"/>
  <c r="I1330" i="47" s="1"/>
  <c r="F1976" i="47"/>
  <c r="I1976" i="47" s="1"/>
  <c r="F1100" i="47"/>
  <c r="I1100" i="47" s="1"/>
  <c r="F967" i="47"/>
  <c r="I967" i="47" s="1"/>
  <c r="F822" i="47"/>
  <c r="I822" i="47" s="1"/>
  <c r="F1871" i="47"/>
  <c r="I1871" i="47" s="1"/>
  <c r="F905" i="47"/>
  <c r="I905" i="47" s="1"/>
  <c r="F671" i="47"/>
  <c r="I671" i="47" s="1"/>
  <c r="F4114" i="47"/>
  <c r="I4114" i="47" s="1"/>
  <c r="F3752" i="47"/>
  <c r="F2901" i="47"/>
  <c r="F2167" i="47"/>
  <c r="I2167" i="47" s="1"/>
  <c r="F182" i="47"/>
  <c r="I182" i="47" s="1"/>
  <c r="F3858" i="47"/>
  <c r="F3102" i="47"/>
  <c r="I3102" i="47" s="1"/>
  <c r="F2334" i="47"/>
  <c r="F1736" i="47"/>
  <c r="F566" i="47"/>
  <c r="F1199" i="47"/>
  <c r="I1199" i="47" s="1"/>
  <c r="F727" i="47"/>
  <c r="F3368" i="47"/>
  <c r="H4352" i="47"/>
  <c r="F1070" i="47"/>
  <c r="I1070" i="47" s="1"/>
  <c r="H286" i="47"/>
  <c r="F2080" i="47"/>
  <c r="F4656" i="47"/>
  <c r="I4656" i="47" s="1"/>
  <c r="F4213" i="47"/>
  <c r="I4213" i="47" s="1"/>
  <c r="F1697" i="47"/>
  <c r="I1697" i="47" s="1"/>
  <c r="F4651" i="47"/>
  <c r="I4651" i="47" s="1"/>
  <c r="F3696" i="47"/>
  <c r="I3696" i="47" s="1"/>
  <c r="F1210" i="47"/>
  <c r="I1210" i="47" s="1"/>
  <c r="F1105" i="47"/>
  <c r="I1105" i="47" s="1"/>
  <c r="F890" i="47"/>
  <c r="I890" i="47" s="1"/>
  <c r="F353" i="47"/>
  <c r="I353" i="47" s="1"/>
  <c r="F1188" i="47"/>
  <c r="I1188" i="47" s="1"/>
  <c r="F874" i="47"/>
  <c r="I874" i="47" s="1"/>
  <c r="F657" i="47"/>
  <c r="I657" i="47" s="1"/>
  <c r="F4201" i="47"/>
  <c r="I4201" i="47" s="1"/>
  <c r="F1355" i="47"/>
  <c r="I1355" i="47" s="1"/>
  <c r="F4643" i="47"/>
  <c r="I4643" i="47" s="1"/>
  <c r="F3312" i="47"/>
  <c r="I3312" i="47" s="1"/>
  <c r="F1921" i="47"/>
  <c r="F827" i="47"/>
  <c r="F767" i="47"/>
  <c r="H2997" i="47"/>
  <c r="F3007" i="47"/>
  <c r="I3007" i="47" s="1"/>
  <c r="F2269" i="47"/>
  <c r="I2269" i="47" s="1"/>
  <c r="G2839" i="47"/>
  <c r="G2838" i="47" s="1"/>
  <c r="F3002" i="47"/>
  <c r="I3002" i="47" s="1"/>
  <c r="F2993" i="47"/>
  <c r="I2993" i="47" s="1"/>
  <c r="F3011" i="47"/>
  <c r="I3011" i="47" s="1"/>
  <c r="G1270" i="47"/>
  <c r="F2265" i="47"/>
  <c r="I2265" i="47" s="1"/>
  <c r="H2839" i="47"/>
  <c r="H2838" i="47" s="1"/>
  <c r="F2998" i="47"/>
  <c r="I2998" i="47" s="1"/>
  <c r="F2989" i="47"/>
  <c r="I2989" i="47" s="1"/>
  <c r="F174" i="47"/>
  <c r="I174" i="47" s="1"/>
  <c r="F1494" i="47"/>
  <c r="G889" i="47"/>
  <c r="H1494" i="47"/>
  <c r="G1382" i="47"/>
  <c r="H1414" i="47"/>
  <c r="G1182" i="47"/>
  <c r="F932" i="47"/>
  <c r="I932" i="47" s="1"/>
  <c r="F591" i="47"/>
  <c r="I591" i="47" s="1"/>
  <c r="H440" i="47"/>
  <c r="G461" i="47"/>
  <c r="H405" i="47"/>
  <c r="G430" i="47"/>
  <c r="F441" i="47"/>
  <c r="I441" i="47" s="1"/>
  <c r="G440" i="47"/>
  <c r="H1664" i="47"/>
  <c r="H4389" i="47"/>
  <c r="H3316" i="47"/>
  <c r="H3311" i="47" s="1"/>
  <c r="H2917" i="47"/>
  <c r="G480" i="47"/>
  <c r="H4454" i="47"/>
  <c r="H4441" i="47" s="1"/>
  <c r="H3021" i="47"/>
  <c r="H3016" i="47" s="1"/>
  <c r="F3978" i="47"/>
  <c r="F480" i="47"/>
  <c r="H3557" i="47"/>
  <c r="H3556" i="47" s="1"/>
  <c r="G3222" i="47"/>
  <c r="G3253" i="47"/>
  <c r="G3243" i="47" s="1"/>
  <c r="G1921" i="47"/>
  <c r="G1920" i="47" s="1"/>
  <c r="G1919" i="47" s="1"/>
  <c r="H4157" i="47"/>
  <c r="H3490" i="47"/>
  <c r="H1031" i="47"/>
  <c r="H251" i="47"/>
  <c r="H4370" i="47"/>
  <c r="F1811" i="47"/>
  <c r="G3316" i="47"/>
  <c r="G3311" i="47" s="1"/>
  <c r="G727" i="47"/>
  <c r="G726" i="47" s="1"/>
  <c r="F4370" i="47"/>
  <c r="H803" i="47"/>
  <c r="F268" i="47"/>
  <c r="F3021" i="47"/>
  <c r="H4051" i="47"/>
  <c r="H1048" i="47"/>
  <c r="G3021" i="47"/>
  <c r="G3016" i="47" s="1"/>
  <c r="G1298" i="47"/>
  <c r="G803" i="47"/>
  <c r="H697" i="47"/>
  <c r="H696" i="47" s="1"/>
  <c r="G548" i="47"/>
  <c r="H3464" i="47"/>
  <c r="G4595" i="47"/>
  <c r="G2011" i="47"/>
  <c r="H75" i="47"/>
  <c r="H74" i="47" s="1"/>
  <c r="G566" i="47"/>
  <c r="H4297" i="47"/>
  <c r="F75" i="47"/>
  <c r="H785" i="47"/>
  <c r="G986" i="47"/>
  <c r="H4315" i="47"/>
  <c r="H1991" i="47"/>
  <c r="H3159" i="47"/>
  <c r="G2433" i="47"/>
  <c r="H4141" i="47"/>
  <c r="F1539" i="47"/>
  <c r="H4020" i="47"/>
  <c r="H2515" i="47"/>
  <c r="G4454" i="47"/>
  <c r="G1276" i="47"/>
  <c r="G598" i="47"/>
  <c r="H531" i="47"/>
  <c r="H1539" i="47"/>
  <c r="G767" i="47"/>
  <c r="F4157" i="47"/>
  <c r="H4217" i="47"/>
  <c r="H4200" i="47" s="1"/>
  <c r="H2931" i="47"/>
  <c r="G2549" i="47"/>
  <c r="H1921" i="47"/>
  <c r="H1920" i="47" s="1"/>
  <c r="H1919" i="47" s="1"/>
  <c r="G2568" i="47"/>
  <c r="G1736" i="47"/>
  <c r="G1735" i="47" s="1"/>
  <c r="G1734" i="47" s="1"/>
  <c r="H4334" i="47"/>
  <c r="H268" i="47"/>
  <c r="F2758" i="47"/>
  <c r="F4389" i="47"/>
  <c r="H2901" i="47"/>
  <c r="F3396" i="47"/>
  <c r="F2282" i="47"/>
  <c r="F2454" i="47"/>
  <c r="I2454" i="47" s="1"/>
  <c r="H3994" i="47"/>
  <c r="H3180" i="47"/>
  <c r="H2184" i="47"/>
  <c r="G2882" i="47"/>
  <c r="G95" i="47"/>
  <c r="G94" i="47" s="1"/>
  <c r="H2282" i="47"/>
  <c r="H2274" i="47" s="1"/>
  <c r="G4297" i="47"/>
  <c r="H4006" i="47"/>
  <c r="H955" i="47"/>
  <c r="G1414" i="47"/>
  <c r="G3396" i="47"/>
  <c r="F3316" i="47"/>
  <c r="F548" i="47"/>
  <c r="H2530" i="47"/>
  <c r="G2468" i="47"/>
  <c r="F2568" i="47"/>
  <c r="H2658" i="47"/>
  <c r="G1494" i="47"/>
  <c r="G3557" i="47"/>
  <c r="G3556" i="47" s="1"/>
  <c r="H2080" i="47"/>
  <c r="G268" i="47"/>
  <c r="F4217" i="47"/>
  <c r="H1611" i="47"/>
  <c r="H598" i="47"/>
  <c r="F1414" i="47"/>
  <c r="F3202" i="47"/>
  <c r="F697" i="47"/>
  <c r="G2682" i="47"/>
  <c r="G1902" i="47"/>
  <c r="G1901" i="47" s="1"/>
  <c r="H480" i="47"/>
  <c r="G4217" i="47"/>
  <c r="G4200" i="47" s="1"/>
  <c r="G2530" i="47"/>
  <c r="G357" i="47"/>
  <c r="H2758" i="47"/>
  <c r="H2757" i="47" s="1"/>
  <c r="G4180" i="47"/>
  <c r="G3202" i="47"/>
  <c r="F997" i="47"/>
  <c r="G2967" i="47"/>
  <c r="H3368" i="47"/>
  <c r="H2682" i="47"/>
  <c r="H1298" i="47"/>
  <c r="G3490" i="47"/>
  <c r="G2758" i="47"/>
  <c r="G2757" i="47" s="1"/>
  <c r="F4315" i="47"/>
  <c r="F845" i="47"/>
  <c r="F3159" i="47"/>
  <c r="F1875" i="47"/>
  <c r="I1875" i="47" s="1"/>
  <c r="F3736" i="47"/>
  <c r="G2658" i="47"/>
  <c r="H3396" i="47"/>
  <c r="G286" i="47"/>
  <c r="H3752" i="47"/>
  <c r="G4126" i="47"/>
  <c r="F4006" i="47"/>
  <c r="F2682" i="47"/>
  <c r="F973" i="47"/>
  <c r="H3602" i="47"/>
  <c r="H3597" i="47" s="1"/>
  <c r="H357" i="47"/>
  <c r="G4502" i="47"/>
  <c r="G393" i="47"/>
  <c r="H1187" i="47"/>
  <c r="G2997" i="47"/>
  <c r="G3904" i="47"/>
  <c r="H3904" i="47"/>
  <c r="G2865" i="47"/>
  <c r="G3355" i="47"/>
  <c r="G4520" i="47"/>
  <c r="H2406" i="47"/>
  <c r="H2391" i="47"/>
  <c r="H4520" i="47"/>
  <c r="H2490" i="47"/>
  <c r="G3700" i="47"/>
  <c r="H3581" i="47"/>
  <c r="G3424" i="47"/>
  <c r="H1065" i="47"/>
  <c r="G1591" i="47"/>
  <c r="G3581" i="47"/>
  <c r="H3424" i="47"/>
  <c r="G4538" i="47"/>
  <c r="G3927" i="47"/>
  <c r="H3101" i="47"/>
  <c r="G2406" i="47"/>
  <c r="G2490" i="47"/>
  <c r="H4538" i="47"/>
  <c r="H3700" i="47"/>
  <c r="G1065" i="47"/>
  <c r="H116" i="47"/>
  <c r="G3525" i="47"/>
  <c r="G3101" i="47"/>
  <c r="H1591" i="47"/>
  <c r="G2391" i="47"/>
  <c r="H3927" i="47"/>
  <c r="H3525" i="47"/>
  <c r="I4092" i="47" l="1"/>
  <c r="H4156" i="47"/>
  <c r="G4156" i="47"/>
  <c r="I4157" i="47"/>
  <c r="F4156" i="47"/>
  <c r="G3158" i="47"/>
  <c r="G1610" i="47"/>
  <c r="H947" i="47"/>
  <c r="I1225" i="47"/>
  <c r="F1224" i="47"/>
  <c r="F4574" i="47"/>
  <c r="G3463" i="47"/>
  <c r="I4315" i="47"/>
  <c r="I4006" i="47"/>
  <c r="I3978" i="47"/>
  <c r="G3993" i="47"/>
  <c r="I827" i="47"/>
  <c r="I3736" i="47"/>
  <c r="I2584" i="47"/>
  <c r="H1990" i="47"/>
  <c r="H1989" i="47" s="1"/>
  <c r="I4389" i="47"/>
  <c r="I4575" i="47"/>
  <c r="G2916" i="47"/>
  <c r="H826" i="47"/>
  <c r="I3316" i="47"/>
  <c r="I3202" i="47"/>
  <c r="I1414" i="47"/>
  <c r="I1539" i="47"/>
  <c r="I785" i="47"/>
  <c r="I531" i="47"/>
  <c r="I2433" i="47"/>
  <c r="I3963" i="47"/>
  <c r="H2548" i="47"/>
  <c r="I1149" i="47"/>
  <c r="I4370" i="47"/>
  <c r="I2682" i="47"/>
  <c r="G466" i="47"/>
  <c r="I3662" i="47"/>
  <c r="I5" i="47"/>
  <c r="I505" i="47"/>
  <c r="I4406" i="47"/>
  <c r="I845" i="47"/>
  <c r="I997" i="47"/>
  <c r="I548" i="47"/>
  <c r="I2334" i="47"/>
  <c r="F4280" i="47"/>
  <c r="I4280" i="47" s="1"/>
  <c r="I4281" i="47"/>
  <c r="I973" i="47"/>
  <c r="I2568" i="47"/>
  <c r="I3368" i="47"/>
  <c r="I2967" i="47"/>
  <c r="I2515" i="47"/>
  <c r="I3490" i="47"/>
  <c r="I4141" i="47"/>
  <c r="I1611" i="47"/>
  <c r="I4454" i="47"/>
  <c r="I986" i="47"/>
  <c r="I1008" i="47"/>
  <c r="I394" i="47"/>
  <c r="I767" i="47"/>
  <c r="I727" i="47"/>
  <c r="F405" i="47"/>
  <c r="I405" i="47" s="1"/>
  <c r="I406" i="47"/>
  <c r="I3994" i="47"/>
  <c r="I286" i="47"/>
  <c r="I357" i="47"/>
  <c r="I4334" i="47"/>
  <c r="I2931" i="47"/>
  <c r="I598" i="47"/>
  <c r="I3222" i="47"/>
  <c r="F2274" i="47"/>
  <c r="I2274" i="47" s="1"/>
  <c r="I2282" i="47"/>
  <c r="I3159" i="47"/>
  <c r="I4217" i="47"/>
  <c r="I3396" i="47"/>
  <c r="I2901" i="47"/>
  <c r="F430" i="47"/>
  <c r="I430" i="47" s="1"/>
  <c r="I431" i="47"/>
  <c r="F3243" i="47"/>
  <c r="I3243" i="47" s="1"/>
  <c r="I3253" i="47"/>
  <c r="I4020" i="47"/>
  <c r="F868" i="47"/>
  <c r="I868" i="47" s="1"/>
  <c r="I869" i="47"/>
  <c r="I4180" i="47"/>
  <c r="F1177" i="47"/>
  <c r="I1178" i="47"/>
  <c r="I3180" i="47"/>
  <c r="I4595" i="47"/>
  <c r="I1048" i="47"/>
  <c r="I2606" i="47"/>
  <c r="I235" i="47"/>
  <c r="I1811" i="47"/>
  <c r="I1494" i="47"/>
  <c r="F1920" i="47"/>
  <c r="I1920" i="47" s="1"/>
  <c r="I1921" i="47"/>
  <c r="I566" i="47"/>
  <c r="I3752" i="47"/>
  <c r="I2882" i="47"/>
  <c r="F899" i="47"/>
  <c r="I899" i="47" s="1"/>
  <c r="I900" i="47"/>
  <c r="F1244" i="47"/>
  <c r="I1244" i="47" s="1"/>
  <c r="I1245" i="47"/>
  <c r="I1991" i="47"/>
  <c r="I3602" i="47"/>
  <c r="I1664" i="47"/>
  <c r="I4297" i="47"/>
  <c r="I1298" i="47"/>
  <c r="F74" i="47"/>
  <c r="I74" i="47" s="1"/>
  <c r="I75" i="47"/>
  <c r="F1359" i="47"/>
  <c r="I1359" i="47" s="1"/>
  <c r="I1360" i="47"/>
  <c r="I2080" i="47"/>
  <c r="F1735" i="47"/>
  <c r="I1735" i="47" s="1"/>
  <c r="I1736" i="47"/>
  <c r="I3069" i="47"/>
  <c r="I1031" i="47"/>
  <c r="I2549" i="47"/>
  <c r="I4423" i="47"/>
  <c r="F1128" i="47"/>
  <c r="I1128" i="47" s="1"/>
  <c r="I1129" i="47"/>
  <c r="I1276" i="47"/>
  <c r="F94" i="47"/>
  <c r="I94" i="47" s="1"/>
  <c r="I95" i="47"/>
  <c r="F696" i="47"/>
  <c r="I696" i="47" s="1"/>
  <c r="I697" i="47"/>
  <c r="F2757" i="47"/>
  <c r="I2757" i="47" s="1"/>
  <c r="I2758" i="47"/>
  <c r="I3021" i="47"/>
  <c r="I480" i="47"/>
  <c r="I2468" i="47"/>
  <c r="I2011" i="47"/>
  <c r="I3464" i="47"/>
  <c r="I2917" i="47"/>
  <c r="F1270" i="47"/>
  <c r="I1270" i="47" s="1"/>
  <c r="I1271" i="47"/>
  <c r="I2184" i="47"/>
  <c r="I4352" i="47"/>
  <c r="I2530" i="47"/>
  <c r="F3556" i="47"/>
  <c r="I3556" i="47" s="1"/>
  <c r="I3557" i="47"/>
  <c r="I803" i="47"/>
  <c r="F1800" i="47"/>
  <c r="I1800" i="47" s="1"/>
  <c r="I1801" i="47"/>
  <c r="F3857" i="47"/>
  <c r="I3857" i="47" s="1"/>
  <c r="I3858" i="47"/>
  <c r="F2838" i="47"/>
  <c r="I2838" i="47" s="1"/>
  <c r="I2839" i="47"/>
  <c r="I268" i="47"/>
  <c r="F461" i="47"/>
  <c r="I461" i="47" s="1"/>
  <c r="I462" i="47"/>
  <c r="I4126" i="47"/>
  <c r="I251" i="47"/>
  <c r="I4051" i="47"/>
  <c r="I2946" i="47"/>
  <c r="I2658" i="47"/>
  <c r="I955" i="47"/>
  <c r="F878" i="47"/>
  <c r="I878" i="47" s="1"/>
  <c r="I879" i="47"/>
  <c r="F1901" i="47"/>
  <c r="I1901" i="47" s="1"/>
  <c r="I1902" i="47"/>
  <c r="H3735" i="47"/>
  <c r="H3596" i="47" s="1"/>
  <c r="H2432" i="47"/>
  <c r="H466" i="47"/>
  <c r="G3367" i="47"/>
  <c r="H4574" i="47"/>
  <c r="H4573" i="47" s="1"/>
  <c r="F2945" i="47"/>
  <c r="F242" i="47"/>
  <c r="I242" i="47" s="1"/>
  <c r="H2583" i="47"/>
  <c r="G2881" i="47"/>
  <c r="F1374" i="47"/>
  <c r="I1374" i="47" s="1"/>
  <c r="G947" i="47"/>
  <c r="F148" i="47"/>
  <c r="I148" i="47" s="1"/>
  <c r="H4388" i="47"/>
  <c r="H3201" i="47"/>
  <c r="G4388" i="47"/>
  <c r="H2881" i="47"/>
  <c r="F1980" i="47"/>
  <c r="I1980" i="47" s="1"/>
  <c r="G3962" i="47"/>
  <c r="G3735" i="47"/>
  <c r="G3596" i="47" s="1"/>
  <c r="F1256" i="47"/>
  <c r="I1256" i="47" s="1"/>
  <c r="F393" i="47"/>
  <c r="I393" i="47" s="1"/>
  <c r="F2161" i="47"/>
  <c r="I2161" i="47" s="1"/>
  <c r="H985" i="47"/>
  <c r="F2514" i="47"/>
  <c r="F1249" i="47"/>
  <c r="I1249" i="47" s="1"/>
  <c r="F2916" i="47"/>
  <c r="F129" i="47"/>
  <c r="I129" i="47" s="1"/>
  <c r="F3093" i="47"/>
  <c r="I3093" i="47" s="1"/>
  <c r="F181" i="47"/>
  <c r="I181" i="47" s="1"/>
  <c r="G250" i="47"/>
  <c r="G4019" i="47"/>
  <c r="F4091" i="47"/>
  <c r="I4091" i="47" s="1"/>
  <c r="F2329" i="47"/>
  <c r="F4441" i="47"/>
  <c r="G3201" i="47"/>
  <c r="G1019" i="47"/>
  <c r="H530" i="47"/>
  <c r="F2406" i="47"/>
  <c r="I2406" i="47" s="1"/>
  <c r="F718" i="47"/>
  <c r="I718" i="47" s="1"/>
  <c r="G2583" i="47"/>
  <c r="F682" i="47"/>
  <c r="I682" i="47" s="1"/>
  <c r="F2583" i="47"/>
  <c r="H3962" i="47"/>
  <c r="H4118" i="47"/>
  <c r="F2079" i="47"/>
  <c r="G2514" i="47"/>
  <c r="G4296" i="47"/>
  <c r="F3768" i="47"/>
  <c r="I3768" i="47" s="1"/>
  <c r="G2945" i="47"/>
  <c r="F3149" i="47"/>
  <c r="I3149" i="47" s="1"/>
  <c r="F3904" i="47"/>
  <c r="I3904" i="47" s="1"/>
  <c r="F3516" i="47"/>
  <c r="I3516" i="47" s="1"/>
  <c r="F60" i="47"/>
  <c r="I60" i="47" s="1"/>
  <c r="F1783" i="47"/>
  <c r="I1783" i="47" s="1"/>
  <c r="F1275" i="47"/>
  <c r="F1336" i="47"/>
  <c r="I1336" i="47" s="1"/>
  <c r="H1809" i="47"/>
  <c r="F2628" i="47"/>
  <c r="I2628" i="47" s="1"/>
  <c r="G530" i="47"/>
  <c r="G826" i="47"/>
  <c r="F2715" i="47"/>
  <c r="I2715" i="47" s="1"/>
  <c r="F1133" i="47"/>
  <c r="F2865" i="47"/>
  <c r="I2865" i="47" s="1"/>
  <c r="F2391" i="47"/>
  <c r="I2391" i="47" s="1"/>
  <c r="H565" i="47"/>
  <c r="F3993" i="47"/>
  <c r="F3463" i="47"/>
  <c r="G2432" i="47"/>
  <c r="F3367" i="47"/>
  <c r="H2945" i="47"/>
  <c r="F1990" i="47"/>
  <c r="F2548" i="47"/>
  <c r="F1187" i="47"/>
  <c r="I1187" i="47" s="1"/>
  <c r="F3700" i="47"/>
  <c r="I3700" i="47" s="1"/>
  <c r="F530" i="47"/>
  <c r="F1320" i="47"/>
  <c r="I1320" i="47" s="1"/>
  <c r="F3525" i="47"/>
  <c r="I3525" i="47" s="1"/>
  <c r="F2383" i="47"/>
  <c r="I2383" i="47" s="1"/>
  <c r="H3463" i="47"/>
  <c r="F208" i="47"/>
  <c r="I208" i="47" s="1"/>
  <c r="H3158" i="47"/>
  <c r="H766" i="47"/>
  <c r="F3597" i="47"/>
  <c r="F4019" i="47"/>
  <c r="H2514" i="47"/>
  <c r="G4574" i="47"/>
  <c r="G4573" i="47" s="1"/>
  <c r="F116" i="47"/>
  <c r="I116" i="47" s="1"/>
  <c r="F3927" i="47"/>
  <c r="I3927" i="47" s="1"/>
  <c r="F2657" i="47"/>
  <c r="H285" i="47"/>
  <c r="F138" i="47"/>
  <c r="I138" i="47" s="1"/>
  <c r="F4502" i="47"/>
  <c r="I4502" i="47" s="1"/>
  <c r="G4118" i="47"/>
  <c r="F3581" i="47"/>
  <c r="I3581" i="47" s="1"/>
  <c r="F1354" i="47"/>
  <c r="I1354" i="47" s="1"/>
  <c r="F1099" i="47"/>
  <c r="I1099" i="47" s="1"/>
  <c r="F420" i="47"/>
  <c r="I420" i="47" s="1"/>
  <c r="F1204" i="47"/>
  <c r="I1204" i="47" s="1"/>
  <c r="F1171" i="47"/>
  <c r="I1171" i="47" s="1"/>
  <c r="F1382" i="47"/>
  <c r="I1382" i="47" s="1"/>
  <c r="F1182" i="47"/>
  <c r="I1182" i="47" s="1"/>
  <c r="F1696" i="47"/>
  <c r="I1696" i="47" s="1"/>
  <c r="F1591" i="47"/>
  <c r="I1591" i="47" s="1"/>
  <c r="F1198" i="47"/>
  <c r="I1198" i="47" s="1"/>
  <c r="F1347" i="47"/>
  <c r="I1347" i="47" s="1"/>
  <c r="F1214" i="47"/>
  <c r="I1214" i="47" s="1"/>
  <c r="F3355" i="47"/>
  <c r="I3355" i="47" s="1"/>
  <c r="F1065" i="47"/>
  <c r="I1065" i="47" s="1"/>
  <c r="F4642" i="47"/>
  <c r="I4642" i="47" s="1"/>
  <c r="H3367" i="47"/>
  <c r="G234" i="47"/>
  <c r="F4520" i="47"/>
  <c r="I4520" i="47" s="1"/>
  <c r="H2657" i="47"/>
  <c r="H1019" i="47"/>
  <c r="F285" i="47"/>
  <c r="F4118" i="47"/>
  <c r="F1364" i="47"/>
  <c r="I1364" i="47" s="1"/>
  <c r="F3068" i="47"/>
  <c r="I3068" i="47" s="1"/>
  <c r="F4113" i="47"/>
  <c r="I4113" i="47" s="1"/>
  <c r="F217" i="47"/>
  <c r="I217" i="47" s="1"/>
  <c r="F904" i="47"/>
  <c r="H2916" i="47"/>
  <c r="G168" i="47"/>
  <c r="I168" i="47" s="1"/>
  <c r="F894" i="47"/>
  <c r="I894" i="47" s="1"/>
  <c r="F1113" i="47"/>
  <c r="I1113" i="47" s="1"/>
  <c r="F670" i="47"/>
  <c r="I670" i="47" s="1"/>
  <c r="F889" i="47"/>
  <c r="I889" i="47" s="1"/>
  <c r="G927" i="47"/>
  <c r="I927" i="47" s="1"/>
  <c r="F1019" i="47"/>
  <c r="F691" i="47"/>
  <c r="I691" i="47" s="1"/>
  <c r="F425" i="47"/>
  <c r="I425" i="47" s="1"/>
  <c r="F863" i="47"/>
  <c r="I863" i="47" s="1"/>
  <c r="F656" i="47"/>
  <c r="I656" i="47" s="1"/>
  <c r="F466" i="47"/>
  <c r="F410" i="47"/>
  <c r="I410" i="47" s="1"/>
  <c r="F229" i="47"/>
  <c r="I229" i="47" s="1"/>
  <c r="F4" i="47"/>
  <c r="I4" i="47" s="1"/>
  <c r="F662" i="47"/>
  <c r="I662" i="47" s="1"/>
  <c r="H4296" i="47"/>
  <c r="F3424" i="47"/>
  <c r="I3424" i="47" s="1"/>
  <c r="F675" i="47"/>
  <c r="I675" i="47" s="1"/>
  <c r="G985" i="47"/>
  <c r="H4019" i="47"/>
  <c r="H250" i="47"/>
  <c r="F565" i="47"/>
  <c r="F1790" i="47"/>
  <c r="I1790" i="47" s="1"/>
  <c r="F4333" i="47"/>
  <c r="G4333" i="47"/>
  <c r="F3661" i="47"/>
  <c r="I3661" i="47" s="1"/>
  <c r="G565" i="47"/>
  <c r="F873" i="47"/>
  <c r="I873" i="47" s="1"/>
  <c r="F1263" i="47"/>
  <c r="I1263" i="47" s="1"/>
  <c r="F2490" i="47"/>
  <c r="I2490" i="47" s="1"/>
  <c r="G2548" i="47"/>
  <c r="F4388" i="47"/>
  <c r="F1810" i="47"/>
  <c r="I1810" i="47" s="1"/>
  <c r="F3695" i="47"/>
  <c r="I3695" i="47" s="1"/>
  <c r="H4333" i="47"/>
  <c r="F3016" i="47"/>
  <c r="I3016" i="47" s="1"/>
  <c r="F931" i="47"/>
  <c r="I931" i="47" s="1"/>
  <c r="F821" i="47"/>
  <c r="I821" i="47" s="1"/>
  <c r="G1275" i="47"/>
  <c r="F435" i="47"/>
  <c r="I435" i="47" s="1"/>
  <c r="F3735" i="47"/>
  <c r="F1329" i="47"/>
  <c r="I1329" i="47" s="1"/>
  <c r="F4200" i="47"/>
  <c r="I4200" i="47" s="1"/>
  <c r="G285" i="47"/>
  <c r="G766" i="47"/>
  <c r="H1387" i="47"/>
  <c r="F173" i="47"/>
  <c r="I173" i="47" s="1"/>
  <c r="F1885" i="47"/>
  <c r="I1885" i="47" s="1"/>
  <c r="F947" i="47"/>
  <c r="F2881" i="47"/>
  <c r="F985" i="47"/>
  <c r="F2432" i="47"/>
  <c r="H3993" i="47"/>
  <c r="F2183" i="47"/>
  <c r="F726" i="47"/>
  <c r="I726" i="47" s="1"/>
  <c r="F200" i="47"/>
  <c r="I200" i="47" s="1"/>
  <c r="F3101" i="47"/>
  <c r="I3101" i="47" s="1"/>
  <c r="F2706" i="47"/>
  <c r="I2706" i="47" s="1"/>
  <c r="F3201" i="47"/>
  <c r="F1610" i="47"/>
  <c r="F2997" i="47"/>
  <c r="I2997" i="47" s="1"/>
  <c r="F4296" i="47"/>
  <c r="F3158" i="47"/>
  <c r="F2149" i="47"/>
  <c r="I2149" i="47" s="1"/>
  <c r="F4538" i="47"/>
  <c r="I4538" i="47" s="1"/>
  <c r="F1104" i="47"/>
  <c r="I1104" i="47" s="1"/>
  <c r="F1209" i="47"/>
  <c r="I1209" i="47" s="1"/>
  <c r="F2166" i="47"/>
  <c r="I2166" i="47" s="1"/>
  <c r="F4655" i="47"/>
  <c r="I4655" i="47" s="1"/>
  <c r="F826" i="47"/>
  <c r="F766" i="47"/>
  <c r="G1387" i="47"/>
  <c r="F2988" i="47"/>
  <c r="I2988" i="47" s="1"/>
  <c r="F3006" i="47"/>
  <c r="I3006" i="47" s="1"/>
  <c r="H2183" i="47"/>
  <c r="H2182" i="47" s="1"/>
  <c r="F1387" i="47"/>
  <c r="F440" i="47"/>
  <c r="I440" i="47" s="1"/>
  <c r="F250" i="47"/>
  <c r="H1275" i="47"/>
  <c r="H1610" i="47"/>
  <c r="G2657" i="47"/>
  <c r="H2079" i="47"/>
  <c r="H2078" i="47" s="1"/>
  <c r="F3962" i="47"/>
  <c r="G1990" i="47"/>
  <c r="G1989" i="47" s="1"/>
  <c r="G4441" i="47"/>
  <c r="G4440" i="47" s="1"/>
  <c r="F3311" i="47"/>
  <c r="I3311" i="47" s="1"/>
  <c r="G1809" i="47"/>
  <c r="H4440" i="47"/>
  <c r="G3856" i="47" l="1"/>
  <c r="G3015" i="47"/>
  <c r="H2273" i="47"/>
  <c r="G2273" i="47"/>
  <c r="G3242" i="47"/>
  <c r="I2329" i="47"/>
  <c r="F2273" i="47"/>
  <c r="H3" i="47"/>
  <c r="F3" i="47"/>
  <c r="I1224" i="47"/>
  <c r="I234" i="47"/>
  <c r="I1177" i="47"/>
  <c r="I1133" i="47"/>
  <c r="G2756" i="47"/>
  <c r="I2432" i="47"/>
  <c r="I4118" i="47"/>
  <c r="H4018" i="47"/>
  <c r="I2657" i="47"/>
  <c r="I985" i="47"/>
  <c r="I3597" i="47"/>
  <c r="F3596" i="47"/>
  <c r="I3596" i="47" s="1"/>
  <c r="I530" i="47"/>
  <c r="I826" i="47"/>
  <c r="I1387" i="47"/>
  <c r="I3962" i="47"/>
  <c r="I3201" i="47"/>
  <c r="I2881" i="47"/>
  <c r="I4156" i="47"/>
  <c r="I4388" i="47"/>
  <c r="I4296" i="47"/>
  <c r="I1019" i="47"/>
  <c r="I2916" i="47"/>
  <c r="I1610" i="47"/>
  <c r="I4441" i="47"/>
  <c r="I2548" i="47"/>
  <c r="I4574" i="47"/>
  <c r="I466" i="47"/>
  <c r="F1989" i="47"/>
  <c r="I1989" i="47" s="1"/>
  <c r="I1990" i="47"/>
  <c r="I1275" i="47"/>
  <c r="I2514" i="47"/>
  <c r="I947" i="47"/>
  <c r="I3735" i="47"/>
  <c r="I3367" i="47"/>
  <c r="I2079" i="47"/>
  <c r="I4333" i="47"/>
  <c r="I285" i="47"/>
  <c r="I4019" i="47"/>
  <c r="I2945" i="47"/>
  <c r="I766" i="47"/>
  <c r="I3158" i="47"/>
  <c r="I3463" i="47"/>
  <c r="I250" i="47"/>
  <c r="I2183" i="47"/>
  <c r="I565" i="47"/>
  <c r="I3993" i="47"/>
  <c r="I2583" i="47"/>
  <c r="H3015" i="47"/>
  <c r="H4199" i="47"/>
  <c r="F1919" i="47"/>
  <c r="I1919" i="47" s="1"/>
  <c r="H3242" i="47"/>
  <c r="G4199" i="47"/>
  <c r="G4018" i="47"/>
  <c r="H3856" i="47"/>
  <c r="F3856" i="47"/>
  <c r="F4440" i="47"/>
  <c r="I4440" i="47" s="1"/>
  <c r="F4018" i="47"/>
  <c r="F1734" i="47"/>
  <c r="I1734" i="47" s="1"/>
  <c r="F4573" i="47"/>
  <c r="I4573" i="47" s="1"/>
  <c r="F2078" i="47"/>
  <c r="I2078" i="47" s="1"/>
  <c r="F4199" i="47"/>
  <c r="H2756" i="47"/>
  <c r="G904" i="47"/>
  <c r="G3" i="47" s="1"/>
  <c r="F2182" i="47"/>
  <c r="I2182" i="47" s="1"/>
  <c r="F3015" i="47"/>
  <c r="F2756" i="47"/>
  <c r="F1809" i="47"/>
  <c r="I1809" i="47" s="1"/>
  <c r="F3242" i="47"/>
  <c r="F2" i="47" l="1"/>
  <c r="I3856" i="47"/>
  <c r="I4018" i="47"/>
  <c r="I3015" i="47"/>
  <c r="I904" i="47"/>
  <c r="I3242" i="47"/>
  <c r="H2" i="47"/>
  <c r="I2273" i="47"/>
  <c r="I2756" i="47"/>
  <c r="I4199" i="47"/>
  <c r="I3" i="47"/>
  <c r="G2" i="47"/>
  <c r="I2" i="47" l="1"/>
  <c r="U1291" i="29" l="1"/>
  <c r="S1291" i="29"/>
  <c r="P1291" i="29"/>
  <c r="L1291" i="29"/>
  <c r="U1290" i="29"/>
  <c r="T1290" i="29"/>
  <c r="S1290" i="29"/>
  <c r="R1290" i="29"/>
  <c r="R1289" i="29" s="1"/>
  <c r="Q1290" i="29"/>
  <c r="P1290" i="29"/>
  <c r="O1290" i="29"/>
  <c r="N1290" i="29"/>
  <c r="N1289" i="29" s="1"/>
  <c r="M1290" i="29"/>
  <c r="K1290" i="29"/>
  <c r="J1290" i="29"/>
  <c r="J1289" i="29" s="1"/>
  <c r="I1290" i="29"/>
  <c r="L1290" i="29" s="1"/>
  <c r="H1290" i="29"/>
  <c r="G1290" i="29"/>
  <c r="U1289" i="29"/>
  <c r="T1289" i="29"/>
  <c r="S1289" i="29"/>
  <c r="Q1289" i="29"/>
  <c r="P1289" i="29"/>
  <c r="O1289" i="29"/>
  <c r="M1289" i="29"/>
  <c r="K1289" i="29"/>
  <c r="H1289" i="29"/>
  <c r="G1289" i="29"/>
  <c r="U1288" i="29"/>
  <c r="S1288" i="29"/>
  <c r="S1287" i="29" s="1"/>
  <c r="P1288" i="29"/>
  <c r="P1287" i="29" s="1"/>
  <c r="L1288" i="29"/>
  <c r="U1287" i="29"/>
  <c r="T1287" i="29"/>
  <c r="R1287" i="29"/>
  <c r="Q1287" i="29"/>
  <c r="O1287" i="29"/>
  <c r="N1287" i="29"/>
  <c r="M1287" i="29"/>
  <c r="K1287" i="29"/>
  <c r="J1287" i="29"/>
  <c r="I1287" i="29"/>
  <c r="L1287" i="29" s="1"/>
  <c r="H1287" i="29"/>
  <c r="G1287" i="29"/>
  <c r="U1286" i="29"/>
  <c r="S1286" i="29"/>
  <c r="P1286" i="29"/>
  <c r="L1286" i="29"/>
  <c r="U1285" i="29"/>
  <c r="S1285" i="29"/>
  <c r="S1284" i="29" s="1"/>
  <c r="P1285" i="29"/>
  <c r="P1284" i="29" s="1"/>
  <c r="L1285" i="29"/>
  <c r="U1284" i="29"/>
  <c r="T1284" i="29"/>
  <c r="R1284" i="29"/>
  <c r="Q1284" i="29"/>
  <c r="O1284" i="29"/>
  <c r="N1284" i="29"/>
  <c r="M1284" i="29"/>
  <c r="K1284" i="29"/>
  <c r="J1284" i="29"/>
  <c r="I1284" i="29"/>
  <c r="H1284" i="29"/>
  <c r="G1284" i="29"/>
  <c r="U1283" i="29"/>
  <c r="S1283" i="29"/>
  <c r="P1283" i="29"/>
  <c r="P1282" i="29" s="1"/>
  <c r="L1283" i="29"/>
  <c r="U1282" i="29"/>
  <c r="T1282" i="29"/>
  <c r="S1282" i="29"/>
  <c r="R1282" i="29"/>
  <c r="Q1282" i="29"/>
  <c r="O1282" i="29"/>
  <c r="N1282" i="29"/>
  <c r="M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S1279" i="29" s="1"/>
  <c r="P1280" i="29"/>
  <c r="P1279" i="29" s="1"/>
  <c r="L1280" i="29"/>
  <c r="U1279" i="29"/>
  <c r="T1279" i="29"/>
  <c r="R1279" i="29"/>
  <c r="Q1279" i="29"/>
  <c r="O1279" i="29"/>
  <c r="N1279" i="29"/>
  <c r="M1279" i="29"/>
  <c r="K1279" i="29"/>
  <c r="J1279" i="29"/>
  <c r="I1279" i="29"/>
  <c r="L1279" i="29" s="1"/>
  <c r="H1279" i="29"/>
  <c r="G1279" i="29"/>
  <c r="U1278" i="29"/>
  <c r="S1278" i="29"/>
  <c r="S1277" i="29" s="1"/>
  <c r="P1278" i="29"/>
  <c r="L1278" i="29"/>
  <c r="U1277" i="29"/>
  <c r="T1277" i="29"/>
  <c r="T1274" i="29" s="1"/>
  <c r="T1273" i="29" s="1"/>
  <c r="R1277" i="29"/>
  <c r="Q1277" i="29"/>
  <c r="P1277" i="29"/>
  <c r="O1277" i="29"/>
  <c r="N1277" i="29"/>
  <c r="M1277" i="29"/>
  <c r="K1277" i="29"/>
  <c r="J1277" i="29"/>
  <c r="I1277" i="29"/>
  <c r="H1277" i="29"/>
  <c r="G1277" i="29"/>
  <c r="V1276" i="29"/>
  <c r="V1277" i="29" s="1"/>
  <c r="U1276" i="29"/>
  <c r="S1276" i="29"/>
  <c r="S1275" i="29" s="1"/>
  <c r="P1276" i="29"/>
  <c r="P1275" i="29" s="1"/>
  <c r="L1276" i="29"/>
  <c r="U1275" i="29"/>
  <c r="T1275" i="29"/>
  <c r="R1275" i="29"/>
  <c r="R1274" i="29" s="1"/>
  <c r="R1273" i="29" s="1"/>
  <c r="Q1275" i="29"/>
  <c r="Q1274" i="29" s="1"/>
  <c r="Q1273" i="29" s="1"/>
  <c r="O1275" i="29"/>
  <c r="N1275" i="29"/>
  <c r="N1274" i="29" s="1"/>
  <c r="N1273" i="29" s="1"/>
  <c r="M1275" i="29"/>
  <c r="M1274" i="29" s="1"/>
  <c r="M1273" i="29" s="1"/>
  <c r="K1275" i="29"/>
  <c r="J1275" i="29"/>
  <c r="I1275" i="29"/>
  <c r="H1275" i="29"/>
  <c r="G1275" i="29"/>
  <c r="H1274" i="29"/>
  <c r="H1273" i="29" s="1"/>
  <c r="L1272" i="29"/>
  <c r="L1271" i="29"/>
  <c r="U1270" i="29"/>
  <c r="T1270" i="29"/>
  <c r="S1270" i="29"/>
  <c r="R1270" i="29"/>
  <c r="Q1270" i="29"/>
  <c r="P1270" i="29"/>
  <c r="O1270" i="29"/>
  <c r="N1270" i="29"/>
  <c r="M1270" i="29"/>
  <c r="L1270" i="29"/>
  <c r="K1270" i="29"/>
  <c r="J1270" i="29"/>
  <c r="I1270" i="29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L1268" i="29"/>
  <c r="K1268" i="29"/>
  <c r="J1268" i="29"/>
  <c r="I1268" i="29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L1266" i="29"/>
  <c r="K1266" i="29"/>
  <c r="J1266" i="29"/>
  <c r="I1266" i="29"/>
  <c r="H1266" i="29"/>
  <c r="G1266" i="29"/>
  <c r="U1265" i="29"/>
  <c r="S1265" i="29"/>
  <c r="P1265" i="29"/>
  <c r="P1264" i="29" s="1"/>
  <c r="L1265" i="29"/>
  <c r="U1264" i="29"/>
  <c r="U1261" i="29" s="1"/>
  <c r="T1264" i="29"/>
  <c r="S1264" i="29"/>
  <c r="R1264" i="29"/>
  <c r="Q1264" i="29"/>
  <c r="O1264" i="29"/>
  <c r="N1264" i="29"/>
  <c r="M1264" i="29"/>
  <c r="K1264" i="29"/>
  <c r="K1261" i="29" s="1"/>
  <c r="J1264" i="29"/>
  <c r="I1264" i="29"/>
  <c r="L1264" i="29" s="1"/>
  <c r="H1264" i="29"/>
  <c r="G1264" i="29"/>
  <c r="G1261" i="29" s="1"/>
  <c r="U1263" i="29"/>
  <c r="S1263" i="29"/>
  <c r="S1262" i="29" s="1"/>
  <c r="S1261" i="29" s="1"/>
  <c r="P1263" i="29"/>
  <c r="P1262" i="29" s="1"/>
  <c r="L1263" i="29"/>
  <c r="U1262" i="29"/>
  <c r="T1262" i="29"/>
  <c r="T1261" i="29" s="1"/>
  <c r="R1262" i="29"/>
  <c r="Q1262" i="29"/>
  <c r="Q1261" i="29" s="1"/>
  <c r="O1262" i="29"/>
  <c r="N1262" i="29"/>
  <c r="M1262" i="29"/>
  <c r="M1261" i="29" s="1"/>
  <c r="K1262" i="29"/>
  <c r="J1262" i="29"/>
  <c r="I1262" i="29"/>
  <c r="H1262" i="29"/>
  <c r="G1262" i="29"/>
  <c r="U1260" i="29"/>
  <c r="S1260" i="29"/>
  <c r="S1259" i="29" s="1"/>
  <c r="P1260" i="29"/>
  <c r="L1260" i="29"/>
  <c r="U1259" i="29"/>
  <c r="T1259" i="29"/>
  <c r="T1254" i="29" s="1"/>
  <c r="R1259" i="29"/>
  <c r="Q1259" i="29"/>
  <c r="P1259" i="29"/>
  <c r="O1259" i="29"/>
  <c r="N1259" i="29"/>
  <c r="M1259" i="29"/>
  <c r="K1259" i="29"/>
  <c r="J1259" i="29"/>
  <c r="I1259" i="29"/>
  <c r="L1259" i="29" s="1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S1255" i="29" s="1"/>
  <c r="S1254" i="29" s="1"/>
  <c r="P1256" i="29"/>
  <c r="P1255" i="29" s="1"/>
  <c r="P1254" i="29" s="1"/>
  <c r="L1256" i="29"/>
  <c r="U1255" i="29"/>
  <c r="T1255" i="29"/>
  <c r="R1255" i="29"/>
  <c r="R1254" i="29" s="1"/>
  <c r="Q1255" i="29"/>
  <c r="O1255" i="29"/>
  <c r="N1255" i="29"/>
  <c r="N1254" i="29" s="1"/>
  <c r="M1255" i="29"/>
  <c r="M1254" i="29" s="1"/>
  <c r="K1255" i="29"/>
  <c r="J1255" i="29"/>
  <c r="I1255" i="29"/>
  <c r="L1255" i="29" s="1"/>
  <c r="H1255" i="29"/>
  <c r="G1255" i="29"/>
  <c r="U1254" i="29"/>
  <c r="Q1254" i="29"/>
  <c r="J1254" i="29"/>
  <c r="I1254" i="29"/>
  <c r="L1254" i="29" s="1"/>
  <c r="U1253" i="29"/>
  <c r="S1253" i="29"/>
  <c r="P1253" i="29"/>
  <c r="P1252" i="29" s="1"/>
  <c r="L1253" i="29"/>
  <c r="U1252" i="29"/>
  <c r="T1252" i="29"/>
  <c r="S1252" i="29"/>
  <c r="R1252" i="29"/>
  <c r="Q1252" i="29"/>
  <c r="O1252" i="29"/>
  <c r="N1252" i="29"/>
  <c r="M1252" i="29"/>
  <c r="K1252" i="29"/>
  <c r="J1252" i="29"/>
  <c r="I1252" i="29"/>
  <c r="L1252" i="29" s="1"/>
  <c r="H1252" i="29"/>
  <c r="G1252" i="29"/>
  <c r="U1251" i="29"/>
  <c r="S1251" i="29"/>
  <c r="S1250" i="29" s="1"/>
  <c r="P1251" i="29"/>
  <c r="L1251" i="29"/>
  <c r="U1250" i="29"/>
  <c r="T1250" i="29"/>
  <c r="R1250" i="29"/>
  <c r="Q1250" i="29"/>
  <c r="P1250" i="29"/>
  <c r="O1250" i="29"/>
  <c r="N1250" i="29"/>
  <c r="M1250" i="29"/>
  <c r="K1250" i="29"/>
  <c r="J1250" i="29"/>
  <c r="I1250" i="29"/>
  <c r="L1250" i="29" s="1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P1245" i="29" s="1"/>
  <c r="L1246" i="29"/>
  <c r="U1245" i="29"/>
  <c r="T1245" i="29"/>
  <c r="S1245" i="29"/>
  <c r="R1245" i="29"/>
  <c r="Q1245" i="29"/>
  <c r="O1245" i="29"/>
  <c r="N1245" i="29"/>
  <c r="M1245" i="29"/>
  <c r="K1245" i="29"/>
  <c r="J1245" i="29"/>
  <c r="I1245" i="29"/>
  <c r="L1245" i="29" s="1"/>
  <c r="H1245" i="29"/>
  <c r="G1245" i="29"/>
  <c r="U1244" i="29"/>
  <c r="S1244" i="29"/>
  <c r="S1243" i="29" s="1"/>
  <c r="P1244" i="29"/>
  <c r="P1243" i="29" s="1"/>
  <c r="L1244" i="29"/>
  <c r="U1243" i="29"/>
  <c r="T1243" i="29"/>
  <c r="R1243" i="29"/>
  <c r="Q1243" i="29"/>
  <c r="O1243" i="29"/>
  <c r="N1243" i="29"/>
  <c r="M1243" i="29"/>
  <c r="K1243" i="29"/>
  <c r="J1243" i="29"/>
  <c r="I1243" i="29"/>
  <c r="L1243" i="29" s="1"/>
  <c r="H1243" i="29"/>
  <c r="G1243" i="29"/>
  <c r="U1242" i="29"/>
  <c r="S1242" i="29"/>
  <c r="S1241" i="29" s="1"/>
  <c r="P1242" i="29"/>
  <c r="L1242" i="29"/>
  <c r="U1241" i="29"/>
  <c r="T1241" i="29"/>
  <c r="R1241" i="29"/>
  <c r="Q1241" i="29"/>
  <c r="P1241" i="29"/>
  <c r="O1241" i="29"/>
  <c r="N1241" i="29"/>
  <c r="M1241" i="29"/>
  <c r="K1241" i="29"/>
  <c r="J1241" i="29"/>
  <c r="I1241" i="29"/>
  <c r="L1241" i="29" s="1"/>
  <c r="H1241" i="29"/>
  <c r="G1241" i="29"/>
  <c r="U1240" i="29"/>
  <c r="S1240" i="29"/>
  <c r="P1240" i="29"/>
  <c r="L1240" i="29"/>
  <c r="U1239" i="29"/>
  <c r="S1239" i="29"/>
  <c r="S1238" i="29" s="1"/>
  <c r="P1239" i="29"/>
  <c r="L1239" i="29"/>
  <c r="U1238" i="29"/>
  <c r="T1238" i="29"/>
  <c r="R1238" i="29"/>
  <c r="Q1238" i="29"/>
  <c r="P1238" i="29"/>
  <c r="O1238" i="29"/>
  <c r="N1238" i="29"/>
  <c r="M1238" i="29"/>
  <c r="L1238" i="29"/>
  <c r="K1238" i="29"/>
  <c r="J1238" i="29"/>
  <c r="I1238" i="29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P1233" i="29" s="1"/>
  <c r="L1234" i="29"/>
  <c r="U1233" i="29"/>
  <c r="T1233" i="29"/>
  <c r="S1233" i="29"/>
  <c r="R1233" i="29"/>
  <c r="Q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S1224" i="29" s="1"/>
  <c r="P1225" i="29"/>
  <c r="L1225" i="29"/>
  <c r="U1224" i="29"/>
  <c r="T1224" i="29"/>
  <c r="R1224" i="29"/>
  <c r="Q1224" i="29"/>
  <c r="P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S1218" i="29" s="1"/>
  <c r="P1219" i="29"/>
  <c r="L1219" i="29"/>
  <c r="U1218" i="29"/>
  <c r="T1218" i="29"/>
  <c r="R1218" i="29"/>
  <c r="Q1218" i="29"/>
  <c r="P1218" i="29"/>
  <c r="O1218" i="29"/>
  <c r="N1218" i="29"/>
  <c r="M1218" i="29"/>
  <c r="K1218" i="29"/>
  <c r="J1218" i="29"/>
  <c r="I1218" i="29"/>
  <c r="H1218" i="29"/>
  <c r="G1218" i="29"/>
  <c r="U1217" i="29"/>
  <c r="S1217" i="29"/>
  <c r="P1217" i="29"/>
  <c r="L1217" i="29"/>
  <c r="U1216" i="29"/>
  <c r="S1216" i="29"/>
  <c r="P1216" i="29"/>
  <c r="L1216" i="29"/>
  <c r="U1215" i="29"/>
  <c r="S1215" i="29"/>
  <c r="S1214" i="29" s="1"/>
  <c r="P1215" i="29"/>
  <c r="P1214" i="29" s="1"/>
  <c r="L1215" i="29"/>
  <c r="U1214" i="29"/>
  <c r="T1214" i="29"/>
  <c r="R1214" i="29"/>
  <c r="Q1214" i="29"/>
  <c r="O1214" i="29"/>
  <c r="N1214" i="29"/>
  <c r="M1214" i="29"/>
  <c r="K1214" i="29"/>
  <c r="J1214" i="29"/>
  <c r="I1214" i="29"/>
  <c r="L1214" i="29" s="1"/>
  <c r="H1214" i="29"/>
  <c r="G1214" i="29"/>
  <c r="U1213" i="29"/>
  <c r="S1213" i="29"/>
  <c r="P1213" i="29"/>
  <c r="L1213" i="29"/>
  <c r="U1212" i="29"/>
  <c r="S1212" i="29"/>
  <c r="S1211" i="29" s="1"/>
  <c r="P1212" i="29"/>
  <c r="P1211" i="29" s="1"/>
  <c r="L1212" i="29"/>
  <c r="U1211" i="29"/>
  <c r="T1211" i="29"/>
  <c r="R1211" i="29"/>
  <c r="Q1211" i="29"/>
  <c r="O1211" i="29"/>
  <c r="N1211" i="29"/>
  <c r="M1211" i="29"/>
  <c r="K1211" i="29"/>
  <c r="J1211" i="29"/>
  <c r="I1211" i="29"/>
  <c r="L1211" i="29" s="1"/>
  <c r="H1211" i="29"/>
  <c r="G1211" i="29"/>
  <c r="U1210" i="29"/>
  <c r="S1210" i="29"/>
  <c r="P1210" i="29"/>
  <c r="P1209" i="29" s="1"/>
  <c r="L1210" i="29"/>
  <c r="U1209" i="29"/>
  <c r="T1209" i="29"/>
  <c r="S1209" i="29"/>
  <c r="R1209" i="29"/>
  <c r="Q1209" i="29"/>
  <c r="O1209" i="29"/>
  <c r="N1209" i="29"/>
  <c r="M1209" i="29"/>
  <c r="K1209" i="29"/>
  <c r="J1209" i="29"/>
  <c r="I1209" i="29"/>
  <c r="L1209" i="29" s="1"/>
  <c r="H1209" i="29"/>
  <c r="G1209" i="29"/>
  <c r="U1208" i="29"/>
  <c r="S1208" i="29"/>
  <c r="P1208" i="29"/>
  <c r="P1207" i="29" s="1"/>
  <c r="L1208" i="29"/>
  <c r="U1207" i="29"/>
  <c r="T1207" i="29"/>
  <c r="S1207" i="29"/>
  <c r="R1207" i="29"/>
  <c r="Q1207" i="29"/>
  <c r="O1207" i="29"/>
  <c r="N1207" i="29"/>
  <c r="M1207" i="29"/>
  <c r="K1207" i="29"/>
  <c r="J1207" i="29"/>
  <c r="J1206" i="29" s="1"/>
  <c r="I1207" i="29"/>
  <c r="L1207" i="29" s="1"/>
  <c r="H1207" i="29"/>
  <c r="G1207" i="29"/>
  <c r="N1206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K1193" i="29" s="1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L1198" i="29" s="1"/>
  <c r="H1198" i="29"/>
  <c r="G1198" i="29"/>
  <c r="U1197" i="29"/>
  <c r="S1197" i="29"/>
  <c r="S1196" i="29" s="1"/>
  <c r="P1197" i="29"/>
  <c r="L1197" i="29"/>
  <c r="U1196" i="29"/>
  <c r="T1196" i="29"/>
  <c r="R1196" i="29"/>
  <c r="Q1196" i="29"/>
  <c r="P1196" i="29"/>
  <c r="O1196" i="29"/>
  <c r="O1193" i="29" s="1"/>
  <c r="N1196" i="29"/>
  <c r="M1196" i="29"/>
  <c r="K1196" i="29"/>
  <c r="J1196" i="29"/>
  <c r="I1196" i="29"/>
  <c r="H1196" i="29"/>
  <c r="G1196" i="29"/>
  <c r="U1195" i="29"/>
  <c r="S1195" i="29"/>
  <c r="S1194" i="29" s="1"/>
  <c r="P1195" i="29"/>
  <c r="L1195" i="29"/>
  <c r="U1194" i="29"/>
  <c r="T1194" i="29"/>
  <c r="R1194" i="29"/>
  <c r="Q1194" i="29"/>
  <c r="P1194" i="29"/>
  <c r="P1193" i="29" s="1"/>
  <c r="O1194" i="29"/>
  <c r="N1194" i="29"/>
  <c r="M1194" i="29"/>
  <c r="L1194" i="29"/>
  <c r="K1194" i="29"/>
  <c r="J1194" i="29"/>
  <c r="I1194" i="29"/>
  <c r="H1194" i="29"/>
  <c r="H1193" i="29" s="1"/>
  <c r="G1194" i="29"/>
  <c r="G1193" i="29"/>
  <c r="U1192" i="29"/>
  <c r="S1192" i="29"/>
  <c r="S1191" i="29" s="1"/>
  <c r="P1192" i="29"/>
  <c r="P1191" i="29" s="1"/>
  <c r="L1192" i="29"/>
  <c r="U1191" i="29"/>
  <c r="T1191" i="29"/>
  <c r="R1191" i="29"/>
  <c r="R1186" i="29" s="1"/>
  <c r="Q1191" i="29"/>
  <c r="O1191" i="29"/>
  <c r="N1191" i="29"/>
  <c r="N1186" i="29" s="1"/>
  <c r="M1191" i="29"/>
  <c r="K1191" i="29"/>
  <c r="J1191" i="29"/>
  <c r="I1191" i="29"/>
  <c r="L1191" i="29" s="1"/>
  <c r="H1191" i="29"/>
  <c r="G1191" i="29"/>
  <c r="U1190" i="29"/>
  <c r="S1190" i="29"/>
  <c r="P1190" i="29"/>
  <c r="L1190" i="29"/>
  <c r="U1189" i="29"/>
  <c r="S1189" i="29"/>
  <c r="P1189" i="29"/>
  <c r="L1189" i="29"/>
  <c r="U1188" i="29"/>
  <c r="S1188" i="29"/>
  <c r="P1188" i="29"/>
  <c r="P1187" i="29" s="1"/>
  <c r="P1186" i="29" s="1"/>
  <c r="L1188" i="29"/>
  <c r="U1187" i="29"/>
  <c r="U1186" i="29" s="1"/>
  <c r="T1187" i="29"/>
  <c r="S1187" i="29"/>
  <c r="R1187" i="29"/>
  <c r="Q1187" i="29"/>
  <c r="O1187" i="29"/>
  <c r="O1186" i="29" s="1"/>
  <c r="N1187" i="29"/>
  <c r="M1187" i="29"/>
  <c r="K1187" i="29"/>
  <c r="J1187" i="29"/>
  <c r="I1187" i="29"/>
  <c r="H1187" i="29"/>
  <c r="G1187" i="29"/>
  <c r="G1186" i="29" s="1"/>
  <c r="T1186" i="29"/>
  <c r="K1186" i="29"/>
  <c r="H1186" i="29"/>
  <c r="L1185" i="29"/>
  <c r="U1184" i="29"/>
  <c r="T1184" i="29"/>
  <c r="S1184" i="29"/>
  <c r="R1184" i="29"/>
  <c r="Q1184" i="29"/>
  <c r="P1184" i="29"/>
  <c r="O1184" i="29"/>
  <c r="N1184" i="29"/>
  <c r="M1184" i="29"/>
  <c r="L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L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U1177" i="29" s="1"/>
  <c r="S1179" i="29"/>
  <c r="P1179" i="29"/>
  <c r="P1177" i="29" s="1"/>
  <c r="L1179" i="29"/>
  <c r="L1178" i="29"/>
  <c r="T1177" i="29"/>
  <c r="S1177" i="29"/>
  <c r="R1177" i="29"/>
  <c r="Q1177" i="29"/>
  <c r="O1177" i="29"/>
  <c r="N1177" i="29"/>
  <c r="M1177" i="29"/>
  <c r="K1177" i="29"/>
  <c r="L1177" i="29" s="1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L1175" i="29" s="1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L1173" i="29" s="1"/>
  <c r="J1173" i="29"/>
  <c r="I1173" i="29"/>
  <c r="H1173" i="29"/>
  <c r="G1173" i="29"/>
  <c r="U1172" i="29"/>
  <c r="U1170" i="29" s="1"/>
  <c r="S1172" i="29"/>
  <c r="P1172" i="29"/>
  <c r="P1170" i="29" s="1"/>
  <c r="L1172" i="29"/>
  <c r="L1171" i="29"/>
  <c r="T1170" i="29"/>
  <c r="S1170" i="29"/>
  <c r="R1170" i="29"/>
  <c r="Q1170" i="29"/>
  <c r="O1170" i="29"/>
  <c r="N1170" i="29"/>
  <c r="M1170" i="29"/>
  <c r="K1170" i="29"/>
  <c r="J1170" i="29"/>
  <c r="I1170" i="29"/>
  <c r="L1170" i="29" s="1"/>
  <c r="H1170" i="29"/>
  <c r="G1170" i="29"/>
  <c r="U1169" i="29"/>
  <c r="S1169" i="29"/>
  <c r="P1169" i="29"/>
  <c r="L1169" i="29"/>
  <c r="U1168" i="29"/>
  <c r="U1166" i="29" s="1"/>
  <c r="S1168" i="29"/>
  <c r="S1166" i="29" s="1"/>
  <c r="P1168" i="29"/>
  <c r="P1166" i="29" s="1"/>
  <c r="L1168" i="29"/>
  <c r="L1167" i="29"/>
  <c r="T1166" i="29"/>
  <c r="R1166" i="29"/>
  <c r="Q1166" i="29"/>
  <c r="O1166" i="29"/>
  <c r="N1166" i="29"/>
  <c r="M1166" i="29"/>
  <c r="K1166" i="29"/>
  <c r="L1166" i="29" s="1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U1157" i="29" s="1"/>
  <c r="S1159" i="29"/>
  <c r="P1159" i="29"/>
  <c r="P1157" i="29" s="1"/>
  <c r="L1159" i="29"/>
  <c r="L1158" i="29"/>
  <c r="T1157" i="29"/>
  <c r="S1157" i="29"/>
  <c r="R1157" i="29"/>
  <c r="Q1157" i="29"/>
  <c r="O1157" i="29"/>
  <c r="N1157" i="29"/>
  <c r="M1157" i="29"/>
  <c r="K1157" i="29"/>
  <c r="J1157" i="29"/>
  <c r="I1157" i="29"/>
  <c r="L1157" i="29" s="1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U1151" i="29" s="1"/>
  <c r="S1153" i="29"/>
  <c r="S1151" i="29" s="1"/>
  <c r="P1153" i="29"/>
  <c r="L1153" i="29"/>
  <c r="L1152" i="29"/>
  <c r="T1151" i="29"/>
  <c r="T1139" i="29" s="1"/>
  <c r="R1151" i="29"/>
  <c r="Q1151" i="29"/>
  <c r="P1151" i="29"/>
  <c r="O1151" i="29"/>
  <c r="N1151" i="29"/>
  <c r="M1151" i="29"/>
  <c r="L1151" i="29"/>
  <c r="K1151" i="29"/>
  <c r="J1151" i="29"/>
  <c r="I1151" i="29"/>
  <c r="H1151" i="29"/>
  <c r="G1151" i="29"/>
  <c r="U1150" i="29"/>
  <c r="S1150" i="29"/>
  <c r="P1150" i="29"/>
  <c r="L1150" i="29"/>
  <c r="U1149" i="29"/>
  <c r="U1147" i="29" s="1"/>
  <c r="S1149" i="29"/>
  <c r="P1149" i="29"/>
  <c r="P1147" i="29" s="1"/>
  <c r="P1139" i="29" s="1"/>
  <c r="P1138" i="29" s="1"/>
  <c r="L1149" i="29"/>
  <c r="L1148" i="29"/>
  <c r="T1147" i="29"/>
  <c r="S1147" i="29"/>
  <c r="R1147" i="29"/>
  <c r="Q1147" i="29"/>
  <c r="O1147" i="29"/>
  <c r="N1147" i="29"/>
  <c r="M1147" i="29"/>
  <c r="K1147" i="29"/>
  <c r="J1147" i="29"/>
  <c r="I1147" i="29"/>
  <c r="L1147" i="29" s="1"/>
  <c r="H1147" i="29"/>
  <c r="G1147" i="29"/>
  <c r="L1146" i="29"/>
  <c r="L1145" i="29"/>
  <c r="U1144" i="29"/>
  <c r="T1144" i="29"/>
  <c r="S1144" i="29"/>
  <c r="R1144" i="29"/>
  <c r="Q1144" i="29"/>
  <c r="P1144" i="29"/>
  <c r="O1144" i="29"/>
  <c r="O1139" i="29" s="1"/>
  <c r="O1138" i="29" s="1"/>
  <c r="N1144" i="29"/>
  <c r="M1144" i="29"/>
  <c r="K1144" i="29"/>
  <c r="J1144" i="29"/>
  <c r="J1139" i="29" s="1"/>
  <c r="I1144" i="29"/>
  <c r="H1144" i="29"/>
  <c r="G1144" i="29"/>
  <c r="L1143" i="29"/>
  <c r="U1142" i="29"/>
  <c r="T1142" i="29"/>
  <c r="S1142" i="29"/>
  <c r="R1142" i="29"/>
  <c r="R1139" i="29" s="1"/>
  <c r="Q1142" i="29"/>
  <c r="P1142" i="29"/>
  <c r="O1142" i="29"/>
  <c r="N1142" i="29"/>
  <c r="M1142" i="29"/>
  <c r="K1142" i="29"/>
  <c r="J1142" i="29"/>
  <c r="I1142" i="29"/>
  <c r="L1142" i="29" s="1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K1140" i="29"/>
  <c r="J1140" i="29"/>
  <c r="I1140" i="29"/>
  <c r="H1140" i="29"/>
  <c r="H1139" i="29" s="1"/>
  <c r="H1138" i="29" s="1"/>
  <c r="G1140" i="29"/>
  <c r="U1137" i="29"/>
  <c r="S1137" i="29"/>
  <c r="S1136" i="29" s="1"/>
  <c r="P1137" i="29"/>
  <c r="P1136" i="29" s="1"/>
  <c r="L1137" i="29"/>
  <c r="U1136" i="29"/>
  <c r="T1136" i="29"/>
  <c r="R1136" i="29"/>
  <c r="Q1136" i="29"/>
  <c r="O1136" i="29"/>
  <c r="N1136" i="29"/>
  <c r="M1136" i="29"/>
  <c r="K1136" i="29"/>
  <c r="J1136" i="29"/>
  <c r="I1136" i="29"/>
  <c r="L1136" i="29" s="1"/>
  <c r="H1136" i="29"/>
  <c r="G1136" i="29"/>
  <c r="U1135" i="29"/>
  <c r="S1135" i="29"/>
  <c r="S1134" i="29" s="1"/>
  <c r="P1135" i="29"/>
  <c r="P1134" i="29" s="1"/>
  <c r="L1135" i="29"/>
  <c r="U1134" i="29"/>
  <c r="T1134" i="29"/>
  <c r="R1134" i="29"/>
  <c r="Q1134" i="29"/>
  <c r="O1134" i="29"/>
  <c r="N1134" i="29"/>
  <c r="M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S1130" i="29" s="1"/>
  <c r="P1131" i="29"/>
  <c r="L1131" i="29"/>
  <c r="U1130" i="29"/>
  <c r="T1130" i="29"/>
  <c r="T1129" i="29" s="1"/>
  <c r="R1130" i="29"/>
  <c r="Q1130" i="29"/>
  <c r="P1130" i="29"/>
  <c r="O1130" i="29"/>
  <c r="O1129" i="29" s="1"/>
  <c r="N1130" i="29"/>
  <c r="M1130" i="29"/>
  <c r="K1130" i="29"/>
  <c r="J1130" i="29"/>
  <c r="I1130" i="29"/>
  <c r="H1130" i="29"/>
  <c r="G1130" i="29"/>
  <c r="G1129" i="29" s="1"/>
  <c r="U1128" i="29"/>
  <c r="S1128" i="29"/>
  <c r="S1127" i="29" s="1"/>
  <c r="P1128" i="29"/>
  <c r="L1128" i="29"/>
  <c r="U1127" i="29"/>
  <c r="T1127" i="29"/>
  <c r="R1127" i="29"/>
  <c r="Q1127" i="29"/>
  <c r="P1127" i="29"/>
  <c r="O1127" i="29"/>
  <c r="N1127" i="29"/>
  <c r="M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S1124" i="29" s="1"/>
  <c r="P1125" i="29"/>
  <c r="P1124" i="29" s="1"/>
  <c r="L1125" i="29"/>
  <c r="U1124" i="29"/>
  <c r="T1124" i="29"/>
  <c r="R1124" i="29"/>
  <c r="Q1124" i="29"/>
  <c r="O1124" i="29"/>
  <c r="N1124" i="29"/>
  <c r="M1124" i="29"/>
  <c r="M1117" i="29" s="1"/>
  <c r="K1124" i="29"/>
  <c r="J1124" i="29"/>
  <c r="I1124" i="29"/>
  <c r="H1124" i="29"/>
  <c r="G1124" i="29"/>
  <c r="U1123" i="29"/>
  <c r="S1123" i="29"/>
  <c r="S1122" i="29" s="1"/>
  <c r="P1123" i="29"/>
  <c r="P1122" i="29" s="1"/>
  <c r="L1123" i="29"/>
  <c r="U1122" i="29"/>
  <c r="T1122" i="29"/>
  <c r="T1117" i="29" s="1"/>
  <c r="R1122" i="29"/>
  <c r="Q1122" i="29"/>
  <c r="O1122" i="29"/>
  <c r="N1122" i="29"/>
  <c r="M1122" i="29"/>
  <c r="K1122" i="29"/>
  <c r="J1122" i="29"/>
  <c r="J1117" i="29" s="1"/>
  <c r="I1122" i="29"/>
  <c r="L1122" i="29" s="1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P1118" i="29" s="1"/>
  <c r="L1119" i="29"/>
  <c r="U1118" i="29"/>
  <c r="T1118" i="29"/>
  <c r="S1118" i="29"/>
  <c r="R1118" i="29"/>
  <c r="Q1118" i="29"/>
  <c r="O1118" i="29"/>
  <c r="N1118" i="29"/>
  <c r="M1118" i="29"/>
  <c r="K1118" i="29"/>
  <c r="K1117" i="29" s="1"/>
  <c r="J1118" i="29"/>
  <c r="I1118" i="29"/>
  <c r="H1118" i="29"/>
  <c r="G1118" i="29"/>
  <c r="G1117" i="29" s="1"/>
  <c r="U1116" i="29"/>
  <c r="S1116" i="29"/>
  <c r="S1115" i="29" s="1"/>
  <c r="P1116" i="29"/>
  <c r="L1116" i="29"/>
  <c r="U1115" i="29"/>
  <c r="T1115" i="29"/>
  <c r="R1115" i="29"/>
  <c r="Q1115" i="29"/>
  <c r="P1115" i="29"/>
  <c r="O1115" i="29"/>
  <c r="N1115" i="29"/>
  <c r="M1115" i="29"/>
  <c r="K1115" i="29"/>
  <c r="J1115" i="29"/>
  <c r="I1115" i="29"/>
  <c r="H1115" i="29"/>
  <c r="G1115" i="29"/>
  <c r="U1114" i="29"/>
  <c r="S1114" i="29"/>
  <c r="S1113" i="29" s="1"/>
  <c r="P1114" i="29"/>
  <c r="L1114" i="29"/>
  <c r="U1113" i="29"/>
  <c r="T1113" i="29"/>
  <c r="R1113" i="29"/>
  <c r="Q1113" i="29"/>
  <c r="P1113" i="29"/>
  <c r="O1113" i="29"/>
  <c r="N1113" i="29"/>
  <c r="M1113" i="29"/>
  <c r="L1113" i="29"/>
  <c r="K1113" i="29"/>
  <c r="J1113" i="29"/>
  <c r="I1113" i="29"/>
  <c r="H1113" i="29"/>
  <c r="G1113" i="29"/>
  <c r="U1112" i="29"/>
  <c r="S1112" i="29"/>
  <c r="P1112" i="29"/>
  <c r="L1112" i="29"/>
  <c r="U1111" i="29"/>
  <c r="S1111" i="29"/>
  <c r="P1111" i="29"/>
  <c r="P1110" i="29" s="1"/>
  <c r="L1111" i="29"/>
  <c r="U1110" i="29"/>
  <c r="T1110" i="29"/>
  <c r="S1110" i="29"/>
  <c r="R1110" i="29"/>
  <c r="Q1110" i="29"/>
  <c r="O1110" i="29"/>
  <c r="N1110" i="29"/>
  <c r="M1110" i="29"/>
  <c r="K1110" i="29"/>
  <c r="J1110" i="29"/>
  <c r="I1110" i="29"/>
  <c r="L1110" i="29" s="1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S1104" i="29" s="1"/>
  <c r="P1105" i="29"/>
  <c r="L1105" i="29"/>
  <c r="U1104" i="29"/>
  <c r="T1104" i="29"/>
  <c r="R1104" i="29"/>
  <c r="Q1104" i="29"/>
  <c r="P1104" i="29"/>
  <c r="O1104" i="29"/>
  <c r="N1104" i="29"/>
  <c r="M1104" i="29"/>
  <c r="K1104" i="29"/>
  <c r="J1104" i="29"/>
  <c r="I1104" i="29"/>
  <c r="H1104" i="29"/>
  <c r="G1104" i="29"/>
  <c r="U1103" i="29"/>
  <c r="S1103" i="29"/>
  <c r="S1102" i="29" s="1"/>
  <c r="P1103" i="29"/>
  <c r="L1103" i="29"/>
  <c r="U1102" i="29"/>
  <c r="T1102" i="29"/>
  <c r="R1102" i="29"/>
  <c r="Q1102" i="29"/>
  <c r="P1102" i="29"/>
  <c r="O1102" i="29"/>
  <c r="N1102" i="29"/>
  <c r="M1102" i="29"/>
  <c r="L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P1092" i="29" s="1"/>
  <c r="L1093" i="29"/>
  <c r="U1092" i="29"/>
  <c r="T1092" i="29"/>
  <c r="S1092" i="29"/>
  <c r="R1092" i="29"/>
  <c r="Q1092" i="29"/>
  <c r="O1092" i="29"/>
  <c r="N1092" i="29"/>
  <c r="N1074" i="29" s="1"/>
  <c r="M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S1088" i="29" s="1"/>
  <c r="P1089" i="29"/>
  <c r="P1088" i="29" s="1"/>
  <c r="L1089" i="29"/>
  <c r="U1088" i="29"/>
  <c r="T1088" i="29"/>
  <c r="R1088" i="29"/>
  <c r="Q1088" i="29"/>
  <c r="O1088" i="29"/>
  <c r="N1088" i="29"/>
  <c r="M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S1083" i="29" s="1"/>
  <c r="P1084" i="29"/>
  <c r="L1084" i="29"/>
  <c r="U1083" i="29"/>
  <c r="T1083" i="29"/>
  <c r="R1083" i="29"/>
  <c r="Q1083" i="29"/>
  <c r="P1083" i="29"/>
  <c r="O1083" i="29"/>
  <c r="N1083" i="29"/>
  <c r="M1083" i="29"/>
  <c r="K1083" i="29"/>
  <c r="K1074" i="29" s="1"/>
  <c r="J1083" i="29"/>
  <c r="I1083" i="29"/>
  <c r="H1083" i="29"/>
  <c r="G1083" i="29"/>
  <c r="U1082" i="29"/>
  <c r="S1082" i="29"/>
  <c r="P1082" i="29"/>
  <c r="L1082" i="29"/>
  <c r="U1081" i="29"/>
  <c r="S1081" i="29"/>
  <c r="S1080" i="29" s="1"/>
  <c r="P1081" i="29"/>
  <c r="P1080" i="29" s="1"/>
  <c r="L1081" i="29"/>
  <c r="U1080" i="29"/>
  <c r="T1080" i="29"/>
  <c r="R1080" i="29"/>
  <c r="Q1080" i="29"/>
  <c r="O1080" i="29"/>
  <c r="N1080" i="29"/>
  <c r="M1080" i="29"/>
  <c r="K1080" i="29"/>
  <c r="J1080" i="29"/>
  <c r="I1080" i="29"/>
  <c r="L1080" i="29" s="1"/>
  <c r="H1080" i="29"/>
  <c r="G1080" i="29"/>
  <c r="U1079" i="29"/>
  <c r="S1079" i="29"/>
  <c r="S1078" i="29" s="1"/>
  <c r="P1079" i="29"/>
  <c r="P1078" i="29" s="1"/>
  <c r="L1079" i="29"/>
  <c r="U1078" i="29"/>
  <c r="T1078" i="29"/>
  <c r="R1078" i="29"/>
  <c r="Q1078" i="29"/>
  <c r="O1078" i="29"/>
  <c r="V1076" i="29" s="1"/>
  <c r="V1077" i="29" s="1"/>
  <c r="N1078" i="29"/>
  <c r="M1078" i="29"/>
  <c r="K1078" i="29"/>
  <c r="J1078" i="29"/>
  <c r="I1078" i="29"/>
  <c r="H1078" i="29"/>
  <c r="G1078" i="29"/>
  <c r="G1074" i="29" s="1"/>
  <c r="G1073" i="29" s="1"/>
  <c r="U1077" i="29"/>
  <c r="S1077" i="29"/>
  <c r="P1077" i="29"/>
  <c r="L1077" i="29"/>
  <c r="U1076" i="29"/>
  <c r="S1076" i="29"/>
  <c r="S1075" i="29" s="1"/>
  <c r="P1076" i="29"/>
  <c r="L1076" i="29"/>
  <c r="U1075" i="29"/>
  <c r="T1075" i="29"/>
  <c r="R1075" i="29"/>
  <c r="Q1075" i="29"/>
  <c r="P1075" i="29"/>
  <c r="O1075" i="29"/>
  <c r="N1075" i="29"/>
  <c r="M1075" i="29"/>
  <c r="L1075" i="29"/>
  <c r="K1075" i="29"/>
  <c r="J1075" i="29"/>
  <c r="I1075" i="29"/>
  <c r="H1075" i="29"/>
  <c r="H1074" i="29" s="1"/>
  <c r="G1075" i="29"/>
  <c r="U1071" i="29"/>
  <c r="S1071" i="29"/>
  <c r="S1070" i="29" s="1"/>
  <c r="S1069" i="29" s="1"/>
  <c r="P1071" i="29"/>
  <c r="P1070" i="29" s="1"/>
  <c r="P1069" i="29" s="1"/>
  <c r="L1071" i="29"/>
  <c r="U1070" i="29"/>
  <c r="T1070" i="29"/>
  <c r="T1069" i="29" s="1"/>
  <c r="R1070" i="29"/>
  <c r="Q1070" i="29"/>
  <c r="Q1069" i="29" s="1"/>
  <c r="O1070" i="29"/>
  <c r="N1070" i="29"/>
  <c r="M1070" i="29"/>
  <c r="M1069" i="29" s="1"/>
  <c r="K1070" i="29"/>
  <c r="J1070" i="29"/>
  <c r="J1069" i="29" s="1"/>
  <c r="I1070" i="29"/>
  <c r="H1070" i="29"/>
  <c r="H1069" i="29" s="1"/>
  <c r="G1070" i="29"/>
  <c r="U1069" i="29"/>
  <c r="R1069" i="29"/>
  <c r="O1069" i="29"/>
  <c r="N1069" i="29"/>
  <c r="K1069" i="29"/>
  <c r="G1069" i="29"/>
  <c r="U1068" i="29"/>
  <c r="S1068" i="29"/>
  <c r="P1068" i="29"/>
  <c r="P1067" i="29" s="1"/>
  <c r="L1068" i="29"/>
  <c r="U1067" i="29"/>
  <c r="T1067" i="29"/>
  <c r="S1067" i="29"/>
  <c r="S1066" i="29" s="1"/>
  <c r="R1067" i="29"/>
  <c r="R1066" i="29" s="1"/>
  <c r="Q1067" i="29"/>
  <c r="O1067" i="29"/>
  <c r="N1067" i="29"/>
  <c r="N1066" i="29" s="1"/>
  <c r="M1067" i="29"/>
  <c r="K1067" i="29"/>
  <c r="J1067" i="29"/>
  <c r="J1066" i="29" s="1"/>
  <c r="I1067" i="29"/>
  <c r="L1067" i="29" s="1"/>
  <c r="H1067" i="29"/>
  <c r="G1067" i="29"/>
  <c r="U1066" i="29"/>
  <c r="T1066" i="29"/>
  <c r="Q1066" i="29"/>
  <c r="P1066" i="29"/>
  <c r="O1066" i="29"/>
  <c r="M1066" i="29"/>
  <c r="K1066" i="29"/>
  <c r="I1066" i="29"/>
  <c r="L1066" i="29" s="1"/>
  <c r="H1066" i="29"/>
  <c r="G1066" i="29"/>
  <c r="U1065" i="29"/>
  <c r="S1065" i="29"/>
  <c r="S1064" i="29" s="1"/>
  <c r="P1065" i="29"/>
  <c r="P1064" i="29" s="1"/>
  <c r="L1065" i="29"/>
  <c r="U1064" i="29"/>
  <c r="T1064" i="29"/>
  <c r="R1064" i="29"/>
  <c r="Q1064" i="29"/>
  <c r="O1064" i="29"/>
  <c r="N1064" i="29"/>
  <c r="M1064" i="29"/>
  <c r="L1064" i="29"/>
  <c r="K1064" i="29"/>
  <c r="J1064" i="29"/>
  <c r="I1064" i="29"/>
  <c r="H1064" i="29"/>
  <c r="G1064" i="29"/>
  <c r="U1063" i="29"/>
  <c r="U1061" i="29" s="1"/>
  <c r="S1063" i="29"/>
  <c r="P1063" i="29"/>
  <c r="L1063" i="29"/>
  <c r="U1062" i="29"/>
  <c r="T1062" i="29"/>
  <c r="S1062" i="29"/>
  <c r="R1062" i="29"/>
  <c r="Q1062" i="29"/>
  <c r="O1062" i="29"/>
  <c r="N1062" i="29"/>
  <c r="M1062" i="29"/>
  <c r="K1062" i="29"/>
  <c r="J1062" i="29"/>
  <c r="I1062" i="29"/>
  <c r="L1062" i="29" s="1"/>
  <c r="H1062" i="29"/>
  <c r="G1062" i="29"/>
  <c r="G1061" i="29" s="1"/>
  <c r="T1061" i="29"/>
  <c r="R1061" i="29"/>
  <c r="Q1061" i="29"/>
  <c r="O1061" i="29"/>
  <c r="L1061" i="29"/>
  <c r="U1060" i="29"/>
  <c r="S1060" i="29"/>
  <c r="S1059" i="29" s="1"/>
  <c r="P1060" i="29"/>
  <c r="L1060" i="29"/>
  <c r="U1059" i="29"/>
  <c r="T1059" i="29"/>
  <c r="R1059" i="29"/>
  <c r="Q1059" i="29"/>
  <c r="O1059" i="29"/>
  <c r="N1059" i="29"/>
  <c r="M1059" i="29"/>
  <c r="K1059" i="29"/>
  <c r="J1059" i="29"/>
  <c r="I1059" i="29"/>
  <c r="L1059" i="29" s="1"/>
  <c r="H1059" i="29"/>
  <c r="G1059" i="29"/>
  <c r="G1056" i="29" s="1"/>
  <c r="U1058" i="29"/>
  <c r="U1056" i="29" s="1"/>
  <c r="S1058" i="29"/>
  <c r="P1058" i="29"/>
  <c r="L1058" i="29"/>
  <c r="U1057" i="29"/>
  <c r="T1057" i="29"/>
  <c r="S1057" i="29"/>
  <c r="R1057" i="29"/>
  <c r="Q1057" i="29"/>
  <c r="P1057" i="29"/>
  <c r="O1057" i="29"/>
  <c r="N1057" i="29"/>
  <c r="M1057" i="29"/>
  <c r="K1057" i="29"/>
  <c r="J1057" i="29"/>
  <c r="I1057" i="29"/>
  <c r="L1057" i="29" s="1"/>
  <c r="H1057" i="29"/>
  <c r="G1057" i="29"/>
  <c r="T1056" i="29"/>
  <c r="R1056" i="29"/>
  <c r="Q1056" i="29"/>
  <c r="O1056" i="29"/>
  <c r="L1056" i="29"/>
  <c r="U1055" i="29"/>
  <c r="S1055" i="29"/>
  <c r="P1055" i="29"/>
  <c r="P1054" i="29" s="1"/>
  <c r="P1053" i="29" s="1"/>
  <c r="L1055" i="29"/>
  <c r="U1054" i="29"/>
  <c r="T1054" i="29"/>
  <c r="S1054" i="29"/>
  <c r="S1053" i="29" s="1"/>
  <c r="R1054" i="29"/>
  <c r="R1053" i="29" s="1"/>
  <c r="Q1054" i="29"/>
  <c r="O1054" i="29"/>
  <c r="O1053" i="29" s="1"/>
  <c r="N1054" i="29"/>
  <c r="N1053" i="29" s="1"/>
  <c r="M1054" i="29"/>
  <c r="K1054" i="29"/>
  <c r="J1054" i="29"/>
  <c r="J1053" i="29" s="1"/>
  <c r="I1054" i="29"/>
  <c r="H1054" i="29"/>
  <c r="G1054" i="29"/>
  <c r="U1053" i="29"/>
  <c r="T1053" i="29"/>
  <c r="Q1053" i="29"/>
  <c r="M1053" i="29"/>
  <c r="K1053" i="29"/>
  <c r="H1053" i="29"/>
  <c r="G1053" i="29"/>
  <c r="U1052" i="29"/>
  <c r="S1052" i="29"/>
  <c r="S1051" i="29" s="1"/>
  <c r="P1052" i="29"/>
  <c r="P1051" i="29" s="1"/>
  <c r="L1052" i="29"/>
  <c r="U1051" i="29"/>
  <c r="T1051" i="29"/>
  <c r="R1051" i="29"/>
  <c r="Q1051" i="29"/>
  <c r="O1051" i="29"/>
  <c r="N1051" i="29"/>
  <c r="M1051" i="29"/>
  <c r="K1051" i="29"/>
  <c r="J1051" i="29"/>
  <c r="I1051" i="29"/>
  <c r="L1051" i="29" s="1"/>
  <c r="H1051" i="29"/>
  <c r="G1051" i="29"/>
  <c r="U1050" i="29"/>
  <c r="S1050" i="29"/>
  <c r="S1049" i="29" s="1"/>
  <c r="P1050" i="29"/>
  <c r="P1049" i="29" s="1"/>
  <c r="L1050" i="29"/>
  <c r="U1049" i="29"/>
  <c r="T1049" i="29"/>
  <c r="R1049" i="29"/>
  <c r="Q1049" i="29"/>
  <c r="O1049" i="29"/>
  <c r="N1049" i="29"/>
  <c r="M1049" i="29"/>
  <c r="K1049" i="29"/>
  <c r="J1049" i="29"/>
  <c r="I1049" i="29"/>
  <c r="L1049" i="29" s="1"/>
  <c r="H1049" i="29"/>
  <c r="G1049" i="29"/>
  <c r="U1048" i="29"/>
  <c r="S1048" i="29"/>
  <c r="P1048" i="29"/>
  <c r="L1048" i="29"/>
  <c r="U1047" i="29"/>
  <c r="T1047" i="29"/>
  <c r="S1047" i="29"/>
  <c r="R1047" i="29"/>
  <c r="Q1047" i="29"/>
  <c r="P1047" i="29"/>
  <c r="O1047" i="29"/>
  <c r="N1047" i="29"/>
  <c r="M1047" i="29"/>
  <c r="K1047" i="29"/>
  <c r="J1047" i="29"/>
  <c r="I1047" i="29"/>
  <c r="L1047" i="29" s="1"/>
  <c r="H1047" i="29"/>
  <c r="G1047" i="29"/>
  <c r="U1046" i="29"/>
  <c r="S1046" i="29"/>
  <c r="S1045" i="29" s="1"/>
  <c r="P1046" i="29"/>
  <c r="P1045" i="29" s="1"/>
  <c r="L1046" i="29"/>
  <c r="U1045" i="29"/>
  <c r="T1045" i="29"/>
  <c r="R1045" i="29"/>
  <c r="Q1045" i="29"/>
  <c r="O1045" i="29"/>
  <c r="N1045" i="29"/>
  <c r="M1045" i="29"/>
  <c r="K1045" i="29"/>
  <c r="J1045" i="29"/>
  <c r="I1045" i="29"/>
  <c r="L1045" i="29" s="1"/>
  <c r="H1045" i="29"/>
  <c r="G1045" i="29"/>
  <c r="U1044" i="29"/>
  <c r="S1044" i="29"/>
  <c r="S1043" i="29" s="1"/>
  <c r="P1044" i="29"/>
  <c r="L1044" i="29"/>
  <c r="U1043" i="29"/>
  <c r="T1043" i="29"/>
  <c r="R1043" i="29"/>
  <c r="Q1043" i="29"/>
  <c r="P1043" i="29"/>
  <c r="O1043" i="29"/>
  <c r="N1043" i="29"/>
  <c r="M1043" i="29"/>
  <c r="L1043" i="29"/>
  <c r="K1043" i="29"/>
  <c r="J1043" i="29"/>
  <c r="I1043" i="29"/>
  <c r="H1043" i="29"/>
  <c r="G1043" i="29"/>
  <c r="U1042" i="29"/>
  <c r="S1042" i="29"/>
  <c r="P1042" i="29"/>
  <c r="P1041" i="29" s="1"/>
  <c r="L1042" i="29"/>
  <c r="U1041" i="29"/>
  <c r="T1041" i="29"/>
  <c r="S1041" i="29"/>
  <c r="R1041" i="29"/>
  <c r="Q1041" i="29"/>
  <c r="O1041" i="29"/>
  <c r="N1041" i="29"/>
  <c r="M1041" i="29"/>
  <c r="K1041" i="29"/>
  <c r="J1041" i="29"/>
  <c r="I1041" i="29"/>
  <c r="L1041" i="29" s="1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S1037" i="29" s="1"/>
  <c r="P1038" i="29"/>
  <c r="L1038" i="29"/>
  <c r="U1037" i="29"/>
  <c r="T1037" i="29"/>
  <c r="R1037" i="29"/>
  <c r="Q1037" i="29"/>
  <c r="P1037" i="29"/>
  <c r="O1037" i="29"/>
  <c r="N1037" i="29"/>
  <c r="M1037" i="29"/>
  <c r="K1037" i="29"/>
  <c r="J1037" i="29"/>
  <c r="I1037" i="29"/>
  <c r="H1037" i="29"/>
  <c r="G1037" i="29"/>
  <c r="U1036" i="29"/>
  <c r="S1036" i="29"/>
  <c r="S1035" i="29" s="1"/>
  <c r="P1036" i="29"/>
  <c r="L1036" i="29"/>
  <c r="U1035" i="29"/>
  <c r="T1035" i="29"/>
  <c r="R1035" i="29"/>
  <c r="Q1035" i="29"/>
  <c r="P1035" i="29"/>
  <c r="O1035" i="29"/>
  <c r="N1035" i="29"/>
  <c r="M1035" i="29"/>
  <c r="K1035" i="29"/>
  <c r="J1035" i="29"/>
  <c r="I1035" i="29"/>
  <c r="H1035" i="29"/>
  <c r="G1035" i="29"/>
  <c r="U1033" i="29"/>
  <c r="S1033" i="29"/>
  <c r="S1032" i="29" s="1"/>
  <c r="S1031" i="29" s="1"/>
  <c r="P1033" i="29"/>
  <c r="P1032" i="29" s="1"/>
  <c r="P1031" i="29" s="1"/>
  <c r="L1033" i="29"/>
  <c r="U1032" i="29"/>
  <c r="T1032" i="29"/>
  <c r="T1031" i="29" s="1"/>
  <c r="R1032" i="29"/>
  <c r="Q1032" i="29"/>
  <c r="O1032" i="29"/>
  <c r="O1031" i="29" s="1"/>
  <c r="N1032" i="29"/>
  <c r="M1032" i="29"/>
  <c r="K1032" i="29"/>
  <c r="K1031" i="29" s="1"/>
  <c r="J1032" i="29"/>
  <c r="J1031" i="29" s="1"/>
  <c r="I1032" i="29"/>
  <c r="H1032" i="29"/>
  <c r="G1032" i="29"/>
  <c r="G1031" i="29" s="1"/>
  <c r="U1031" i="29"/>
  <c r="R1031" i="29"/>
  <c r="Q1031" i="29"/>
  <c r="N1031" i="29"/>
  <c r="M1031" i="29"/>
  <c r="I1031" i="29"/>
  <c r="L1031" i="29" s="1"/>
  <c r="H1031" i="29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L1027" i="29" s="1"/>
  <c r="H1027" i="29"/>
  <c r="G1027" i="29"/>
  <c r="U1026" i="29"/>
  <c r="S1026" i="29"/>
  <c r="S1025" i="29" s="1"/>
  <c r="P1026" i="29"/>
  <c r="L1026" i="29"/>
  <c r="U1025" i="29"/>
  <c r="T1025" i="29"/>
  <c r="R1025" i="29"/>
  <c r="Q1025" i="29"/>
  <c r="P1025" i="29"/>
  <c r="O1025" i="29"/>
  <c r="N1025" i="29"/>
  <c r="M1025" i="29"/>
  <c r="K1025" i="29"/>
  <c r="J1025" i="29"/>
  <c r="I1025" i="29"/>
  <c r="H1025" i="29"/>
  <c r="G1025" i="29"/>
  <c r="U1024" i="29"/>
  <c r="S1024" i="29"/>
  <c r="S1023" i="29" s="1"/>
  <c r="P1024" i="29"/>
  <c r="L1024" i="29"/>
  <c r="U1023" i="29"/>
  <c r="T1023" i="29"/>
  <c r="R1023" i="29"/>
  <c r="Q1023" i="29"/>
  <c r="P1023" i="29"/>
  <c r="O1023" i="29"/>
  <c r="N1023" i="29"/>
  <c r="M1023" i="29"/>
  <c r="K1023" i="29"/>
  <c r="J1023" i="29"/>
  <c r="I1023" i="29"/>
  <c r="L1023" i="29" s="1"/>
  <c r="H1023" i="29"/>
  <c r="G1023" i="29"/>
  <c r="U1022" i="29"/>
  <c r="S1022" i="29"/>
  <c r="S1021" i="29" s="1"/>
  <c r="P1022" i="29"/>
  <c r="P1021" i="29" s="1"/>
  <c r="L1022" i="29"/>
  <c r="U1021" i="29"/>
  <c r="T1021" i="29"/>
  <c r="R1021" i="29"/>
  <c r="Q1021" i="29"/>
  <c r="O1021" i="29"/>
  <c r="N1021" i="29"/>
  <c r="M1021" i="29"/>
  <c r="K1021" i="29"/>
  <c r="J1021" i="29"/>
  <c r="I1021" i="29"/>
  <c r="L1021" i="29" s="1"/>
  <c r="H1021" i="29"/>
  <c r="G1021" i="29"/>
  <c r="U1020" i="29"/>
  <c r="S1020" i="29"/>
  <c r="P1020" i="29"/>
  <c r="L1020" i="29"/>
  <c r="U1019" i="29"/>
  <c r="S1019" i="29"/>
  <c r="S1018" i="29" s="1"/>
  <c r="P1019" i="29"/>
  <c r="L1019" i="29"/>
  <c r="U1018" i="29"/>
  <c r="T1018" i="29"/>
  <c r="R1018" i="29"/>
  <c r="Q1018" i="29"/>
  <c r="P1018" i="29"/>
  <c r="O1018" i="29"/>
  <c r="N1018" i="29"/>
  <c r="M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S1015" i="29" s="1"/>
  <c r="P1016" i="29"/>
  <c r="P1015" i="29" s="1"/>
  <c r="L1016" i="29"/>
  <c r="U1015" i="29"/>
  <c r="T1015" i="29"/>
  <c r="R1015" i="29"/>
  <c r="Q1015" i="29"/>
  <c r="O1015" i="29"/>
  <c r="N1015" i="29"/>
  <c r="M1015" i="29"/>
  <c r="K1015" i="29"/>
  <c r="J1015" i="29"/>
  <c r="I1015" i="29"/>
  <c r="L1015" i="29" s="1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U1011" i="29"/>
  <c r="T1011" i="29"/>
  <c r="S1011" i="29"/>
  <c r="R1011" i="29"/>
  <c r="R1010" i="29" s="1"/>
  <c r="Q1011" i="29"/>
  <c r="O1011" i="29"/>
  <c r="N1011" i="29"/>
  <c r="M1011" i="29"/>
  <c r="K1011" i="29"/>
  <c r="J1011" i="29"/>
  <c r="I1011" i="29"/>
  <c r="L1011" i="29" s="1"/>
  <c r="H1011" i="29"/>
  <c r="G1011" i="29"/>
  <c r="N1010" i="29"/>
  <c r="U1009" i="29"/>
  <c r="S1009" i="29"/>
  <c r="S1008" i="29" s="1"/>
  <c r="S1007" i="29" s="1"/>
  <c r="P1009" i="29"/>
  <c r="P1008" i="29" s="1"/>
  <c r="L1009" i="29"/>
  <c r="U1008" i="29"/>
  <c r="U1007" i="29" s="1"/>
  <c r="T1008" i="29"/>
  <c r="R1008" i="29"/>
  <c r="Q1008" i="29"/>
  <c r="Q1007" i="29" s="1"/>
  <c r="O1008" i="29"/>
  <c r="N1008" i="29"/>
  <c r="N1007" i="29" s="1"/>
  <c r="M1008" i="29"/>
  <c r="M1007" i="29" s="1"/>
  <c r="K1008" i="29"/>
  <c r="J1008" i="29"/>
  <c r="I1008" i="29"/>
  <c r="L1008" i="29" s="1"/>
  <c r="H1008" i="29"/>
  <c r="H1007" i="29" s="1"/>
  <c r="G1008" i="29"/>
  <c r="T1007" i="29"/>
  <c r="R1007" i="29"/>
  <c r="P1007" i="29"/>
  <c r="O1007" i="29"/>
  <c r="K1007" i="29"/>
  <c r="J1007" i="29"/>
  <c r="G1007" i="29"/>
  <c r="U1006" i="29"/>
  <c r="S1006" i="29"/>
  <c r="P1006" i="29"/>
  <c r="P1005" i="29" s="1"/>
  <c r="P1001" i="29" s="1"/>
  <c r="L1006" i="29"/>
  <c r="U1005" i="29"/>
  <c r="T1005" i="29"/>
  <c r="S1005" i="29"/>
  <c r="R1005" i="29"/>
  <c r="Q1005" i="29"/>
  <c r="O1005" i="29"/>
  <c r="O1001" i="29" s="1"/>
  <c r="N1005" i="29"/>
  <c r="M1005" i="29"/>
  <c r="K1005" i="29"/>
  <c r="J1005" i="29"/>
  <c r="I1005" i="29"/>
  <c r="H1005" i="29"/>
  <c r="G1005" i="29"/>
  <c r="U1004" i="29"/>
  <c r="S1004" i="29"/>
  <c r="P1004" i="29"/>
  <c r="L1004" i="29"/>
  <c r="U1003" i="29"/>
  <c r="S1003" i="29"/>
  <c r="S1002" i="29" s="1"/>
  <c r="P1003" i="29"/>
  <c r="L1003" i="29"/>
  <c r="U1002" i="29"/>
  <c r="U1001" i="29" s="1"/>
  <c r="T1002" i="29"/>
  <c r="T1001" i="29" s="1"/>
  <c r="R1002" i="29"/>
  <c r="Q1002" i="29"/>
  <c r="P1002" i="29"/>
  <c r="O1002" i="29"/>
  <c r="N1002" i="29"/>
  <c r="M1002" i="29"/>
  <c r="K1002" i="29"/>
  <c r="J1002" i="29"/>
  <c r="I1002" i="29"/>
  <c r="H1002" i="29"/>
  <c r="H1001" i="29" s="1"/>
  <c r="G1002" i="29"/>
  <c r="Q1001" i="29"/>
  <c r="M1001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S998" i="29"/>
  <c r="S997" i="29" s="1"/>
  <c r="P998" i="29"/>
  <c r="P997" i="29" s="1"/>
  <c r="L998" i="29"/>
  <c r="U997" i="29"/>
  <c r="T997" i="29"/>
  <c r="R997" i="29"/>
  <c r="Q997" i="29"/>
  <c r="O997" i="29"/>
  <c r="N997" i="29"/>
  <c r="M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S991" i="29" s="1"/>
  <c r="P992" i="29"/>
  <c r="P991" i="29" s="1"/>
  <c r="L992" i="29"/>
  <c r="U991" i="29"/>
  <c r="T991" i="29"/>
  <c r="R991" i="29"/>
  <c r="Q991" i="29"/>
  <c r="O991" i="29"/>
  <c r="N991" i="29"/>
  <c r="M991" i="29"/>
  <c r="K991" i="29"/>
  <c r="J991" i="29"/>
  <c r="I991" i="29"/>
  <c r="L991" i="29" s="1"/>
  <c r="H991" i="29"/>
  <c r="G991" i="29"/>
  <c r="U990" i="29"/>
  <c r="S990" i="29"/>
  <c r="S989" i="29" s="1"/>
  <c r="P990" i="29"/>
  <c r="P989" i="29" s="1"/>
  <c r="L990" i="29"/>
  <c r="U989" i="29"/>
  <c r="T989" i="29"/>
  <c r="R989" i="29"/>
  <c r="Q989" i="29"/>
  <c r="O989" i="29"/>
  <c r="N989" i="29"/>
  <c r="M989" i="29"/>
  <c r="K989" i="29"/>
  <c r="J989" i="29"/>
  <c r="I989" i="29"/>
  <c r="L989" i="29" s="1"/>
  <c r="H989" i="29"/>
  <c r="G989" i="29"/>
  <c r="U988" i="29"/>
  <c r="S988" i="29"/>
  <c r="S987" i="29" s="1"/>
  <c r="P988" i="29"/>
  <c r="P987" i="29" s="1"/>
  <c r="L988" i="29"/>
  <c r="U987" i="29"/>
  <c r="T987" i="29"/>
  <c r="R987" i="29"/>
  <c r="Q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P983" i="29" s="1"/>
  <c r="L984" i="29"/>
  <c r="U983" i="29"/>
  <c r="T983" i="29"/>
  <c r="S983" i="29"/>
  <c r="R983" i="29"/>
  <c r="Q983" i="29"/>
  <c r="O983" i="29"/>
  <c r="N983" i="29"/>
  <c r="M983" i="29"/>
  <c r="K983" i="29"/>
  <c r="J983" i="29"/>
  <c r="I983" i="29"/>
  <c r="L983" i="29" s="1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S978" i="29"/>
  <c r="S977" i="29" s="1"/>
  <c r="P978" i="29"/>
  <c r="L978" i="29"/>
  <c r="U977" i="29"/>
  <c r="T977" i="29"/>
  <c r="R977" i="29"/>
  <c r="Q977" i="29"/>
  <c r="P977" i="29"/>
  <c r="O977" i="29"/>
  <c r="N977" i="29"/>
  <c r="M977" i="29"/>
  <c r="K977" i="29"/>
  <c r="J977" i="29"/>
  <c r="I977" i="29"/>
  <c r="H977" i="29"/>
  <c r="G977" i="29"/>
  <c r="U976" i="29"/>
  <c r="S976" i="29"/>
  <c r="S975" i="29" s="1"/>
  <c r="P976" i="29"/>
  <c r="L976" i="29"/>
  <c r="U975" i="29"/>
  <c r="T975" i="29"/>
  <c r="R975" i="29"/>
  <c r="Q975" i="29"/>
  <c r="P975" i="29"/>
  <c r="O975" i="29"/>
  <c r="N975" i="29"/>
  <c r="M975" i="29"/>
  <c r="L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P970" i="29"/>
  <c r="P965" i="29" s="1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S965" i="29" s="1"/>
  <c r="P966" i="29"/>
  <c r="L966" i="29"/>
  <c r="U965" i="29"/>
  <c r="T965" i="29"/>
  <c r="R965" i="29"/>
  <c r="Q965" i="29"/>
  <c r="O965" i="29"/>
  <c r="O943" i="29" s="1"/>
  <c r="N965" i="29"/>
  <c r="M965" i="29"/>
  <c r="K965" i="29"/>
  <c r="L965" i="29" s="1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P958" i="29" s="1"/>
  <c r="L959" i="29"/>
  <c r="U958" i="29"/>
  <c r="T958" i="29"/>
  <c r="S958" i="29"/>
  <c r="R958" i="29"/>
  <c r="Q958" i="29"/>
  <c r="O958" i="29"/>
  <c r="N958" i="29"/>
  <c r="M958" i="29"/>
  <c r="K958" i="29"/>
  <c r="J958" i="29"/>
  <c r="I958" i="29"/>
  <c r="L958" i="29" s="1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S954" i="29"/>
  <c r="P954" i="29"/>
  <c r="P953" i="29" s="1"/>
  <c r="L954" i="29"/>
  <c r="U953" i="29"/>
  <c r="T953" i="29"/>
  <c r="S953" i="29"/>
  <c r="R953" i="29"/>
  <c r="Q953" i="29"/>
  <c r="O953" i="29"/>
  <c r="N953" i="29"/>
  <c r="M953" i="29"/>
  <c r="K953" i="29"/>
  <c r="J953" i="29"/>
  <c r="I953" i="29"/>
  <c r="H953" i="29"/>
  <c r="G953" i="29"/>
  <c r="U952" i="29"/>
  <c r="S952" i="29"/>
  <c r="P952" i="29"/>
  <c r="L952" i="29"/>
  <c r="U951" i="29"/>
  <c r="S951" i="29"/>
  <c r="S950" i="29" s="1"/>
  <c r="P951" i="29"/>
  <c r="L951" i="29"/>
  <c r="U950" i="29"/>
  <c r="T950" i="29"/>
  <c r="R950" i="29"/>
  <c r="Q950" i="29"/>
  <c r="P950" i="29"/>
  <c r="O950" i="29"/>
  <c r="N950" i="29"/>
  <c r="M950" i="29"/>
  <c r="K950" i="29"/>
  <c r="J950" i="29"/>
  <c r="I950" i="29"/>
  <c r="H950" i="29"/>
  <c r="G950" i="29"/>
  <c r="U949" i="29"/>
  <c r="S949" i="29"/>
  <c r="S948" i="29" s="1"/>
  <c r="P949" i="29"/>
  <c r="P948" i="29" s="1"/>
  <c r="L949" i="29"/>
  <c r="U948" i="29"/>
  <c r="T948" i="29"/>
  <c r="R948" i="29"/>
  <c r="Q948" i="29"/>
  <c r="O948" i="29"/>
  <c r="N948" i="29"/>
  <c r="M948" i="29"/>
  <c r="K948" i="29"/>
  <c r="J948" i="29"/>
  <c r="I948" i="29"/>
  <c r="L948" i="29" s="1"/>
  <c r="H948" i="29"/>
  <c r="G948" i="29"/>
  <c r="U947" i="29"/>
  <c r="S947" i="29"/>
  <c r="P947" i="29"/>
  <c r="L947" i="29"/>
  <c r="U946" i="29"/>
  <c r="S946" i="29"/>
  <c r="P946" i="29"/>
  <c r="L946" i="29"/>
  <c r="U945" i="29"/>
  <c r="S945" i="29"/>
  <c r="S944" i="29" s="1"/>
  <c r="S943" i="29" s="1"/>
  <c r="P945" i="29"/>
  <c r="L945" i="29"/>
  <c r="U944" i="29"/>
  <c r="T944" i="29"/>
  <c r="T943" i="29" s="1"/>
  <c r="R944" i="29"/>
  <c r="Q944" i="29"/>
  <c r="O944" i="29"/>
  <c r="V945" i="29" s="1"/>
  <c r="V946" i="29" s="1"/>
  <c r="N944" i="29"/>
  <c r="M944" i="29"/>
  <c r="K944" i="29"/>
  <c r="J944" i="29"/>
  <c r="I944" i="29"/>
  <c r="L944" i="29" s="1"/>
  <c r="H944" i="29"/>
  <c r="G944" i="29"/>
  <c r="U941" i="29"/>
  <c r="S941" i="29"/>
  <c r="S940" i="29" s="1"/>
  <c r="P941" i="29"/>
  <c r="L941" i="29"/>
  <c r="U940" i="29"/>
  <c r="T940" i="29"/>
  <c r="R940" i="29"/>
  <c r="Q940" i="29"/>
  <c r="P940" i="29"/>
  <c r="O940" i="29"/>
  <c r="N940" i="29"/>
  <c r="M940" i="29"/>
  <c r="K940" i="29"/>
  <c r="J940" i="29"/>
  <c r="I940" i="29"/>
  <c r="L940" i="29" s="1"/>
  <c r="H940" i="29"/>
  <c r="G940" i="29"/>
  <c r="U939" i="29"/>
  <c r="S939" i="29"/>
  <c r="S938" i="29" s="1"/>
  <c r="P939" i="29"/>
  <c r="P938" i="29" s="1"/>
  <c r="L939" i="29"/>
  <c r="U938" i="29"/>
  <c r="T938" i="29"/>
  <c r="R938" i="29"/>
  <c r="Q938" i="29"/>
  <c r="O938" i="29"/>
  <c r="N938" i="29"/>
  <c r="M938" i="29"/>
  <c r="K938" i="29"/>
  <c r="J938" i="29"/>
  <c r="I938" i="29"/>
  <c r="L938" i="29" s="1"/>
  <c r="H938" i="29"/>
  <c r="G938" i="29"/>
  <c r="U937" i="29"/>
  <c r="S937" i="29"/>
  <c r="S936" i="29" s="1"/>
  <c r="S935" i="29" s="1"/>
  <c r="P937" i="29"/>
  <c r="L937" i="29"/>
  <c r="U936" i="29"/>
  <c r="T936" i="29"/>
  <c r="T935" i="29" s="1"/>
  <c r="R936" i="29"/>
  <c r="Q936" i="29"/>
  <c r="P936" i="29"/>
  <c r="O936" i="29"/>
  <c r="O935" i="29" s="1"/>
  <c r="N936" i="29"/>
  <c r="M936" i="29"/>
  <c r="L936" i="29"/>
  <c r="K936" i="29"/>
  <c r="K935" i="29" s="1"/>
  <c r="J936" i="29"/>
  <c r="I936" i="29"/>
  <c r="H936" i="29"/>
  <c r="G936" i="29"/>
  <c r="G935" i="29" s="1"/>
  <c r="U934" i="29"/>
  <c r="S934" i="29"/>
  <c r="P934" i="29"/>
  <c r="L934" i="29"/>
  <c r="U933" i="29"/>
  <c r="T933" i="29"/>
  <c r="S933" i="29"/>
  <c r="R933" i="29"/>
  <c r="Q933" i="29"/>
  <c r="P933" i="29"/>
  <c r="O933" i="29"/>
  <c r="N933" i="29"/>
  <c r="M933" i="29"/>
  <c r="K933" i="29"/>
  <c r="J933" i="29"/>
  <c r="I933" i="29"/>
  <c r="L933" i="29" s="1"/>
  <c r="H933" i="29"/>
  <c r="H928" i="29" s="1"/>
  <c r="G933" i="29"/>
  <c r="U932" i="29"/>
  <c r="S932" i="29"/>
  <c r="P932" i="29"/>
  <c r="L932" i="29"/>
  <c r="U931" i="29"/>
  <c r="S931" i="29"/>
  <c r="P931" i="29"/>
  <c r="L931" i="29"/>
  <c r="U930" i="29"/>
  <c r="S930" i="29"/>
  <c r="S929" i="29" s="1"/>
  <c r="S928" i="29" s="1"/>
  <c r="P930" i="29"/>
  <c r="P929" i="29" s="1"/>
  <c r="P928" i="29" s="1"/>
  <c r="L930" i="29"/>
  <c r="U929" i="29"/>
  <c r="T929" i="29"/>
  <c r="R929" i="29"/>
  <c r="Q929" i="29"/>
  <c r="O929" i="29"/>
  <c r="O928" i="29" s="1"/>
  <c r="N929" i="29"/>
  <c r="M929" i="29"/>
  <c r="K929" i="29"/>
  <c r="J929" i="29"/>
  <c r="I929" i="29"/>
  <c r="L929" i="29" s="1"/>
  <c r="H929" i="29"/>
  <c r="G929" i="29"/>
  <c r="T928" i="29"/>
  <c r="K928" i="29"/>
  <c r="G928" i="29"/>
  <c r="U927" i="29"/>
  <c r="S927" i="29"/>
  <c r="P927" i="29"/>
  <c r="P926" i="29" s="1"/>
  <c r="P925" i="29" s="1"/>
  <c r="L927" i="29"/>
  <c r="U926" i="29"/>
  <c r="T926" i="29"/>
  <c r="S926" i="29"/>
  <c r="S925" i="29" s="1"/>
  <c r="R926" i="29"/>
  <c r="Q926" i="29"/>
  <c r="O926" i="29"/>
  <c r="O925" i="29" s="1"/>
  <c r="N926" i="29"/>
  <c r="N925" i="29" s="1"/>
  <c r="M926" i="29"/>
  <c r="M925" i="29" s="1"/>
  <c r="K926" i="29"/>
  <c r="K925" i="29" s="1"/>
  <c r="J926" i="29"/>
  <c r="I926" i="29"/>
  <c r="L926" i="29" s="1"/>
  <c r="H926" i="29"/>
  <c r="H925" i="29" s="1"/>
  <c r="G926" i="29"/>
  <c r="G925" i="29" s="1"/>
  <c r="U925" i="29"/>
  <c r="T925" i="29"/>
  <c r="R925" i="29"/>
  <c r="Q925" i="29"/>
  <c r="J925" i="29"/>
  <c r="U924" i="29"/>
  <c r="S924" i="29"/>
  <c r="S923" i="29" s="1"/>
  <c r="P924" i="29"/>
  <c r="L924" i="29"/>
  <c r="U923" i="29"/>
  <c r="T923" i="29"/>
  <c r="R923" i="29"/>
  <c r="Q923" i="29"/>
  <c r="P923" i="29"/>
  <c r="O923" i="29"/>
  <c r="N923" i="29"/>
  <c r="M923" i="29"/>
  <c r="K923" i="29"/>
  <c r="J923" i="29"/>
  <c r="I923" i="29"/>
  <c r="L923" i="29" s="1"/>
  <c r="H923" i="29"/>
  <c r="G923" i="29"/>
  <c r="U922" i="29"/>
  <c r="S922" i="29"/>
  <c r="S921" i="29" s="1"/>
  <c r="P922" i="29"/>
  <c r="L922" i="29"/>
  <c r="U921" i="29"/>
  <c r="T921" i="29"/>
  <c r="R921" i="29"/>
  <c r="Q921" i="29"/>
  <c r="P921" i="29"/>
  <c r="O921" i="29"/>
  <c r="N921" i="29"/>
  <c r="M921" i="29"/>
  <c r="L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P918" i="29" s="1"/>
  <c r="L919" i="29"/>
  <c r="U918" i="29"/>
  <c r="T918" i="29"/>
  <c r="S918" i="29"/>
  <c r="R918" i="29"/>
  <c r="Q918" i="29"/>
  <c r="O918" i="29"/>
  <c r="N918" i="29"/>
  <c r="M918" i="29"/>
  <c r="K918" i="29"/>
  <c r="J918" i="29"/>
  <c r="I918" i="29"/>
  <c r="L918" i="29" s="1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S912" i="29"/>
  <c r="S911" i="29" s="1"/>
  <c r="P912" i="29"/>
  <c r="L912" i="29"/>
  <c r="U911" i="29"/>
  <c r="T911" i="29"/>
  <c r="R911" i="29"/>
  <c r="Q911" i="29"/>
  <c r="P911" i="29"/>
  <c r="O911" i="29"/>
  <c r="N911" i="29"/>
  <c r="M911" i="29"/>
  <c r="K911" i="29"/>
  <c r="J911" i="29"/>
  <c r="I911" i="29"/>
  <c r="H911" i="29"/>
  <c r="G911" i="29"/>
  <c r="U910" i="29"/>
  <c r="S910" i="29"/>
  <c r="S909" i="29" s="1"/>
  <c r="P910" i="29"/>
  <c r="P909" i="29" s="1"/>
  <c r="L910" i="29"/>
  <c r="U909" i="29"/>
  <c r="T909" i="29"/>
  <c r="R909" i="29"/>
  <c r="Q909" i="29"/>
  <c r="O909" i="29"/>
  <c r="N909" i="29"/>
  <c r="M909" i="29"/>
  <c r="K909" i="29"/>
  <c r="J909" i="29"/>
  <c r="I909" i="29"/>
  <c r="L909" i="29" s="1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S901" i="29" s="1"/>
  <c r="P902" i="29"/>
  <c r="P901" i="29" s="1"/>
  <c r="L902" i="29"/>
  <c r="U901" i="29"/>
  <c r="T901" i="29"/>
  <c r="R901" i="29"/>
  <c r="Q901" i="29"/>
  <c r="O901" i="29"/>
  <c r="N901" i="29"/>
  <c r="M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P896" i="29" s="1"/>
  <c r="L897" i="29"/>
  <c r="U896" i="29"/>
  <c r="T896" i="29"/>
  <c r="S896" i="29"/>
  <c r="R896" i="29"/>
  <c r="Q896" i="29"/>
  <c r="O896" i="29"/>
  <c r="N896" i="29"/>
  <c r="M896" i="29"/>
  <c r="M883" i="29" s="1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S892" i="29"/>
  <c r="P892" i="29"/>
  <c r="P891" i="29" s="1"/>
  <c r="L892" i="29"/>
  <c r="U891" i="29"/>
  <c r="T891" i="29"/>
  <c r="S891" i="29"/>
  <c r="R891" i="29"/>
  <c r="Q891" i="29"/>
  <c r="O891" i="29"/>
  <c r="N891" i="29"/>
  <c r="M891" i="29"/>
  <c r="K891" i="29"/>
  <c r="J891" i="29"/>
  <c r="I891" i="29"/>
  <c r="L891" i="29" s="1"/>
  <c r="H891" i="29"/>
  <c r="G891" i="29"/>
  <c r="U890" i="29"/>
  <c r="S890" i="29"/>
  <c r="P890" i="29"/>
  <c r="L890" i="29"/>
  <c r="U889" i="29"/>
  <c r="S889" i="29"/>
  <c r="S888" i="29" s="1"/>
  <c r="P889" i="29"/>
  <c r="P888" i="29" s="1"/>
  <c r="L889" i="29"/>
  <c r="U888" i="29"/>
  <c r="T888" i="29"/>
  <c r="R888" i="29"/>
  <c r="Q888" i="29"/>
  <c r="O888" i="29"/>
  <c r="N888" i="29"/>
  <c r="M888" i="29"/>
  <c r="K888" i="29"/>
  <c r="J888" i="29"/>
  <c r="I888" i="29"/>
  <c r="H888" i="29"/>
  <c r="G888" i="29"/>
  <c r="U887" i="29"/>
  <c r="U886" i="29" s="1"/>
  <c r="S887" i="29"/>
  <c r="S886" i="29" s="1"/>
  <c r="P887" i="29"/>
  <c r="L887" i="29"/>
  <c r="T886" i="29"/>
  <c r="R886" i="29"/>
  <c r="Q886" i="29"/>
  <c r="P886" i="29"/>
  <c r="O886" i="29"/>
  <c r="N886" i="29"/>
  <c r="M886" i="29"/>
  <c r="K886" i="29"/>
  <c r="J886" i="29"/>
  <c r="I886" i="29"/>
  <c r="H886" i="29"/>
  <c r="G886" i="29"/>
  <c r="V885" i="29"/>
  <c r="V886" i="29" s="1"/>
  <c r="U885" i="29"/>
  <c r="S885" i="29"/>
  <c r="P885" i="29"/>
  <c r="P884" i="29" s="1"/>
  <c r="L885" i="29"/>
  <c r="U884" i="29"/>
  <c r="T884" i="29"/>
  <c r="S884" i="29"/>
  <c r="R884" i="29"/>
  <c r="Q884" i="29"/>
  <c r="O884" i="29"/>
  <c r="N884" i="29"/>
  <c r="M884" i="29"/>
  <c r="K884" i="29"/>
  <c r="J884" i="29"/>
  <c r="I884" i="29"/>
  <c r="H884" i="29"/>
  <c r="G884" i="29"/>
  <c r="Q883" i="29"/>
  <c r="U881" i="29"/>
  <c r="S881" i="29"/>
  <c r="P881" i="29"/>
  <c r="P880" i="29" s="1"/>
  <c r="P879" i="29" s="1"/>
  <c r="L881" i="29"/>
  <c r="U880" i="29"/>
  <c r="T880" i="29"/>
  <c r="S880" i="29"/>
  <c r="S879" i="29" s="1"/>
  <c r="R880" i="29"/>
  <c r="Q880" i="29"/>
  <c r="O880" i="29"/>
  <c r="O879" i="29" s="1"/>
  <c r="N880" i="29"/>
  <c r="N879" i="29" s="1"/>
  <c r="M880" i="29"/>
  <c r="M879" i="29" s="1"/>
  <c r="K880" i="29"/>
  <c r="J880" i="29"/>
  <c r="I880" i="29"/>
  <c r="I879" i="29" s="1"/>
  <c r="H880" i="29"/>
  <c r="H879" i="29" s="1"/>
  <c r="G880" i="29"/>
  <c r="G879" i="29" s="1"/>
  <c r="U879" i="29"/>
  <c r="T879" i="29"/>
  <c r="R879" i="29"/>
  <c r="Q879" i="29"/>
  <c r="J879" i="29"/>
  <c r="U878" i="29"/>
  <c r="S878" i="29"/>
  <c r="S877" i="29" s="1"/>
  <c r="S876" i="29" s="1"/>
  <c r="P878" i="29"/>
  <c r="P877" i="29" s="1"/>
  <c r="L878" i="29"/>
  <c r="U877" i="29"/>
  <c r="U876" i="29" s="1"/>
  <c r="T877" i="29"/>
  <c r="T876" i="29" s="1"/>
  <c r="R877" i="29"/>
  <c r="R876" i="29" s="1"/>
  <c r="Q877" i="29"/>
  <c r="Q876" i="29" s="1"/>
  <c r="O877" i="29"/>
  <c r="O876" i="29" s="1"/>
  <c r="N877" i="29"/>
  <c r="N876" i="29" s="1"/>
  <c r="M877" i="29"/>
  <c r="M876" i="29" s="1"/>
  <c r="K877" i="29"/>
  <c r="J877" i="29"/>
  <c r="J876" i="29" s="1"/>
  <c r="I877" i="29"/>
  <c r="L877" i="29" s="1"/>
  <c r="H877" i="29"/>
  <c r="G877" i="29"/>
  <c r="P876" i="29"/>
  <c r="K876" i="29"/>
  <c r="H876" i="29"/>
  <c r="G876" i="29"/>
  <c r="U875" i="29"/>
  <c r="S875" i="29"/>
  <c r="P875" i="29"/>
  <c r="P874" i="29" s="1"/>
  <c r="P873" i="29" s="1"/>
  <c r="L875" i="29"/>
  <c r="U874" i="29"/>
  <c r="T874" i="29"/>
  <c r="T873" i="29" s="1"/>
  <c r="S874" i="29"/>
  <c r="S873" i="29" s="1"/>
  <c r="R874" i="29"/>
  <c r="R873" i="29" s="1"/>
  <c r="Q874" i="29"/>
  <c r="O874" i="29"/>
  <c r="O873" i="29" s="1"/>
  <c r="N874" i="29"/>
  <c r="N873" i="29" s="1"/>
  <c r="M874" i="29"/>
  <c r="M873" i="29" s="1"/>
  <c r="K874" i="29"/>
  <c r="J874" i="29"/>
  <c r="I874" i="29"/>
  <c r="I873" i="29" s="1"/>
  <c r="H874" i="29"/>
  <c r="H873" i="29" s="1"/>
  <c r="G874" i="29"/>
  <c r="G873" i="29" s="1"/>
  <c r="U873" i="29"/>
  <c r="Q873" i="29"/>
  <c r="J873" i="29"/>
  <c r="L872" i="29"/>
  <c r="U871" i="29"/>
  <c r="T871" i="29"/>
  <c r="T868" i="29" s="1"/>
  <c r="S871" i="29"/>
  <c r="R871" i="29"/>
  <c r="Q871" i="29"/>
  <c r="P871" i="29"/>
  <c r="O871" i="29"/>
  <c r="N871" i="29"/>
  <c r="M871" i="29"/>
  <c r="K871" i="29"/>
  <c r="K868" i="29" s="1"/>
  <c r="J871" i="29"/>
  <c r="I871" i="29"/>
  <c r="H871" i="29"/>
  <c r="G871" i="29"/>
  <c r="U870" i="29"/>
  <c r="S870" i="29"/>
  <c r="S869" i="29" s="1"/>
  <c r="P870" i="29"/>
  <c r="L870" i="29"/>
  <c r="U869" i="29"/>
  <c r="U868" i="29" s="1"/>
  <c r="T869" i="29"/>
  <c r="R869" i="29"/>
  <c r="R868" i="29" s="1"/>
  <c r="Q869" i="29"/>
  <c r="Q868" i="29" s="1"/>
  <c r="P869" i="29"/>
  <c r="O869" i="29"/>
  <c r="N869" i="29"/>
  <c r="N868" i="29" s="1"/>
  <c r="M869" i="29"/>
  <c r="M868" i="29" s="1"/>
  <c r="K869" i="29"/>
  <c r="J869" i="29"/>
  <c r="I869" i="29"/>
  <c r="H869" i="29"/>
  <c r="H868" i="29" s="1"/>
  <c r="G869" i="29"/>
  <c r="O868" i="29"/>
  <c r="U867" i="29"/>
  <c r="S867" i="29"/>
  <c r="S866" i="29" s="1"/>
  <c r="S865" i="29" s="1"/>
  <c r="P867" i="29"/>
  <c r="P866" i="29" s="1"/>
  <c r="P865" i="29" s="1"/>
  <c r="L867" i="29"/>
  <c r="U866" i="29"/>
  <c r="T866" i="29"/>
  <c r="T865" i="29" s="1"/>
  <c r="R866" i="29"/>
  <c r="Q866" i="29"/>
  <c r="Q865" i="29" s="1"/>
  <c r="O866" i="29"/>
  <c r="O865" i="29" s="1"/>
  <c r="N866" i="29"/>
  <c r="M866" i="29"/>
  <c r="K866" i="29"/>
  <c r="L866" i="29" s="1"/>
  <c r="J866" i="29"/>
  <c r="J865" i="29" s="1"/>
  <c r="I866" i="29"/>
  <c r="I865" i="29" s="1"/>
  <c r="H866" i="29"/>
  <c r="H865" i="29" s="1"/>
  <c r="G866" i="29"/>
  <c r="G865" i="29" s="1"/>
  <c r="U865" i="29"/>
  <c r="R865" i="29"/>
  <c r="N865" i="29"/>
  <c r="M865" i="29"/>
  <c r="U864" i="29"/>
  <c r="S864" i="29"/>
  <c r="S863" i="29" s="1"/>
  <c r="S862" i="29" s="1"/>
  <c r="P864" i="29"/>
  <c r="L864" i="29"/>
  <c r="U863" i="29"/>
  <c r="U862" i="29" s="1"/>
  <c r="T863" i="29"/>
  <c r="R863" i="29"/>
  <c r="R862" i="29" s="1"/>
  <c r="Q863" i="29"/>
  <c r="Q862" i="29" s="1"/>
  <c r="P863" i="29"/>
  <c r="P862" i="29" s="1"/>
  <c r="O863" i="29"/>
  <c r="O862" i="29" s="1"/>
  <c r="N863" i="29"/>
  <c r="N862" i="29" s="1"/>
  <c r="M863" i="29"/>
  <c r="M862" i="29" s="1"/>
  <c r="K863" i="29"/>
  <c r="K862" i="29" s="1"/>
  <c r="J863" i="29"/>
  <c r="J862" i="29" s="1"/>
  <c r="I863" i="29"/>
  <c r="H863" i="29"/>
  <c r="G863" i="29"/>
  <c r="G862" i="29" s="1"/>
  <c r="T862" i="29"/>
  <c r="H862" i="29"/>
  <c r="U861" i="29"/>
  <c r="S861" i="29"/>
  <c r="S860" i="29" s="1"/>
  <c r="S859" i="29" s="1"/>
  <c r="P861" i="29"/>
  <c r="P860" i="29" s="1"/>
  <c r="P859" i="29" s="1"/>
  <c r="L861" i="29"/>
  <c r="U860" i="29"/>
  <c r="T860" i="29"/>
  <c r="R860" i="29"/>
  <c r="R859" i="29" s="1"/>
  <c r="Q860" i="29"/>
  <c r="O860" i="29"/>
  <c r="O859" i="29" s="1"/>
  <c r="N860" i="29"/>
  <c r="N859" i="29" s="1"/>
  <c r="M860" i="29"/>
  <c r="K860" i="29"/>
  <c r="K859" i="29" s="1"/>
  <c r="J860" i="29"/>
  <c r="J859" i="29" s="1"/>
  <c r="I860" i="29"/>
  <c r="L860" i="29" s="1"/>
  <c r="U859" i="29"/>
  <c r="T859" i="29"/>
  <c r="Q859" i="29"/>
  <c r="M859" i="29"/>
  <c r="I859" i="29"/>
  <c r="L859" i="29" s="1"/>
  <c r="U858" i="29"/>
  <c r="S858" i="29"/>
  <c r="S857" i="29" s="1"/>
  <c r="S856" i="29" s="1"/>
  <c r="P858" i="29"/>
  <c r="L858" i="29"/>
  <c r="U857" i="29"/>
  <c r="U856" i="29" s="1"/>
  <c r="T857" i="29"/>
  <c r="R857" i="29"/>
  <c r="R856" i="29" s="1"/>
  <c r="Q857" i="29"/>
  <c r="Q856" i="29" s="1"/>
  <c r="P857" i="29"/>
  <c r="P856" i="29" s="1"/>
  <c r="O857" i="29"/>
  <c r="N857" i="29"/>
  <c r="N856" i="29" s="1"/>
  <c r="M857" i="29"/>
  <c r="M856" i="29" s="1"/>
  <c r="K857" i="29"/>
  <c r="K856" i="29" s="1"/>
  <c r="J857" i="29"/>
  <c r="J856" i="29" s="1"/>
  <c r="I857" i="29"/>
  <c r="H857" i="29"/>
  <c r="H856" i="29" s="1"/>
  <c r="G857" i="29"/>
  <c r="G856" i="29" s="1"/>
  <c r="T856" i="29"/>
  <c r="O856" i="29"/>
  <c r="U855" i="29"/>
  <c r="S855" i="29"/>
  <c r="S854" i="29" s="1"/>
  <c r="S853" i="29" s="1"/>
  <c r="P855" i="29"/>
  <c r="P854" i="29" s="1"/>
  <c r="P853" i="29" s="1"/>
  <c r="L855" i="29"/>
  <c r="U854" i="29"/>
  <c r="T854" i="29"/>
  <c r="T853" i="29" s="1"/>
  <c r="R854" i="29"/>
  <c r="Q854" i="29"/>
  <c r="Q853" i="29" s="1"/>
  <c r="O854" i="29"/>
  <c r="O853" i="29" s="1"/>
  <c r="N854" i="29"/>
  <c r="M854" i="29"/>
  <c r="K854" i="29"/>
  <c r="L854" i="29" s="1"/>
  <c r="J854" i="29"/>
  <c r="J853" i="29" s="1"/>
  <c r="I854" i="29"/>
  <c r="H854" i="29"/>
  <c r="H853" i="29" s="1"/>
  <c r="G854" i="29"/>
  <c r="G853" i="29" s="1"/>
  <c r="U853" i="29"/>
  <c r="R853" i="29"/>
  <c r="N853" i="29"/>
  <c r="M853" i="29"/>
  <c r="I853" i="29"/>
  <c r="L852" i="29"/>
  <c r="U851" i="29"/>
  <c r="T851" i="29"/>
  <c r="S851" i="29"/>
  <c r="R851" i="29"/>
  <c r="Q851" i="29"/>
  <c r="P851" i="29"/>
  <c r="O851" i="29"/>
  <c r="N851" i="29"/>
  <c r="M851" i="29"/>
  <c r="K851" i="29"/>
  <c r="J851" i="29"/>
  <c r="I851" i="29"/>
  <c r="L851" i="29" s="1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K849" i="29"/>
  <c r="J849" i="29"/>
  <c r="I849" i="29"/>
  <c r="L849" i="29" s="1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K847" i="29"/>
  <c r="J847" i="29"/>
  <c r="I847" i="29"/>
  <c r="L847" i="29" s="1"/>
  <c r="H847" i="29"/>
  <c r="G847" i="29"/>
  <c r="U846" i="29"/>
  <c r="S846" i="29"/>
  <c r="S845" i="29" s="1"/>
  <c r="P846" i="29"/>
  <c r="L846" i="29"/>
  <c r="U845" i="29"/>
  <c r="T845" i="29"/>
  <c r="R845" i="29"/>
  <c r="Q845" i="29"/>
  <c r="P845" i="29"/>
  <c r="O845" i="29"/>
  <c r="N845" i="29"/>
  <c r="M845" i="29"/>
  <c r="K845" i="29"/>
  <c r="J845" i="29"/>
  <c r="I845" i="29"/>
  <c r="L845" i="29" s="1"/>
  <c r="H845" i="29"/>
  <c r="G845" i="29"/>
  <c r="U844" i="29"/>
  <c r="S844" i="29"/>
  <c r="S843" i="29" s="1"/>
  <c r="P844" i="29"/>
  <c r="P843" i="29" s="1"/>
  <c r="L844" i="29"/>
  <c r="U843" i="29"/>
  <c r="T843" i="29"/>
  <c r="R843" i="29"/>
  <c r="R840" i="29" s="1"/>
  <c r="Q843" i="29"/>
  <c r="O843" i="29"/>
  <c r="N843" i="29"/>
  <c r="N840" i="29" s="1"/>
  <c r="M843" i="29"/>
  <c r="M840" i="29" s="1"/>
  <c r="K843" i="29"/>
  <c r="J843" i="29"/>
  <c r="I843" i="29"/>
  <c r="H843" i="29"/>
  <c r="G843" i="29"/>
  <c r="U842" i="29"/>
  <c r="S842" i="29"/>
  <c r="S841" i="29" s="1"/>
  <c r="S840" i="29" s="1"/>
  <c r="P842" i="29"/>
  <c r="P841" i="29" s="1"/>
  <c r="L842" i="29"/>
  <c r="U841" i="29"/>
  <c r="U840" i="29" s="1"/>
  <c r="T841" i="29"/>
  <c r="T840" i="29" s="1"/>
  <c r="R841" i="29"/>
  <c r="Q841" i="29"/>
  <c r="O841" i="29"/>
  <c r="O840" i="29" s="1"/>
  <c r="N841" i="29"/>
  <c r="M841" i="29"/>
  <c r="L841" i="29"/>
  <c r="K841" i="29"/>
  <c r="K840" i="29" s="1"/>
  <c r="J841" i="29"/>
  <c r="J840" i="29" s="1"/>
  <c r="I841" i="29"/>
  <c r="H841" i="29"/>
  <c r="H840" i="29" s="1"/>
  <c r="G841" i="29"/>
  <c r="G840" i="29" s="1"/>
  <c r="Q840" i="29"/>
  <c r="L839" i="29"/>
  <c r="U838" i="29"/>
  <c r="T838" i="29"/>
  <c r="S838" i="29"/>
  <c r="R838" i="29"/>
  <c r="Q838" i="29"/>
  <c r="P838" i="29"/>
  <c r="O838" i="29"/>
  <c r="L838" i="29"/>
  <c r="K838" i="29"/>
  <c r="J838" i="29"/>
  <c r="I838" i="29"/>
  <c r="U837" i="29"/>
  <c r="U836" i="29" s="1"/>
  <c r="U835" i="29" s="1"/>
  <c r="S837" i="29"/>
  <c r="S836" i="29" s="1"/>
  <c r="P837" i="29"/>
  <c r="L837" i="29"/>
  <c r="J837" i="29"/>
  <c r="J836" i="29" s="1"/>
  <c r="J835" i="29" s="1"/>
  <c r="T836" i="29"/>
  <c r="R836" i="29"/>
  <c r="Q836" i="29"/>
  <c r="Q835" i="29" s="1"/>
  <c r="P836" i="29"/>
  <c r="O836" i="29"/>
  <c r="K836" i="29"/>
  <c r="I836" i="29"/>
  <c r="T835" i="29"/>
  <c r="P835" i="29"/>
  <c r="K835" i="29"/>
  <c r="L834" i="29"/>
  <c r="U833" i="29"/>
  <c r="T833" i="29"/>
  <c r="S833" i="29"/>
  <c r="R833" i="29"/>
  <c r="Q833" i="29"/>
  <c r="P833" i="29"/>
  <c r="O833" i="29"/>
  <c r="N833" i="29"/>
  <c r="M833" i="29"/>
  <c r="K833" i="29"/>
  <c r="J833" i="29"/>
  <c r="I833" i="29"/>
  <c r="L833" i="29" s="1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K829" i="29"/>
  <c r="J829" i="29"/>
  <c r="I829" i="29"/>
  <c r="H829" i="29"/>
  <c r="H828" i="29" s="1"/>
  <c r="G829" i="29"/>
  <c r="G828" i="29" s="1"/>
  <c r="R828" i="29"/>
  <c r="N828" i="29"/>
  <c r="J828" i="29"/>
  <c r="L827" i="29"/>
  <c r="U826" i="29"/>
  <c r="T826" i="29"/>
  <c r="T823" i="29" s="1"/>
  <c r="S826" i="29"/>
  <c r="R826" i="29"/>
  <c r="Q826" i="29"/>
  <c r="P826" i="29"/>
  <c r="O826" i="29"/>
  <c r="N826" i="29"/>
  <c r="M826" i="29"/>
  <c r="K826" i="29"/>
  <c r="J826" i="29"/>
  <c r="I826" i="29"/>
  <c r="H826" i="29"/>
  <c r="G826" i="29"/>
  <c r="U825" i="29"/>
  <c r="S825" i="29"/>
  <c r="S824" i="29" s="1"/>
  <c r="P825" i="29"/>
  <c r="L825" i="29"/>
  <c r="U824" i="29"/>
  <c r="U823" i="29" s="1"/>
  <c r="T824" i="29"/>
  <c r="R824" i="29"/>
  <c r="Q824" i="29"/>
  <c r="Q823" i="29" s="1"/>
  <c r="P824" i="29"/>
  <c r="P823" i="29" s="1"/>
  <c r="O824" i="29"/>
  <c r="N824" i="29"/>
  <c r="M824" i="29"/>
  <c r="M823" i="29" s="1"/>
  <c r="K824" i="29"/>
  <c r="K823" i="29" s="1"/>
  <c r="J824" i="29"/>
  <c r="I824" i="29"/>
  <c r="H824" i="29"/>
  <c r="H823" i="29" s="1"/>
  <c r="G824" i="29"/>
  <c r="G823" i="29" s="1"/>
  <c r="O823" i="29"/>
  <c r="U822" i="29"/>
  <c r="S822" i="29"/>
  <c r="S821" i="29" s="1"/>
  <c r="P822" i="29"/>
  <c r="P821" i="29" s="1"/>
  <c r="L822" i="29"/>
  <c r="U821" i="29"/>
  <c r="T821" i="29"/>
  <c r="T816" i="29" s="1"/>
  <c r="R821" i="29"/>
  <c r="Q821" i="29"/>
  <c r="O821" i="29"/>
  <c r="N821" i="29"/>
  <c r="M821" i="29"/>
  <c r="K821" i="29"/>
  <c r="L821" i="29" s="1"/>
  <c r="J821" i="29"/>
  <c r="I821" i="29"/>
  <c r="H821" i="29"/>
  <c r="G821" i="29"/>
  <c r="U820" i="29"/>
  <c r="S820" i="29"/>
  <c r="S819" i="29" s="1"/>
  <c r="P820" i="29"/>
  <c r="P819" i="29" s="1"/>
  <c r="L820" i="29"/>
  <c r="U819" i="29"/>
  <c r="T819" i="29"/>
  <c r="R819" i="29"/>
  <c r="Q819" i="29"/>
  <c r="O819" i="29"/>
  <c r="N819" i="29"/>
  <c r="M819" i="29"/>
  <c r="K819" i="29"/>
  <c r="J819" i="29"/>
  <c r="I819" i="29"/>
  <c r="H819" i="29"/>
  <c r="G819" i="29"/>
  <c r="G816" i="29" s="1"/>
  <c r="U818" i="29"/>
  <c r="S818" i="29"/>
  <c r="S817" i="29" s="1"/>
  <c r="P818" i="29"/>
  <c r="P817" i="29" s="1"/>
  <c r="L818" i="29"/>
  <c r="U817" i="29"/>
  <c r="T817" i="29"/>
  <c r="R817" i="29"/>
  <c r="R816" i="29" s="1"/>
  <c r="Q817" i="29"/>
  <c r="Q816" i="29" s="1"/>
  <c r="O817" i="29"/>
  <c r="N817" i="29"/>
  <c r="N816" i="29" s="1"/>
  <c r="M817" i="29"/>
  <c r="M816" i="29" s="1"/>
  <c r="K817" i="29"/>
  <c r="J817" i="29"/>
  <c r="I817" i="29"/>
  <c r="L817" i="29" s="1"/>
  <c r="H817" i="29"/>
  <c r="H816" i="29" s="1"/>
  <c r="G817" i="29"/>
  <c r="O816" i="29"/>
  <c r="K816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S813" i="29"/>
  <c r="S812" i="29" s="1"/>
  <c r="P813" i="29"/>
  <c r="P812" i="29" s="1"/>
  <c r="L813" i="29"/>
  <c r="U812" i="29"/>
  <c r="T812" i="29"/>
  <c r="T809" i="29" s="1"/>
  <c r="R812" i="29"/>
  <c r="Q812" i="29"/>
  <c r="O812" i="29"/>
  <c r="N812" i="29"/>
  <c r="M812" i="29"/>
  <c r="L812" i="29"/>
  <c r="K812" i="29"/>
  <c r="J812" i="29"/>
  <c r="I812" i="29"/>
  <c r="H812" i="29"/>
  <c r="G812" i="29"/>
  <c r="U811" i="29"/>
  <c r="S811" i="29"/>
  <c r="P811" i="29"/>
  <c r="P810" i="29" s="1"/>
  <c r="L811" i="29"/>
  <c r="U810" i="29"/>
  <c r="U809" i="29" s="1"/>
  <c r="T810" i="29"/>
  <c r="S810" i="29"/>
  <c r="R810" i="29"/>
  <c r="Q810" i="29"/>
  <c r="O810" i="29"/>
  <c r="N810" i="29"/>
  <c r="M810" i="29"/>
  <c r="M809" i="29" s="1"/>
  <c r="K810" i="29"/>
  <c r="J810" i="29"/>
  <c r="I810" i="29"/>
  <c r="L810" i="29" s="1"/>
  <c r="H810" i="29"/>
  <c r="H809" i="29" s="1"/>
  <c r="G810" i="29"/>
  <c r="Q809" i="29"/>
  <c r="L808" i="29"/>
  <c r="U807" i="29"/>
  <c r="T807" i="29"/>
  <c r="S807" i="29"/>
  <c r="R807" i="29"/>
  <c r="Q807" i="29"/>
  <c r="P807" i="29"/>
  <c r="O807" i="29"/>
  <c r="N807" i="29"/>
  <c r="M807" i="29"/>
  <c r="K807" i="29"/>
  <c r="J807" i="29"/>
  <c r="I807" i="29"/>
  <c r="L807" i="29" s="1"/>
  <c r="H807" i="29"/>
  <c r="G807" i="29"/>
  <c r="U806" i="29"/>
  <c r="S806" i="29"/>
  <c r="S805" i="29" s="1"/>
  <c r="P806" i="29"/>
  <c r="L806" i="29"/>
  <c r="U805" i="29"/>
  <c r="U802" i="29" s="1"/>
  <c r="T805" i="29"/>
  <c r="R805" i="29"/>
  <c r="Q805" i="29"/>
  <c r="P805" i="29"/>
  <c r="O805" i="29"/>
  <c r="N805" i="29"/>
  <c r="M805" i="29"/>
  <c r="K805" i="29"/>
  <c r="L805" i="29" s="1"/>
  <c r="J805" i="29"/>
  <c r="I805" i="29"/>
  <c r="H805" i="29"/>
  <c r="G805" i="29"/>
  <c r="U804" i="29"/>
  <c r="S804" i="29"/>
  <c r="P804" i="29"/>
  <c r="P803" i="29" s="1"/>
  <c r="P802" i="29" s="1"/>
  <c r="L804" i="29"/>
  <c r="U803" i="29"/>
  <c r="T803" i="29"/>
  <c r="S803" i="29"/>
  <c r="R803" i="29"/>
  <c r="R802" i="29" s="1"/>
  <c r="Q803" i="29"/>
  <c r="O803" i="29"/>
  <c r="N803" i="29"/>
  <c r="N802" i="29" s="1"/>
  <c r="M803" i="29"/>
  <c r="M802" i="29" s="1"/>
  <c r="K803" i="29"/>
  <c r="J803" i="29"/>
  <c r="I803" i="29"/>
  <c r="H803" i="29"/>
  <c r="H802" i="29" s="1"/>
  <c r="G803" i="29"/>
  <c r="Q802" i="29"/>
  <c r="J802" i="29"/>
  <c r="I802" i="29"/>
  <c r="L801" i="29"/>
  <c r="U800" i="29"/>
  <c r="T800" i="29"/>
  <c r="S800" i="29"/>
  <c r="R800" i="29"/>
  <c r="Q800" i="29"/>
  <c r="P800" i="29"/>
  <c r="O800" i="29"/>
  <c r="N800" i="29"/>
  <c r="M800" i="29"/>
  <c r="K800" i="29"/>
  <c r="J800" i="29"/>
  <c r="J787" i="29" s="1"/>
  <c r="I800" i="29"/>
  <c r="L800" i="29" s="1"/>
  <c r="L799" i="29"/>
  <c r="U798" i="29"/>
  <c r="T798" i="29"/>
  <c r="S798" i="29"/>
  <c r="R798" i="29"/>
  <c r="Q798" i="29"/>
  <c r="P798" i="29"/>
  <c r="O798" i="29"/>
  <c r="N798" i="29"/>
  <c r="M798" i="29"/>
  <c r="L798" i="29"/>
  <c r="K798" i="29"/>
  <c r="J798" i="29"/>
  <c r="I798" i="29"/>
  <c r="L797" i="29"/>
  <c r="U796" i="29"/>
  <c r="T796" i="29"/>
  <c r="S796" i="29"/>
  <c r="R796" i="29"/>
  <c r="Q796" i="29"/>
  <c r="P796" i="29"/>
  <c r="O796" i="29"/>
  <c r="N796" i="29"/>
  <c r="M796" i="29"/>
  <c r="K796" i="29"/>
  <c r="J796" i="29"/>
  <c r="I796" i="29"/>
  <c r="L796" i="29" s="1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J794" i="29"/>
  <c r="I794" i="29"/>
  <c r="L794" i="29" s="1"/>
  <c r="H794" i="29"/>
  <c r="G794" i="29"/>
  <c r="U793" i="29"/>
  <c r="S793" i="29"/>
  <c r="S792" i="29" s="1"/>
  <c r="P793" i="29"/>
  <c r="P792" i="29" s="1"/>
  <c r="L793" i="29"/>
  <c r="U792" i="29"/>
  <c r="T792" i="29"/>
  <c r="R792" i="29"/>
  <c r="Q792" i="29"/>
  <c r="O792" i="29"/>
  <c r="N792" i="29"/>
  <c r="M792" i="29"/>
  <c r="K792" i="29"/>
  <c r="J792" i="29"/>
  <c r="I792" i="29"/>
  <c r="H792" i="29"/>
  <c r="G792" i="29"/>
  <c r="U791" i="29"/>
  <c r="S791" i="29"/>
  <c r="S790" i="29" s="1"/>
  <c r="P791" i="29"/>
  <c r="L791" i="29"/>
  <c r="U790" i="29"/>
  <c r="T790" i="29"/>
  <c r="R790" i="29"/>
  <c r="Q790" i="29"/>
  <c r="P790" i="29"/>
  <c r="O790" i="29"/>
  <c r="N790" i="29"/>
  <c r="M790" i="29"/>
  <c r="K790" i="29"/>
  <c r="L790" i="29" s="1"/>
  <c r="J790" i="29"/>
  <c r="I790" i="29"/>
  <c r="H790" i="29"/>
  <c r="G790" i="29"/>
  <c r="U789" i="29"/>
  <c r="S789" i="29"/>
  <c r="P789" i="29"/>
  <c r="P788" i="29" s="1"/>
  <c r="L789" i="29"/>
  <c r="U788" i="29"/>
  <c r="T788" i="29"/>
  <c r="S788" i="29"/>
  <c r="R788" i="29"/>
  <c r="Q788" i="29"/>
  <c r="O788" i="29"/>
  <c r="N788" i="29"/>
  <c r="M788" i="29"/>
  <c r="K788" i="29"/>
  <c r="J788" i="29"/>
  <c r="I788" i="29"/>
  <c r="H788" i="29"/>
  <c r="G788" i="29"/>
  <c r="Q787" i="29"/>
  <c r="U786" i="29"/>
  <c r="S786" i="29"/>
  <c r="S785" i="29" s="1"/>
  <c r="S784" i="29" s="1"/>
  <c r="P786" i="29"/>
  <c r="P785" i="29" s="1"/>
  <c r="P784" i="29" s="1"/>
  <c r="L786" i="29"/>
  <c r="U785" i="29"/>
  <c r="U784" i="29" s="1"/>
  <c r="T785" i="29"/>
  <c r="R785" i="29"/>
  <c r="R784" i="29" s="1"/>
  <c r="Q785" i="29"/>
  <c r="Q784" i="29" s="1"/>
  <c r="O785" i="29"/>
  <c r="N785" i="29"/>
  <c r="N784" i="29" s="1"/>
  <c r="M785" i="29"/>
  <c r="M784" i="29" s="1"/>
  <c r="K785" i="29"/>
  <c r="J785" i="29"/>
  <c r="J784" i="29" s="1"/>
  <c r="I785" i="29"/>
  <c r="L785" i="29" s="1"/>
  <c r="H785" i="29"/>
  <c r="H784" i="29" s="1"/>
  <c r="G785" i="29"/>
  <c r="T784" i="29"/>
  <c r="O784" i="29"/>
  <c r="K784" i="29"/>
  <c r="G784" i="29"/>
  <c r="L783" i="29"/>
  <c r="U782" i="29"/>
  <c r="T782" i="29"/>
  <c r="S782" i="29"/>
  <c r="R782" i="29"/>
  <c r="R779" i="29" s="1"/>
  <c r="Q782" i="29"/>
  <c r="P782" i="29"/>
  <c r="O782" i="29"/>
  <c r="N782" i="29"/>
  <c r="N779" i="29" s="1"/>
  <c r="M782" i="29"/>
  <c r="K782" i="29"/>
  <c r="J782" i="29"/>
  <c r="J779" i="29" s="1"/>
  <c r="I782" i="29"/>
  <c r="L782" i="29" s="1"/>
  <c r="H782" i="29"/>
  <c r="G782" i="29"/>
  <c r="U781" i="29"/>
  <c r="S781" i="29"/>
  <c r="P781" i="29"/>
  <c r="P780" i="29" s="1"/>
  <c r="P779" i="29" s="1"/>
  <c r="L781" i="29"/>
  <c r="U780" i="29"/>
  <c r="U779" i="29" s="1"/>
  <c r="T780" i="29"/>
  <c r="T779" i="29" s="1"/>
  <c r="S780" i="29"/>
  <c r="R780" i="29"/>
  <c r="Q780" i="29"/>
  <c r="O780" i="29"/>
  <c r="N780" i="29"/>
  <c r="M780" i="29"/>
  <c r="M779" i="29" s="1"/>
  <c r="L780" i="29"/>
  <c r="K780" i="29"/>
  <c r="J780" i="29"/>
  <c r="I780" i="29"/>
  <c r="H780" i="29"/>
  <c r="H779" i="29" s="1"/>
  <c r="G780" i="29"/>
  <c r="Q779" i="29"/>
  <c r="I779" i="29"/>
  <c r="L779" i="29" s="1"/>
  <c r="L778" i="29"/>
  <c r="U777" i="29"/>
  <c r="T777" i="29"/>
  <c r="T774" i="29" s="1"/>
  <c r="S777" i="29"/>
  <c r="R777" i="29"/>
  <c r="Q777" i="29"/>
  <c r="P777" i="29"/>
  <c r="O777" i="29"/>
  <c r="O774" i="29" s="1"/>
  <c r="N777" i="29"/>
  <c r="M777" i="29"/>
  <c r="K777" i="29"/>
  <c r="J777" i="29"/>
  <c r="I777" i="29"/>
  <c r="L777" i="29" s="1"/>
  <c r="H777" i="29"/>
  <c r="G777" i="29"/>
  <c r="U776" i="29"/>
  <c r="S776" i="29"/>
  <c r="S775" i="29" s="1"/>
  <c r="P776" i="29"/>
  <c r="L776" i="29"/>
  <c r="U775" i="29"/>
  <c r="U774" i="29" s="1"/>
  <c r="T775" i="29"/>
  <c r="R775" i="29"/>
  <c r="R774" i="29" s="1"/>
  <c r="Q775" i="29"/>
  <c r="Q774" i="29" s="1"/>
  <c r="P775" i="29"/>
  <c r="P774" i="29" s="1"/>
  <c r="O775" i="29"/>
  <c r="N775" i="29"/>
  <c r="N774" i="29" s="1"/>
  <c r="M775" i="29"/>
  <c r="M774" i="29" s="1"/>
  <c r="K775" i="29"/>
  <c r="K774" i="29" s="1"/>
  <c r="J775" i="29"/>
  <c r="I775" i="29"/>
  <c r="L775" i="29" s="1"/>
  <c r="H775" i="29"/>
  <c r="H774" i="29" s="1"/>
  <c r="G775" i="29"/>
  <c r="G774" i="29" s="1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S771" i="29"/>
  <c r="S770" i="29" s="1"/>
  <c r="P771" i="29"/>
  <c r="P770" i="29" s="1"/>
  <c r="L771" i="29"/>
  <c r="U770" i="29"/>
  <c r="T770" i="29"/>
  <c r="T767" i="29" s="1"/>
  <c r="R770" i="29"/>
  <c r="Q770" i="29"/>
  <c r="O770" i="29"/>
  <c r="N770" i="29"/>
  <c r="M770" i="29"/>
  <c r="L770" i="29"/>
  <c r="K770" i="29"/>
  <c r="J770" i="29"/>
  <c r="I770" i="29"/>
  <c r="H770" i="29"/>
  <c r="G770" i="29"/>
  <c r="U769" i="29"/>
  <c r="S769" i="29"/>
  <c r="P769" i="29"/>
  <c r="P768" i="29" s="1"/>
  <c r="L769" i="29"/>
  <c r="U768" i="29"/>
  <c r="T768" i="29"/>
  <c r="S768" i="29"/>
  <c r="R768" i="29"/>
  <c r="R767" i="29" s="1"/>
  <c r="Q768" i="29"/>
  <c r="O768" i="29"/>
  <c r="N768" i="29"/>
  <c r="N767" i="29" s="1"/>
  <c r="M768" i="29"/>
  <c r="K768" i="29"/>
  <c r="J768" i="29"/>
  <c r="I768" i="29"/>
  <c r="L768" i="29" s="1"/>
  <c r="H768" i="29"/>
  <c r="H767" i="29" s="1"/>
  <c r="G768" i="29"/>
  <c r="Q767" i="29"/>
  <c r="L766" i="29"/>
  <c r="U765" i="29"/>
  <c r="T765" i="29"/>
  <c r="S765" i="29"/>
  <c r="R765" i="29"/>
  <c r="Q765" i="29"/>
  <c r="P765" i="29"/>
  <c r="O765" i="29"/>
  <c r="N765" i="29"/>
  <c r="M765" i="29"/>
  <c r="K765" i="29"/>
  <c r="J765" i="29"/>
  <c r="I765" i="29"/>
  <c r="L765" i="29" s="1"/>
  <c r="H765" i="29"/>
  <c r="G765" i="29"/>
  <c r="U764" i="29"/>
  <c r="S764" i="29"/>
  <c r="S763" i="29" s="1"/>
  <c r="P764" i="29"/>
  <c r="L764" i="29"/>
  <c r="U763" i="29"/>
  <c r="U760" i="29" s="1"/>
  <c r="T763" i="29"/>
  <c r="R763" i="29"/>
  <c r="Q763" i="29"/>
  <c r="P763" i="29"/>
  <c r="O763" i="29"/>
  <c r="N763" i="29"/>
  <c r="M763" i="29"/>
  <c r="L763" i="29"/>
  <c r="K763" i="29"/>
  <c r="J763" i="29"/>
  <c r="I763" i="29"/>
  <c r="H763" i="29"/>
  <c r="G763" i="29"/>
  <c r="U762" i="29"/>
  <c r="S762" i="29"/>
  <c r="P762" i="29"/>
  <c r="P761" i="29" s="1"/>
  <c r="P760" i="29" s="1"/>
  <c r="L762" i="29"/>
  <c r="U761" i="29"/>
  <c r="T761" i="29"/>
  <c r="S761" i="29"/>
  <c r="R761" i="29"/>
  <c r="R760" i="29" s="1"/>
  <c r="Q761" i="29"/>
  <c r="O761" i="29"/>
  <c r="N761" i="29"/>
  <c r="N760" i="29" s="1"/>
  <c r="M761" i="29"/>
  <c r="M760" i="29" s="1"/>
  <c r="K761" i="29"/>
  <c r="J761" i="29"/>
  <c r="I761" i="29"/>
  <c r="H761" i="29"/>
  <c r="H760" i="29" s="1"/>
  <c r="G761" i="29"/>
  <c r="Q760" i="29"/>
  <c r="J760" i="29"/>
  <c r="I760" i="29"/>
  <c r="L759" i="29"/>
  <c r="U758" i="29"/>
  <c r="T758" i="29"/>
  <c r="S758" i="29"/>
  <c r="R758" i="29"/>
  <c r="Q758" i="29"/>
  <c r="P758" i="29"/>
  <c r="O758" i="29"/>
  <c r="O753" i="29" s="1"/>
  <c r="N758" i="29"/>
  <c r="M758" i="29"/>
  <c r="K758" i="29"/>
  <c r="J758" i="29"/>
  <c r="J753" i="29" s="1"/>
  <c r="I758" i="29"/>
  <c r="L758" i="29" s="1"/>
  <c r="H758" i="29"/>
  <c r="G758" i="29"/>
  <c r="U757" i="29"/>
  <c r="S757" i="29"/>
  <c r="S756" i="29" s="1"/>
  <c r="P757" i="29"/>
  <c r="L757" i="29"/>
  <c r="U756" i="29"/>
  <c r="T756" i="29"/>
  <c r="R756" i="29"/>
  <c r="Q756" i="29"/>
  <c r="P756" i="29"/>
  <c r="O756" i="29"/>
  <c r="N756" i="29"/>
  <c r="M756" i="29"/>
  <c r="K756" i="29"/>
  <c r="K753" i="29" s="1"/>
  <c r="J756" i="29"/>
  <c r="I756" i="29"/>
  <c r="L756" i="29" s="1"/>
  <c r="H756" i="29"/>
  <c r="G756" i="29"/>
  <c r="U755" i="29"/>
  <c r="S755" i="29"/>
  <c r="S754" i="29" s="1"/>
  <c r="P755" i="29"/>
  <c r="P754" i="29" s="1"/>
  <c r="P753" i="29" s="1"/>
  <c r="L755" i="29"/>
  <c r="U754" i="29"/>
  <c r="T754" i="29"/>
  <c r="R754" i="29"/>
  <c r="Q754" i="29"/>
  <c r="Q753" i="29" s="1"/>
  <c r="O754" i="29"/>
  <c r="N754" i="29"/>
  <c r="N753" i="29" s="1"/>
  <c r="M754" i="29"/>
  <c r="M753" i="29" s="1"/>
  <c r="K754" i="29"/>
  <c r="J754" i="29"/>
  <c r="I754" i="29"/>
  <c r="H754" i="29"/>
  <c r="G754" i="29"/>
  <c r="R753" i="29"/>
  <c r="G753" i="29"/>
  <c r="L752" i="29"/>
  <c r="U751" i="29"/>
  <c r="T751" i="29"/>
  <c r="S751" i="29"/>
  <c r="R751" i="29"/>
  <c r="Q751" i="29"/>
  <c r="P751" i="29"/>
  <c r="O751" i="29"/>
  <c r="N751" i="29"/>
  <c r="M751" i="29"/>
  <c r="L751" i="29"/>
  <c r="K751" i="29"/>
  <c r="J751" i="29"/>
  <c r="I751" i="29"/>
  <c r="L750" i="29"/>
  <c r="U749" i="29"/>
  <c r="U744" i="29" s="1"/>
  <c r="T749" i="29"/>
  <c r="S749" i="29"/>
  <c r="R749" i="29"/>
  <c r="Q749" i="29"/>
  <c r="Q744" i="29" s="1"/>
  <c r="P749" i="29"/>
  <c r="O749" i="29"/>
  <c r="N749" i="29"/>
  <c r="M749" i="29"/>
  <c r="K749" i="29"/>
  <c r="J749" i="29"/>
  <c r="I749" i="29"/>
  <c r="L749" i="29" s="1"/>
  <c r="H749" i="29"/>
  <c r="G749" i="29"/>
  <c r="U748" i="29"/>
  <c r="S748" i="29"/>
  <c r="P748" i="29"/>
  <c r="P747" i="29" s="1"/>
  <c r="L748" i="29"/>
  <c r="U747" i="29"/>
  <c r="T747" i="29"/>
  <c r="S747" i="29"/>
  <c r="R747" i="29"/>
  <c r="Q747" i="29"/>
  <c r="O747" i="29"/>
  <c r="N747" i="29"/>
  <c r="M747" i="29"/>
  <c r="K747" i="29"/>
  <c r="L747" i="29" s="1"/>
  <c r="J747" i="29"/>
  <c r="I747" i="29"/>
  <c r="H747" i="29"/>
  <c r="G747" i="29"/>
  <c r="U746" i="29"/>
  <c r="S746" i="29"/>
  <c r="P746" i="29"/>
  <c r="P745" i="29" s="1"/>
  <c r="L746" i="29"/>
  <c r="U745" i="29"/>
  <c r="T745" i="29"/>
  <c r="S745" i="29"/>
  <c r="R745" i="29"/>
  <c r="Q745" i="29"/>
  <c r="O745" i="29"/>
  <c r="N745" i="29"/>
  <c r="N744" i="29" s="1"/>
  <c r="M745" i="29"/>
  <c r="K745" i="29"/>
  <c r="J745" i="29"/>
  <c r="I745" i="29"/>
  <c r="H745" i="29"/>
  <c r="G745" i="29"/>
  <c r="R744" i="29"/>
  <c r="J744" i="29"/>
  <c r="L743" i="29"/>
  <c r="U742" i="29"/>
  <c r="T742" i="29"/>
  <c r="S742" i="29"/>
  <c r="R742" i="29"/>
  <c r="Q742" i="29"/>
  <c r="P742" i="29"/>
  <c r="O742" i="29"/>
  <c r="N742" i="29"/>
  <c r="M742" i="29"/>
  <c r="K742" i="29"/>
  <c r="J742" i="29"/>
  <c r="I742" i="29"/>
  <c r="L742" i="29" s="1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H738" i="29"/>
  <c r="G738" i="29"/>
  <c r="U737" i="29"/>
  <c r="S737" i="29"/>
  <c r="P737" i="29"/>
  <c r="P736" i="29" s="1"/>
  <c r="L737" i="29"/>
  <c r="U736" i="29"/>
  <c r="T736" i="29"/>
  <c r="S736" i="29"/>
  <c r="R736" i="29"/>
  <c r="Q736" i="29"/>
  <c r="O736" i="29"/>
  <c r="N736" i="29"/>
  <c r="M736" i="29"/>
  <c r="K736" i="29"/>
  <c r="J736" i="29"/>
  <c r="I736" i="29"/>
  <c r="L736" i="29" s="1"/>
  <c r="H736" i="29"/>
  <c r="G736" i="29"/>
  <c r="U735" i="29"/>
  <c r="S735" i="29"/>
  <c r="P735" i="29"/>
  <c r="P734" i="29" s="1"/>
  <c r="L735" i="29"/>
  <c r="U734" i="29"/>
  <c r="T734" i="29"/>
  <c r="S734" i="29"/>
  <c r="R734" i="29"/>
  <c r="R733" i="29" s="1"/>
  <c r="Q734" i="29"/>
  <c r="O734" i="29"/>
  <c r="N734" i="29"/>
  <c r="M734" i="29"/>
  <c r="K734" i="29"/>
  <c r="J734" i="29"/>
  <c r="I734" i="29"/>
  <c r="H734" i="29"/>
  <c r="H733" i="29" s="1"/>
  <c r="G734" i="29"/>
  <c r="G733" i="29" s="1"/>
  <c r="L732" i="29"/>
  <c r="U731" i="29"/>
  <c r="T731" i="29"/>
  <c r="S731" i="29"/>
  <c r="R731" i="29"/>
  <c r="Q731" i="29"/>
  <c r="P731" i="29"/>
  <c r="O731" i="29"/>
  <c r="N731" i="29"/>
  <c r="M731" i="29"/>
  <c r="K731" i="29"/>
  <c r="J731" i="29"/>
  <c r="I731" i="29"/>
  <c r="L731" i="29" s="1"/>
  <c r="L730" i="29"/>
  <c r="U729" i="29"/>
  <c r="T729" i="29"/>
  <c r="T726" i="29" s="1"/>
  <c r="S729" i="29"/>
  <c r="R729" i="29"/>
  <c r="Q729" i="29"/>
  <c r="P729" i="29"/>
  <c r="O729" i="29"/>
  <c r="N729" i="29"/>
  <c r="M729" i="29"/>
  <c r="K729" i="29"/>
  <c r="L729" i="29" s="1"/>
  <c r="J729" i="29"/>
  <c r="I729" i="29"/>
  <c r="H729" i="29"/>
  <c r="G729" i="29"/>
  <c r="U728" i="29"/>
  <c r="S728" i="29"/>
  <c r="P728" i="29"/>
  <c r="P727" i="29" s="1"/>
  <c r="L728" i="29"/>
  <c r="U727" i="29"/>
  <c r="T727" i="29"/>
  <c r="S727" i="29"/>
  <c r="R727" i="29"/>
  <c r="Q727" i="29"/>
  <c r="O727" i="29"/>
  <c r="N727" i="29"/>
  <c r="M727" i="29"/>
  <c r="K727" i="29"/>
  <c r="K726" i="29" s="1"/>
  <c r="J727" i="29"/>
  <c r="I727" i="29"/>
  <c r="H727" i="29"/>
  <c r="H726" i="29" s="1"/>
  <c r="G727" i="29"/>
  <c r="G726" i="29" s="1"/>
  <c r="L725" i="29"/>
  <c r="U724" i="29"/>
  <c r="T724" i="29"/>
  <c r="S724" i="29"/>
  <c r="R724" i="29"/>
  <c r="Q724" i="29"/>
  <c r="P724" i="29"/>
  <c r="O724" i="29"/>
  <c r="N724" i="29"/>
  <c r="M724" i="29"/>
  <c r="K724" i="29"/>
  <c r="J724" i="29"/>
  <c r="I724" i="29"/>
  <c r="L724" i="29" s="1"/>
  <c r="L723" i="29"/>
  <c r="U722" i="29"/>
  <c r="T722" i="29"/>
  <c r="S722" i="29"/>
  <c r="R722" i="29"/>
  <c r="Q722" i="29"/>
  <c r="P722" i="29"/>
  <c r="O722" i="29"/>
  <c r="O717" i="29" s="1"/>
  <c r="N722" i="29"/>
  <c r="M722" i="29"/>
  <c r="K722" i="29"/>
  <c r="L722" i="29" s="1"/>
  <c r="J722" i="29"/>
  <c r="I722" i="29"/>
  <c r="H722" i="29"/>
  <c r="G722" i="29"/>
  <c r="U721" i="29"/>
  <c r="S721" i="29"/>
  <c r="P721" i="29"/>
  <c r="P720" i="29" s="1"/>
  <c r="L721" i="29"/>
  <c r="U720" i="29"/>
  <c r="T720" i="29"/>
  <c r="S720" i="29"/>
  <c r="R720" i="29"/>
  <c r="Q720" i="29"/>
  <c r="O720" i="29"/>
  <c r="N720" i="29"/>
  <c r="M720" i="29"/>
  <c r="K720" i="29"/>
  <c r="K717" i="29" s="1"/>
  <c r="J720" i="29"/>
  <c r="I720" i="29"/>
  <c r="H720" i="29"/>
  <c r="G720" i="29"/>
  <c r="G717" i="29" s="1"/>
  <c r="U719" i="29"/>
  <c r="S719" i="29"/>
  <c r="S718" i="29" s="1"/>
  <c r="P719" i="29"/>
  <c r="P718" i="29" s="1"/>
  <c r="P717" i="29" s="1"/>
  <c r="L719" i="29"/>
  <c r="U718" i="29"/>
  <c r="T718" i="29"/>
  <c r="R718" i="29"/>
  <c r="Q718" i="29"/>
  <c r="Q717" i="29" s="1"/>
  <c r="O718" i="29"/>
  <c r="N718" i="29"/>
  <c r="M718" i="29"/>
  <c r="K718" i="29"/>
  <c r="J718" i="29"/>
  <c r="I718" i="29"/>
  <c r="H718" i="29"/>
  <c r="G718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S714" i="29"/>
  <c r="S713" i="29" s="1"/>
  <c r="P714" i="29"/>
  <c r="P713" i="29" s="1"/>
  <c r="P710" i="29" s="1"/>
  <c r="L714" i="29"/>
  <c r="U713" i="29"/>
  <c r="T713" i="29"/>
  <c r="T710" i="29" s="1"/>
  <c r="R713" i="29"/>
  <c r="Q713" i="29"/>
  <c r="O713" i="29"/>
  <c r="N713" i="29"/>
  <c r="M713" i="29"/>
  <c r="L713" i="29"/>
  <c r="K713" i="29"/>
  <c r="J713" i="29"/>
  <c r="I713" i="29"/>
  <c r="H713" i="29"/>
  <c r="G713" i="29"/>
  <c r="U712" i="29"/>
  <c r="S712" i="29"/>
  <c r="P712" i="29"/>
  <c r="P711" i="29" s="1"/>
  <c r="L712" i="29"/>
  <c r="U711" i="29"/>
  <c r="T711" i="29"/>
  <c r="S711" i="29"/>
  <c r="R711" i="29"/>
  <c r="Q711" i="29"/>
  <c r="O711" i="29"/>
  <c r="N711" i="29"/>
  <c r="M711" i="29"/>
  <c r="M710" i="29" s="1"/>
  <c r="K711" i="29"/>
  <c r="J711" i="29"/>
  <c r="I711" i="29"/>
  <c r="H711" i="29"/>
  <c r="H710" i="29" s="1"/>
  <c r="G711" i="29"/>
  <c r="L709" i="29"/>
  <c r="U708" i="29"/>
  <c r="T708" i="29"/>
  <c r="S708" i="29"/>
  <c r="R708" i="29"/>
  <c r="Q708" i="29"/>
  <c r="P708" i="29"/>
  <c r="O708" i="29"/>
  <c r="N708" i="29"/>
  <c r="M708" i="29"/>
  <c r="K708" i="29"/>
  <c r="J708" i="29"/>
  <c r="I708" i="29"/>
  <c r="L708" i="29" s="1"/>
  <c r="H708" i="29"/>
  <c r="G708" i="29"/>
  <c r="U707" i="29"/>
  <c r="S707" i="29"/>
  <c r="S706" i="29" s="1"/>
  <c r="P707" i="29"/>
  <c r="P706" i="29" s="1"/>
  <c r="L707" i="29"/>
  <c r="U706" i="29"/>
  <c r="U703" i="29" s="1"/>
  <c r="T706" i="29"/>
  <c r="R706" i="29"/>
  <c r="Q706" i="29"/>
  <c r="Q703" i="29" s="1"/>
  <c r="O706" i="29"/>
  <c r="N706" i="29"/>
  <c r="M706" i="29"/>
  <c r="L706" i="29"/>
  <c r="K706" i="29"/>
  <c r="J706" i="29"/>
  <c r="I706" i="29"/>
  <c r="H706" i="29"/>
  <c r="G706" i="29"/>
  <c r="U705" i="29"/>
  <c r="S705" i="29"/>
  <c r="P705" i="29"/>
  <c r="P704" i="29" s="1"/>
  <c r="L705" i="29"/>
  <c r="U704" i="29"/>
  <c r="T704" i="29"/>
  <c r="S704" i="29"/>
  <c r="R704" i="29"/>
  <c r="R703" i="29" s="1"/>
  <c r="Q704" i="29"/>
  <c r="O704" i="29"/>
  <c r="N704" i="29"/>
  <c r="N703" i="29" s="1"/>
  <c r="M704" i="29"/>
  <c r="M703" i="29" s="1"/>
  <c r="K704" i="29"/>
  <c r="J704" i="29"/>
  <c r="I704" i="29"/>
  <c r="I703" i="29" s="1"/>
  <c r="H704" i="29"/>
  <c r="G704" i="29"/>
  <c r="L702" i="29"/>
  <c r="U701" i="29"/>
  <c r="T701" i="29"/>
  <c r="S701" i="29"/>
  <c r="R701" i="29"/>
  <c r="Q701" i="29"/>
  <c r="P701" i="29"/>
  <c r="O701" i="29"/>
  <c r="N701" i="29"/>
  <c r="M701" i="29"/>
  <c r="K701" i="29"/>
  <c r="J701" i="29"/>
  <c r="I701" i="29"/>
  <c r="L701" i="29" s="1"/>
  <c r="H701" i="29"/>
  <c r="G701" i="29"/>
  <c r="U700" i="29"/>
  <c r="S700" i="29"/>
  <c r="S699" i="29" s="1"/>
  <c r="S696" i="29" s="1"/>
  <c r="P700" i="29"/>
  <c r="P699" i="29" s="1"/>
  <c r="L700" i="29"/>
  <c r="U699" i="29"/>
  <c r="T699" i="29"/>
  <c r="R699" i="29"/>
  <c r="Q699" i="29"/>
  <c r="O699" i="29"/>
  <c r="N699" i="29"/>
  <c r="M699" i="29"/>
  <c r="K699" i="29"/>
  <c r="J699" i="29"/>
  <c r="J696" i="29" s="1"/>
  <c r="I699" i="29"/>
  <c r="L699" i="29" s="1"/>
  <c r="H699" i="29"/>
  <c r="G699" i="29"/>
  <c r="U698" i="29"/>
  <c r="S698" i="29"/>
  <c r="P698" i="29"/>
  <c r="P697" i="29" s="1"/>
  <c r="L698" i="29"/>
  <c r="U697" i="29"/>
  <c r="U696" i="29" s="1"/>
  <c r="T697" i="29"/>
  <c r="S697" i="29"/>
  <c r="R697" i="29"/>
  <c r="Q697" i="29"/>
  <c r="Q696" i="29" s="1"/>
  <c r="O697" i="29"/>
  <c r="N697" i="29"/>
  <c r="M697" i="29"/>
  <c r="M696" i="29" s="1"/>
  <c r="K697" i="29"/>
  <c r="J697" i="29"/>
  <c r="I697" i="29"/>
  <c r="H697" i="29"/>
  <c r="G697" i="29"/>
  <c r="G696" i="29" s="1"/>
  <c r="L695" i="29"/>
  <c r="U694" i="29"/>
  <c r="T694" i="29"/>
  <c r="S694" i="29"/>
  <c r="R694" i="29"/>
  <c r="Q694" i="29"/>
  <c r="P694" i="29"/>
  <c r="O694" i="29"/>
  <c r="N694" i="29"/>
  <c r="M694" i="29"/>
  <c r="L694" i="29"/>
  <c r="K694" i="29"/>
  <c r="J694" i="29"/>
  <c r="I694" i="29"/>
  <c r="L693" i="29"/>
  <c r="U692" i="29"/>
  <c r="T692" i="29"/>
  <c r="S692" i="29"/>
  <c r="R692" i="29"/>
  <c r="Q692" i="29"/>
  <c r="P692" i="29"/>
  <c r="O692" i="29"/>
  <c r="N692" i="29"/>
  <c r="M692" i="29"/>
  <c r="K692" i="29"/>
  <c r="J692" i="29"/>
  <c r="I692" i="29"/>
  <c r="L692" i="29" s="1"/>
  <c r="H692" i="29"/>
  <c r="G692" i="29"/>
  <c r="U691" i="29"/>
  <c r="S691" i="29"/>
  <c r="S690" i="29" s="1"/>
  <c r="P691" i="29"/>
  <c r="P690" i="29" s="1"/>
  <c r="L691" i="29"/>
  <c r="U690" i="29"/>
  <c r="T690" i="29"/>
  <c r="R690" i="29"/>
  <c r="Q690" i="29"/>
  <c r="O690" i="29"/>
  <c r="O687" i="29" s="1"/>
  <c r="N690" i="29"/>
  <c r="M690" i="29"/>
  <c r="K690" i="29"/>
  <c r="L690" i="29" s="1"/>
  <c r="J690" i="29"/>
  <c r="I690" i="29"/>
  <c r="H690" i="29"/>
  <c r="G690" i="29"/>
  <c r="U689" i="29"/>
  <c r="S689" i="29"/>
  <c r="S688" i="29" s="1"/>
  <c r="P689" i="29"/>
  <c r="P688" i="29" s="1"/>
  <c r="L689" i="29"/>
  <c r="U688" i="29"/>
  <c r="U687" i="29" s="1"/>
  <c r="T688" i="29"/>
  <c r="R688" i="29"/>
  <c r="Q688" i="29"/>
  <c r="O688" i="29"/>
  <c r="N688" i="29"/>
  <c r="M688" i="29"/>
  <c r="K688" i="29"/>
  <c r="J688" i="29"/>
  <c r="J687" i="29" s="1"/>
  <c r="I688" i="29"/>
  <c r="H688" i="29"/>
  <c r="H687" i="29" s="1"/>
  <c r="G688" i="29"/>
  <c r="Q687" i="29"/>
  <c r="M687" i="29"/>
  <c r="G687" i="29"/>
  <c r="L686" i="29"/>
  <c r="U685" i="29"/>
  <c r="T685" i="29"/>
  <c r="S685" i="29"/>
  <c r="R685" i="29"/>
  <c r="Q685" i="29"/>
  <c r="P685" i="29"/>
  <c r="O685" i="29"/>
  <c r="N685" i="29"/>
  <c r="M685" i="29"/>
  <c r="K685" i="29"/>
  <c r="J685" i="29"/>
  <c r="I685" i="29"/>
  <c r="L685" i="29" s="1"/>
  <c r="L684" i="29"/>
  <c r="U683" i="29"/>
  <c r="T683" i="29"/>
  <c r="S683" i="29"/>
  <c r="R683" i="29"/>
  <c r="Q683" i="29"/>
  <c r="P683" i="29"/>
  <c r="O683" i="29"/>
  <c r="N683" i="29"/>
  <c r="M683" i="29"/>
  <c r="K683" i="29"/>
  <c r="L683" i="29" s="1"/>
  <c r="J683" i="29"/>
  <c r="I683" i="29"/>
  <c r="H683" i="29"/>
  <c r="G683" i="29"/>
  <c r="U682" i="29"/>
  <c r="S682" i="29"/>
  <c r="P682" i="29"/>
  <c r="P681" i="29" s="1"/>
  <c r="L682" i="29"/>
  <c r="U681" i="29"/>
  <c r="T681" i="29"/>
  <c r="S681" i="29"/>
  <c r="R681" i="29"/>
  <c r="Q681" i="29"/>
  <c r="O681" i="29"/>
  <c r="N681" i="29"/>
  <c r="M681" i="29"/>
  <c r="M678" i="29" s="1"/>
  <c r="K681" i="29"/>
  <c r="J681" i="29"/>
  <c r="I681" i="29"/>
  <c r="H681" i="29"/>
  <c r="G681" i="29"/>
  <c r="U680" i="29"/>
  <c r="S680" i="29"/>
  <c r="P680" i="29"/>
  <c r="P679" i="29" s="1"/>
  <c r="L680" i="29"/>
  <c r="U679" i="29"/>
  <c r="T679" i="29"/>
  <c r="S679" i="29"/>
  <c r="R679" i="29"/>
  <c r="Q679" i="29"/>
  <c r="O679" i="29"/>
  <c r="N679" i="29"/>
  <c r="N678" i="29" s="1"/>
  <c r="M679" i="29"/>
  <c r="K679" i="29"/>
  <c r="J679" i="29"/>
  <c r="I679" i="29"/>
  <c r="H679" i="29"/>
  <c r="G679" i="29"/>
  <c r="R678" i="29"/>
  <c r="Q678" i="29"/>
  <c r="J678" i="29"/>
  <c r="I678" i="29"/>
  <c r="L677" i="29"/>
  <c r="U676" i="29"/>
  <c r="T676" i="29"/>
  <c r="S676" i="29"/>
  <c r="R676" i="29"/>
  <c r="Q676" i="29"/>
  <c r="P676" i="29"/>
  <c r="O676" i="29"/>
  <c r="N676" i="29"/>
  <c r="M676" i="29"/>
  <c r="K676" i="29"/>
  <c r="K671" i="29" s="1"/>
  <c r="J676" i="29"/>
  <c r="I676" i="29"/>
  <c r="L676" i="29" s="1"/>
  <c r="H676" i="29"/>
  <c r="G676" i="29"/>
  <c r="U675" i="29"/>
  <c r="S675" i="29"/>
  <c r="S674" i="29" s="1"/>
  <c r="P675" i="29"/>
  <c r="L675" i="29"/>
  <c r="U674" i="29"/>
  <c r="U671" i="29" s="1"/>
  <c r="T674" i="29"/>
  <c r="R674" i="29"/>
  <c r="Q674" i="29"/>
  <c r="Q671" i="29" s="1"/>
  <c r="P674" i="29"/>
  <c r="O674" i="29"/>
  <c r="N674" i="29"/>
  <c r="M674" i="29"/>
  <c r="M671" i="29" s="1"/>
  <c r="K674" i="29"/>
  <c r="J674" i="29"/>
  <c r="I674" i="29"/>
  <c r="L674" i="29" s="1"/>
  <c r="H674" i="29"/>
  <c r="G674" i="29"/>
  <c r="U673" i="29"/>
  <c r="S673" i="29"/>
  <c r="P673" i="29"/>
  <c r="P672" i="29" s="1"/>
  <c r="P671" i="29" s="1"/>
  <c r="L673" i="29"/>
  <c r="U672" i="29"/>
  <c r="T672" i="29"/>
  <c r="S672" i="29"/>
  <c r="R672" i="29"/>
  <c r="R671" i="29" s="1"/>
  <c r="Q672" i="29"/>
  <c r="O672" i="29"/>
  <c r="N672" i="29"/>
  <c r="N671" i="29" s="1"/>
  <c r="M672" i="29"/>
  <c r="K672" i="29"/>
  <c r="L672" i="29" s="1"/>
  <c r="J672" i="29"/>
  <c r="I672" i="29"/>
  <c r="H672" i="29"/>
  <c r="G672" i="29"/>
  <c r="J671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K667" i="29"/>
  <c r="J667" i="29"/>
  <c r="I667" i="29"/>
  <c r="L667" i="29" s="1"/>
  <c r="H667" i="29"/>
  <c r="G667" i="29"/>
  <c r="U666" i="29"/>
  <c r="S666" i="29"/>
  <c r="S665" i="29" s="1"/>
  <c r="P666" i="29"/>
  <c r="P665" i="29" s="1"/>
  <c r="L666" i="29"/>
  <c r="U665" i="29"/>
  <c r="T665" i="29"/>
  <c r="R665" i="29"/>
  <c r="Q665" i="29"/>
  <c r="O665" i="29"/>
  <c r="N665" i="29"/>
  <c r="M665" i="29"/>
  <c r="K665" i="29"/>
  <c r="J665" i="29"/>
  <c r="I665" i="29"/>
  <c r="H665" i="29"/>
  <c r="G665" i="29"/>
  <c r="G662" i="29" s="1"/>
  <c r="U664" i="29"/>
  <c r="S664" i="29"/>
  <c r="S663" i="29" s="1"/>
  <c r="P664" i="29"/>
  <c r="L664" i="29"/>
  <c r="U663" i="29"/>
  <c r="T663" i="29"/>
  <c r="R663" i="29"/>
  <c r="R662" i="29" s="1"/>
  <c r="Q663" i="29"/>
  <c r="P663" i="29"/>
  <c r="O663" i="29"/>
  <c r="N663" i="29"/>
  <c r="N662" i="29" s="1"/>
  <c r="M663" i="29"/>
  <c r="K663" i="29"/>
  <c r="J663" i="29"/>
  <c r="I663" i="29"/>
  <c r="H663" i="29"/>
  <c r="G663" i="29"/>
  <c r="T662" i="29"/>
  <c r="Q662" i="29"/>
  <c r="H662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K658" i="29"/>
  <c r="J658" i="29"/>
  <c r="I658" i="29"/>
  <c r="L658" i="29" s="1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K654" i="29"/>
  <c r="J654" i="29"/>
  <c r="I654" i="29"/>
  <c r="H654" i="29"/>
  <c r="G654" i="29"/>
  <c r="U653" i="29"/>
  <c r="S653" i="29"/>
  <c r="S652" i="29" s="1"/>
  <c r="P653" i="29"/>
  <c r="L653" i="29"/>
  <c r="U652" i="29"/>
  <c r="T652" i="29"/>
  <c r="R652" i="29"/>
  <c r="Q652" i="29"/>
  <c r="Q649" i="29" s="1"/>
  <c r="P652" i="29"/>
  <c r="O652" i="29"/>
  <c r="N652" i="29"/>
  <c r="M652" i="29"/>
  <c r="M649" i="29" s="1"/>
  <c r="K652" i="29"/>
  <c r="J652" i="29"/>
  <c r="I652" i="29"/>
  <c r="L652" i="29" s="1"/>
  <c r="H652" i="29"/>
  <c r="G652" i="29"/>
  <c r="U651" i="29"/>
  <c r="S651" i="29"/>
  <c r="S650" i="29" s="1"/>
  <c r="P651" i="29"/>
  <c r="P650" i="29" s="1"/>
  <c r="L651" i="29"/>
  <c r="U650" i="29"/>
  <c r="T650" i="29"/>
  <c r="R650" i="29"/>
  <c r="Q650" i="29"/>
  <c r="O650" i="29"/>
  <c r="O649" i="29" s="1"/>
  <c r="N650" i="29"/>
  <c r="N649" i="29" s="1"/>
  <c r="M650" i="29"/>
  <c r="K650" i="29"/>
  <c r="J650" i="29"/>
  <c r="I650" i="29"/>
  <c r="H650" i="29"/>
  <c r="G650" i="29"/>
  <c r="U649" i="29"/>
  <c r="R649" i="29"/>
  <c r="J649" i="29"/>
  <c r="L648" i="29"/>
  <c r="U647" i="29"/>
  <c r="T647" i="29"/>
  <c r="S647" i="29"/>
  <c r="R647" i="29"/>
  <c r="Q647" i="29"/>
  <c r="P647" i="29"/>
  <c r="O647" i="29"/>
  <c r="N647" i="29"/>
  <c r="M647" i="29"/>
  <c r="K647" i="29"/>
  <c r="J647" i="29"/>
  <c r="I647" i="29"/>
  <c r="L647" i="29" s="1"/>
  <c r="L646" i="29"/>
  <c r="U645" i="29"/>
  <c r="T645" i="29"/>
  <c r="S645" i="29"/>
  <c r="R645" i="29"/>
  <c r="Q645" i="29"/>
  <c r="P645" i="29"/>
  <c r="O645" i="29"/>
  <c r="N645" i="29"/>
  <c r="M645" i="29"/>
  <c r="K645" i="29"/>
  <c r="J645" i="29"/>
  <c r="I645" i="29"/>
  <c r="L645" i="29" s="1"/>
  <c r="H645" i="29"/>
  <c r="G645" i="29"/>
  <c r="U644" i="29"/>
  <c r="S644" i="29"/>
  <c r="S643" i="29" s="1"/>
  <c r="P644" i="29"/>
  <c r="P643" i="29" s="1"/>
  <c r="L644" i="29"/>
  <c r="U643" i="29"/>
  <c r="T643" i="29"/>
  <c r="R643" i="29"/>
  <c r="Q643" i="29"/>
  <c r="O643" i="29"/>
  <c r="O640" i="29" s="1"/>
  <c r="N643" i="29"/>
  <c r="M643" i="29"/>
  <c r="K643" i="29"/>
  <c r="K640" i="29" s="1"/>
  <c r="J643" i="29"/>
  <c r="I643" i="29"/>
  <c r="H643" i="29"/>
  <c r="G643" i="29"/>
  <c r="G640" i="29" s="1"/>
  <c r="U642" i="29"/>
  <c r="S642" i="29"/>
  <c r="S641" i="29" s="1"/>
  <c r="P642" i="29"/>
  <c r="L642" i="29"/>
  <c r="U641" i="29"/>
  <c r="U640" i="29" s="1"/>
  <c r="T641" i="29"/>
  <c r="R641" i="29"/>
  <c r="Q641" i="29"/>
  <c r="Q640" i="29" s="1"/>
  <c r="P641" i="29"/>
  <c r="O641" i="29"/>
  <c r="N641" i="29"/>
  <c r="M641" i="29"/>
  <c r="M640" i="29" s="1"/>
  <c r="K641" i="29"/>
  <c r="J641" i="29"/>
  <c r="I641" i="29"/>
  <c r="H641" i="29"/>
  <c r="H640" i="29" s="1"/>
  <c r="G641" i="29"/>
  <c r="T640" i="29"/>
  <c r="L639" i="29"/>
  <c r="U638" i="29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K631" i="29" s="1"/>
  <c r="J636" i="29"/>
  <c r="I636" i="29"/>
  <c r="H636" i="29"/>
  <c r="G636" i="29"/>
  <c r="G631" i="29" s="1"/>
  <c r="U635" i="29"/>
  <c r="S635" i="29"/>
  <c r="S634" i="29" s="1"/>
  <c r="P635" i="29"/>
  <c r="L635" i="29"/>
  <c r="U634" i="29"/>
  <c r="T634" i="29"/>
  <c r="R634" i="29"/>
  <c r="Q634" i="29"/>
  <c r="P634" i="29"/>
  <c r="O634" i="29"/>
  <c r="N634" i="29"/>
  <c r="M634" i="29"/>
  <c r="K634" i="29"/>
  <c r="J634" i="29"/>
  <c r="I634" i="29"/>
  <c r="L634" i="29" s="1"/>
  <c r="H634" i="29"/>
  <c r="H631" i="29" s="1"/>
  <c r="G634" i="29"/>
  <c r="U633" i="29"/>
  <c r="S633" i="29"/>
  <c r="S632" i="29" s="1"/>
  <c r="P633" i="29"/>
  <c r="P632" i="29" s="1"/>
  <c r="P631" i="29" s="1"/>
  <c r="L633" i="29"/>
  <c r="U632" i="29"/>
  <c r="T632" i="29"/>
  <c r="R632" i="29"/>
  <c r="Q632" i="29"/>
  <c r="O632" i="29"/>
  <c r="N632" i="29"/>
  <c r="M632" i="29"/>
  <c r="K632" i="29"/>
  <c r="J632" i="29"/>
  <c r="I632" i="29"/>
  <c r="L632" i="29" s="1"/>
  <c r="H632" i="29"/>
  <c r="G632" i="29"/>
  <c r="L630" i="29"/>
  <c r="U629" i="29"/>
  <c r="T629" i="29"/>
  <c r="S629" i="29"/>
  <c r="R629" i="29"/>
  <c r="Q629" i="29"/>
  <c r="P629" i="29"/>
  <c r="O629" i="29"/>
  <c r="N629" i="29"/>
  <c r="M629" i="29"/>
  <c r="L629" i="29"/>
  <c r="K629" i="29"/>
  <c r="J629" i="29"/>
  <c r="I629" i="29"/>
  <c r="L628" i="29"/>
  <c r="U627" i="29"/>
  <c r="T627" i="29"/>
  <c r="S627" i="29"/>
  <c r="R627" i="29"/>
  <c r="Q627" i="29"/>
  <c r="P627" i="29"/>
  <c r="O627" i="29"/>
  <c r="N627" i="29"/>
  <c r="M627" i="29"/>
  <c r="K627" i="29"/>
  <c r="J627" i="29"/>
  <c r="I627" i="29"/>
  <c r="L627" i="29" s="1"/>
  <c r="H627" i="29"/>
  <c r="G627" i="29"/>
  <c r="U626" i="29"/>
  <c r="S626" i="29"/>
  <c r="S625" i="29" s="1"/>
  <c r="P626" i="29"/>
  <c r="P625" i="29" s="1"/>
  <c r="L626" i="29"/>
  <c r="U625" i="29"/>
  <c r="T625" i="29"/>
  <c r="R625" i="29"/>
  <c r="Q625" i="29"/>
  <c r="O625" i="29"/>
  <c r="N625" i="29"/>
  <c r="M625" i="29"/>
  <c r="K625" i="29"/>
  <c r="J625" i="29"/>
  <c r="J622" i="29" s="1"/>
  <c r="I625" i="29"/>
  <c r="L625" i="29" s="1"/>
  <c r="H625" i="29"/>
  <c r="G625" i="29"/>
  <c r="U624" i="29"/>
  <c r="S624" i="29"/>
  <c r="S623" i="29" s="1"/>
  <c r="P624" i="29"/>
  <c r="L624" i="29"/>
  <c r="U623" i="29"/>
  <c r="T623" i="29"/>
  <c r="T622" i="29" s="1"/>
  <c r="R623" i="29"/>
  <c r="Q623" i="29"/>
  <c r="P623" i="29"/>
  <c r="O623" i="29"/>
  <c r="O622" i="29" s="1"/>
  <c r="N623" i="29"/>
  <c r="M623" i="29"/>
  <c r="K623" i="29"/>
  <c r="J623" i="29"/>
  <c r="I623" i="29"/>
  <c r="H623" i="29"/>
  <c r="G623" i="29"/>
  <c r="G622" i="29" s="1"/>
  <c r="N622" i="29"/>
  <c r="L621" i="29"/>
  <c r="U620" i="29"/>
  <c r="T620" i="29"/>
  <c r="S620" i="29"/>
  <c r="R620" i="29"/>
  <c r="Q620" i="29"/>
  <c r="Q613" i="29" s="1"/>
  <c r="P620" i="29"/>
  <c r="O620" i="29"/>
  <c r="N620" i="29"/>
  <c r="M620" i="29"/>
  <c r="K620" i="29"/>
  <c r="J620" i="29"/>
  <c r="I620" i="29"/>
  <c r="L620" i="29" s="1"/>
  <c r="L619" i="29"/>
  <c r="U618" i="29"/>
  <c r="T618" i="29"/>
  <c r="S618" i="29"/>
  <c r="R618" i="29"/>
  <c r="Q618" i="29"/>
  <c r="P618" i="29"/>
  <c r="O618" i="29"/>
  <c r="N618" i="29"/>
  <c r="M618" i="29"/>
  <c r="K618" i="29"/>
  <c r="J618" i="29"/>
  <c r="I618" i="29"/>
  <c r="L618" i="29" s="1"/>
  <c r="H618" i="29"/>
  <c r="G618" i="29"/>
  <c r="U617" i="29"/>
  <c r="S617" i="29"/>
  <c r="S616" i="29" s="1"/>
  <c r="P617" i="29"/>
  <c r="L617" i="29"/>
  <c r="U616" i="29"/>
  <c r="T616" i="29"/>
  <c r="T613" i="29" s="1"/>
  <c r="R616" i="29"/>
  <c r="Q616" i="29"/>
  <c r="P616" i="29"/>
  <c r="O616" i="29"/>
  <c r="N616" i="29"/>
  <c r="M616" i="29"/>
  <c r="K616" i="29"/>
  <c r="L616" i="29" s="1"/>
  <c r="J616" i="29"/>
  <c r="I616" i="29"/>
  <c r="H616" i="29"/>
  <c r="G616" i="29"/>
  <c r="U615" i="29"/>
  <c r="S615" i="29"/>
  <c r="P615" i="29"/>
  <c r="P614" i="29" s="1"/>
  <c r="P613" i="29" s="1"/>
  <c r="L615" i="29"/>
  <c r="U614" i="29"/>
  <c r="T614" i="29"/>
  <c r="S614" i="29"/>
  <c r="R614" i="29"/>
  <c r="Q614" i="29"/>
  <c r="O614" i="29"/>
  <c r="N614" i="29"/>
  <c r="M614" i="29"/>
  <c r="K614" i="29"/>
  <c r="J614" i="29"/>
  <c r="I614" i="29"/>
  <c r="L614" i="29" s="1"/>
  <c r="H614" i="29"/>
  <c r="G614" i="29"/>
  <c r="J613" i="29"/>
  <c r="L612" i="29"/>
  <c r="U611" i="29"/>
  <c r="T611" i="29"/>
  <c r="S611" i="29"/>
  <c r="R611" i="29"/>
  <c r="Q611" i="29"/>
  <c r="P611" i="29"/>
  <c r="O611" i="29"/>
  <c r="N611" i="29"/>
  <c r="M611" i="29"/>
  <c r="K611" i="29"/>
  <c r="J611" i="29"/>
  <c r="I611" i="29"/>
  <c r="L611" i="29" s="1"/>
  <c r="L610" i="29"/>
  <c r="U609" i="29"/>
  <c r="T609" i="29"/>
  <c r="S609" i="29"/>
  <c r="R609" i="29"/>
  <c r="Q609" i="29"/>
  <c r="Q604" i="29" s="1"/>
  <c r="P609" i="29"/>
  <c r="O609" i="29"/>
  <c r="N609" i="29"/>
  <c r="M609" i="29"/>
  <c r="M604" i="29" s="1"/>
  <c r="K609" i="29"/>
  <c r="J609" i="29"/>
  <c r="I609" i="29"/>
  <c r="L609" i="29" s="1"/>
  <c r="H609" i="29"/>
  <c r="H604" i="29" s="1"/>
  <c r="G609" i="29"/>
  <c r="U608" i="29"/>
  <c r="S608" i="29"/>
  <c r="S607" i="29" s="1"/>
  <c r="P608" i="29"/>
  <c r="P607" i="29" s="1"/>
  <c r="L608" i="29"/>
  <c r="U607" i="29"/>
  <c r="T607" i="29"/>
  <c r="R607" i="29"/>
  <c r="Q607" i="29"/>
  <c r="O607" i="29"/>
  <c r="O604" i="29" s="1"/>
  <c r="N607" i="29"/>
  <c r="M607" i="29"/>
  <c r="K607" i="29"/>
  <c r="J607" i="29"/>
  <c r="I607" i="29"/>
  <c r="H607" i="29"/>
  <c r="G607" i="29"/>
  <c r="U606" i="29"/>
  <c r="S606" i="29"/>
  <c r="S605" i="29" s="1"/>
  <c r="P606" i="29"/>
  <c r="L606" i="29"/>
  <c r="U605" i="29"/>
  <c r="U604" i="29" s="1"/>
  <c r="T605" i="29"/>
  <c r="R605" i="29"/>
  <c r="R604" i="29" s="1"/>
  <c r="Q605" i="29"/>
  <c r="P605" i="29"/>
  <c r="O605" i="29"/>
  <c r="N605" i="29"/>
  <c r="M605" i="29"/>
  <c r="K605" i="29"/>
  <c r="J605" i="29"/>
  <c r="I605" i="29"/>
  <c r="H605" i="29"/>
  <c r="G605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K594" i="29"/>
  <c r="J594" i="29"/>
  <c r="I594" i="29"/>
  <c r="L594" i="29" s="1"/>
  <c r="L591" i="29"/>
  <c r="U590" i="29"/>
  <c r="T590" i="29"/>
  <c r="S590" i="29"/>
  <c r="R590" i="29"/>
  <c r="Q590" i="29"/>
  <c r="P590" i="29"/>
  <c r="O590" i="29"/>
  <c r="N590" i="29"/>
  <c r="N583" i="29" s="1"/>
  <c r="M590" i="29"/>
  <c r="K590" i="29"/>
  <c r="J590" i="29"/>
  <c r="I590" i="29"/>
  <c r="L590" i="29" s="1"/>
  <c r="H590" i="29"/>
  <c r="G590" i="29"/>
  <c r="L589" i="29"/>
  <c r="U588" i="29"/>
  <c r="U583" i="29" s="1"/>
  <c r="T588" i="29"/>
  <c r="S588" i="29"/>
  <c r="R588" i="29"/>
  <c r="Q588" i="29"/>
  <c r="P588" i="29"/>
  <c r="O588" i="29"/>
  <c r="N588" i="29"/>
  <c r="M588" i="29"/>
  <c r="K588" i="29"/>
  <c r="J588" i="29"/>
  <c r="I588" i="29"/>
  <c r="H588" i="29"/>
  <c r="G588" i="29"/>
  <c r="U587" i="29"/>
  <c r="S587" i="29"/>
  <c r="S586" i="29" s="1"/>
  <c r="P587" i="29"/>
  <c r="P586" i="29" s="1"/>
  <c r="L587" i="29"/>
  <c r="U586" i="29"/>
  <c r="T586" i="29"/>
  <c r="R586" i="29"/>
  <c r="R583" i="29" s="1"/>
  <c r="Q586" i="29"/>
  <c r="O586" i="29"/>
  <c r="N586" i="29"/>
  <c r="M586" i="29"/>
  <c r="M583" i="29" s="1"/>
  <c r="K586" i="29"/>
  <c r="J586" i="29"/>
  <c r="I586" i="29"/>
  <c r="L586" i="29" s="1"/>
  <c r="H586" i="29"/>
  <c r="G586" i="29"/>
  <c r="U585" i="29"/>
  <c r="S585" i="29"/>
  <c r="S584" i="29" s="1"/>
  <c r="S583" i="29" s="1"/>
  <c r="P585" i="29"/>
  <c r="P584" i="29" s="1"/>
  <c r="L585" i="29"/>
  <c r="U584" i="29"/>
  <c r="T584" i="29"/>
  <c r="R584" i="29"/>
  <c r="Q584" i="29"/>
  <c r="O584" i="29"/>
  <c r="O583" i="29" s="1"/>
  <c r="N584" i="29"/>
  <c r="M584" i="29"/>
  <c r="K584" i="29"/>
  <c r="K583" i="29" s="1"/>
  <c r="J584" i="29"/>
  <c r="J583" i="29" s="1"/>
  <c r="I584" i="29"/>
  <c r="H584" i="29"/>
  <c r="G584" i="29"/>
  <c r="G583" i="29" s="1"/>
  <c r="U582" i="29"/>
  <c r="S582" i="29"/>
  <c r="S581" i="29" s="1"/>
  <c r="P582" i="29"/>
  <c r="L582" i="29"/>
  <c r="U581" i="29"/>
  <c r="T581" i="29"/>
  <c r="T573" i="29" s="1"/>
  <c r="R581" i="29"/>
  <c r="Q581" i="29"/>
  <c r="P581" i="29"/>
  <c r="O581" i="29"/>
  <c r="N581" i="29"/>
  <c r="M581" i="29"/>
  <c r="K581" i="29"/>
  <c r="L581" i="29" s="1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U576" i="29"/>
  <c r="T576" i="29"/>
  <c r="S576" i="29"/>
  <c r="R576" i="29"/>
  <c r="Q576" i="29"/>
  <c r="O576" i="29"/>
  <c r="N576" i="29"/>
  <c r="M576" i="29"/>
  <c r="K576" i="29"/>
  <c r="K573" i="29" s="1"/>
  <c r="K572" i="29" s="1"/>
  <c r="J576" i="29"/>
  <c r="I576" i="29"/>
  <c r="H576" i="29"/>
  <c r="G576" i="29"/>
  <c r="G573" i="29" s="1"/>
  <c r="G572" i="29" s="1"/>
  <c r="U575" i="29"/>
  <c r="S575" i="29"/>
  <c r="S574" i="29" s="1"/>
  <c r="P575" i="29"/>
  <c r="P574" i="29" s="1"/>
  <c r="L575" i="29"/>
  <c r="U574" i="29"/>
  <c r="T574" i="29"/>
  <c r="R574" i="29"/>
  <c r="R573" i="29" s="1"/>
  <c r="Q574" i="29"/>
  <c r="Q573" i="29" s="1"/>
  <c r="O574" i="29"/>
  <c r="N574" i="29"/>
  <c r="N573" i="29" s="1"/>
  <c r="M574" i="29"/>
  <c r="M573" i="29" s="1"/>
  <c r="K574" i="29"/>
  <c r="J574" i="29"/>
  <c r="J573" i="29" s="1"/>
  <c r="I574" i="29"/>
  <c r="I573" i="29" s="1"/>
  <c r="H574" i="29"/>
  <c r="G574" i="29"/>
  <c r="H573" i="29"/>
  <c r="U571" i="29"/>
  <c r="S571" i="29"/>
  <c r="P571" i="29"/>
  <c r="P570" i="29" s="1"/>
  <c r="P569" i="29" s="1"/>
  <c r="L571" i="29"/>
  <c r="U570" i="29"/>
  <c r="U569" i="29" s="1"/>
  <c r="T570" i="29"/>
  <c r="S570" i="29"/>
  <c r="S569" i="29" s="1"/>
  <c r="R570" i="29"/>
  <c r="R569" i="29" s="1"/>
  <c r="Q570" i="29"/>
  <c r="Q569" i="29" s="1"/>
  <c r="O570" i="29"/>
  <c r="O569" i="29" s="1"/>
  <c r="N570" i="29"/>
  <c r="N569" i="29" s="1"/>
  <c r="M570" i="29"/>
  <c r="M569" i="29" s="1"/>
  <c r="K570" i="29"/>
  <c r="K569" i="29" s="1"/>
  <c r="J570" i="29"/>
  <c r="J569" i="29" s="1"/>
  <c r="I570" i="29"/>
  <c r="L570" i="29" s="1"/>
  <c r="H570" i="29"/>
  <c r="H569" i="29" s="1"/>
  <c r="G570" i="29"/>
  <c r="G569" i="29" s="1"/>
  <c r="T569" i="29"/>
  <c r="I569" i="29"/>
  <c r="L569" i="29" s="1"/>
  <c r="L568" i="29"/>
  <c r="U567" i="29"/>
  <c r="U566" i="29" s="1"/>
  <c r="T567" i="29"/>
  <c r="S567" i="29"/>
  <c r="R567" i="29"/>
  <c r="R566" i="29" s="1"/>
  <c r="Q567" i="29"/>
  <c r="Q566" i="29" s="1"/>
  <c r="P567" i="29"/>
  <c r="O567" i="29"/>
  <c r="N567" i="29"/>
  <c r="N566" i="29" s="1"/>
  <c r="M567" i="29"/>
  <c r="M566" i="29" s="1"/>
  <c r="K567" i="29"/>
  <c r="J567" i="29"/>
  <c r="J566" i="29" s="1"/>
  <c r="I567" i="29"/>
  <c r="I566" i="29" s="1"/>
  <c r="L566" i="29" s="1"/>
  <c r="H567" i="29"/>
  <c r="H566" i="29" s="1"/>
  <c r="G567" i="29"/>
  <c r="T566" i="29"/>
  <c r="S566" i="29"/>
  <c r="P566" i="29"/>
  <c r="O566" i="29"/>
  <c r="K566" i="29"/>
  <c r="G566" i="29"/>
  <c r="L565" i="29"/>
  <c r="U564" i="29"/>
  <c r="U563" i="29" s="1"/>
  <c r="T564" i="29"/>
  <c r="T563" i="29" s="1"/>
  <c r="S564" i="29"/>
  <c r="S563" i="29" s="1"/>
  <c r="R564" i="29"/>
  <c r="Q564" i="29"/>
  <c r="Q563" i="29" s="1"/>
  <c r="P564" i="29"/>
  <c r="P563" i="29" s="1"/>
  <c r="O564" i="29"/>
  <c r="N564" i="29"/>
  <c r="M564" i="29"/>
  <c r="M563" i="29" s="1"/>
  <c r="K564" i="29"/>
  <c r="K563" i="29" s="1"/>
  <c r="J564" i="29"/>
  <c r="I564" i="29"/>
  <c r="I563" i="29" s="1"/>
  <c r="H564" i="29"/>
  <c r="H563" i="29" s="1"/>
  <c r="G564" i="29"/>
  <c r="R563" i="29"/>
  <c r="O563" i="29"/>
  <c r="N563" i="29"/>
  <c r="J563" i="29"/>
  <c r="G563" i="29"/>
  <c r="U562" i="29"/>
  <c r="S562" i="29"/>
  <c r="P562" i="29"/>
  <c r="P561" i="29" s="1"/>
  <c r="L562" i="29"/>
  <c r="U561" i="29"/>
  <c r="T561" i="29"/>
  <c r="S561" i="29"/>
  <c r="R561" i="29"/>
  <c r="Q561" i="29"/>
  <c r="O561" i="29"/>
  <c r="N561" i="29"/>
  <c r="M561" i="29"/>
  <c r="K561" i="29"/>
  <c r="K558" i="29" s="1"/>
  <c r="J561" i="29"/>
  <c r="I561" i="29"/>
  <c r="H561" i="29"/>
  <c r="G561" i="29"/>
  <c r="G558" i="29" s="1"/>
  <c r="U560" i="29"/>
  <c r="S560" i="29"/>
  <c r="P560" i="29"/>
  <c r="P559" i="29" s="1"/>
  <c r="L560" i="29"/>
  <c r="U559" i="29"/>
  <c r="T559" i="29"/>
  <c r="S559" i="29"/>
  <c r="R559" i="29"/>
  <c r="Q559" i="29"/>
  <c r="O559" i="29"/>
  <c r="N559" i="29"/>
  <c r="N558" i="29" s="1"/>
  <c r="M559" i="29"/>
  <c r="K559" i="29"/>
  <c r="J559" i="29"/>
  <c r="J558" i="29" s="1"/>
  <c r="I559" i="29"/>
  <c r="I558" i="29" s="1"/>
  <c r="L558" i="29" s="1"/>
  <c r="H559" i="29"/>
  <c r="G559" i="29"/>
  <c r="T558" i="29"/>
  <c r="H558" i="29"/>
  <c r="U557" i="29"/>
  <c r="S557" i="29"/>
  <c r="P557" i="29"/>
  <c r="P556" i="29" s="1"/>
  <c r="L557" i="29"/>
  <c r="U556" i="29"/>
  <c r="T556" i="29"/>
  <c r="S556" i="29"/>
  <c r="R556" i="29"/>
  <c r="Q556" i="29"/>
  <c r="O556" i="29"/>
  <c r="N556" i="29"/>
  <c r="M556" i="29"/>
  <c r="K556" i="29"/>
  <c r="J556" i="29"/>
  <c r="I556" i="29"/>
  <c r="H556" i="29"/>
  <c r="H551" i="29" s="1"/>
  <c r="G556" i="29"/>
  <c r="U555" i="29"/>
  <c r="S555" i="29"/>
  <c r="P555" i="29"/>
  <c r="P554" i="29" s="1"/>
  <c r="P551" i="29" s="1"/>
  <c r="L555" i="29"/>
  <c r="U554" i="29"/>
  <c r="T554" i="29"/>
  <c r="S554" i="29"/>
  <c r="R554" i="29"/>
  <c r="Q554" i="29"/>
  <c r="O554" i="29"/>
  <c r="N554" i="29"/>
  <c r="M554" i="29"/>
  <c r="K554" i="29"/>
  <c r="J554" i="29"/>
  <c r="I554" i="29"/>
  <c r="L554" i="29" s="1"/>
  <c r="H554" i="29"/>
  <c r="G554" i="29"/>
  <c r="U553" i="29"/>
  <c r="S553" i="29"/>
  <c r="S552" i="29" s="1"/>
  <c r="S551" i="29" s="1"/>
  <c r="P553" i="29"/>
  <c r="L553" i="29"/>
  <c r="U552" i="29"/>
  <c r="U551" i="29" s="1"/>
  <c r="T552" i="29"/>
  <c r="R552" i="29"/>
  <c r="Q552" i="29"/>
  <c r="Q551" i="29" s="1"/>
  <c r="P552" i="29"/>
  <c r="O552" i="29"/>
  <c r="N552" i="29"/>
  <c r="M552" i="29"/>
  <c r="K552" i="29"/>
  <c r="J552" i="29"/>
  <c r="J551" i="29" s="1"/>
  <c r="I552" i="29"/>
  <c r="H552" i="29"/>
  <c r="G552" i="29"/>
  <c r="T551" i="29"/>
  <c r="U550" i="29"/>
  <c r="S550" i="29"/>
  <c r="P550" i="29"/>
  <c r="P549" i="29" s="1"/>
  <c r="P548" i="29" s="1"/>
  <c r="L550" i="29"/>
  <c r="U549" i="29"/>
  <c r="T549" i="29"/>
  <c r="T548" i="29" s="1"/>
  <c r="S549" i="29"/>
  <c r="S548" i="29" s="1"/>
  <c r="R549" i="29"/>
  <c r="Q549" i="29"/>
  <c r="O549" i="29"/>
  <c r="O548" i="29" s="1"/>
  <c r="N549" i="29"/>
  <c r="M549" i="29"/>
  <c r="K549" i="29"/>
  <c r="K548" i="29" s="1"/>
  <c r="J549" i="29"/>
  <c r="J548" i="29" s="1"/>
  <c r="I549" i="29"/>
  <c r="L549" i="29" s="1"/>
  <c r="H549" i="29"/>
  <c r="H548" i="29" s="1"/>
  <c r="G549" i="29"/>
  <c r="G548" i="29" s="1"/>
  <c r="U548" i="29"/>
  <c r="R548" i="29"/>
  <c r="Q548" i="29"/>
  <c r="N548" i="29"/>
  <c r="M548" i="29"/>
  <c r="U547" i="29"/>
  <c r="S547" i="29"/>
  <c r="S546" i="29" s="1"/>
  <c r="S545" i="29" s="1"/>
  <c r="P547" i="29"/>
  <c r="L547" i="29"/>
  <c r="U546" i="29"/>
  <c r="T546" i="29"/>
  <c r="T545" i="29" s="1"/>
  <c r="R546" i="29"/>
  <c r="R545" i="29" s="1"/>
  <c r="Q546" i="29"/>
  <c r="P546" i="29"/>
  <c r="P545" i="29" s="1"/>
  <c r="O546" i="29"/>
  <c r="O545" i="29" s="1"/>
  <c r="N546" i="29"/>
  <c r="N545" i="29" s="1"/>
  <c r="M546" i="29"/>
  <c r="K546" i="29"/>
  <c r="K545" i="29" s="1"/>
  <c r="J546" i="29"/>
  <c r="J545" i="29" s="1"/>
  <c r="I546" i="29"/>
  <c r="L546" i="29" s="1"/>
  <c r="H546" i="29"/>
  <c r="G546" i="29"/>
  <c r="G545" i="29" s="1"/>
  <c r="U545" i="29"/>
  <c r="Q545" i="29"/>
  <c r="M545" i="29"/>
  <c r="I545" i="29"/>
  <c r="L545" i="29" s="1"/>
  <c r="H545" i="29"/>
  <c r="U544" i="29"/>
  <c r="S544" i="29"/>
  <c r="S543" i="29" s="1"/>
  <c r="S542" i="29" s="1"/>
  <c r="P544" i="29"/>
  <c r="P543" i="29" s="1"/>
  <c r="P542" i="29" s="1"/>
  <c r="L544" i="29"/>
  <c r="U543" i="29"/>
  <c r="T543" i="29"/>
  <c r="T542" i="29" s="1"/>
  <c r="R543" i="29"/>
  <c r="R542" i="29" s="1"/>
  <c r="Q543" i="29"/>
  <c r="Q542" i="29" s="1"/>
  <c r="O543" i="29"/>
  <c r="N543" i="29"/>
  <c r="M543" i="29"/>
  <c r="K543" i="29"/>
  <c r="K542" i="29" s="1"/>
  <c r="J543" i="29"/>
  <c r="I543" i="29"/>
  <c r="L543" i="29" s="1"/>
  <c r="H543" i="29"/>
  <c r="H542" i="29" s="1"/>
  <c r="G543" i="29"/>
  <c r="G542" i="29" s="1"/>
  <c r="U542" i="29"/>
  <c r="O542" i="29"/>
  <c r="N542" i="29"/>
  <c r="M542" i="29"/>
  <c r="J542" i="29"/>
  <c r="I542" i="29"/>
  <c r="L542" i="29" s="1"/>
  <c r="U541" i="29"/>
  <c r="S541" i="29"/>
  <c r="P541" i="29"/>
  <c r="P540" i="29" s="1"/>
  <c r="L541" i="29"/>
  <c r="U540" i="29"/>
  <c r="T540" i="29"/>
  <c r="T539" i="29" s="1"/>
  <c r="S540" i="29"/>
  <c r="S539" i="29" s="1"/>
  <c r="R540" i="29"/>
  <c r="R539" i="29" s="1"/>
  <c r="Q540" i="29"/>
  <c r="O540" i="29"/>
  <c r="O539" i="29" s="1"/>
  <c r="N540" i="29"/>
  <c r="N539" i="29" s="1"/>
  <c r="M540" i="29"/>
  <c r="K540" i="29"/>
  <c r="J540" i="29"/>
  <c r="J539" i="29" s="1"/>
  <c r="I540" i="29"/>
  <c r="H540" i="29"/>
  <c r="G540" i="29"/>
  <c r="G539" i="29" s="1"/>
  <c r="U539" i="29"/>
  <c r="Q539" i="29"/>
  <c r="P539" i="29"/>
  <c r="M539" i="29"/>
  <c r="K539" i="29"/>
  <c r="I539" i="29"/>
  <c r="L539" i="29" s="1"/>
  <c r="H539" i="29"/>
  <c r="U538" i="29"/>
  <c r="S538" i="29"/>
  <c r="S537" i="29" s="1"/>
  <c r="S536" i="29" s="1"/>
  <c r="P538" i="29"/>
  <c r="L538" i="29"/>
  <c r="U537" i="29"/>
  <c r="U536" i="29" s="1"/>
  <c r="T537" i="29"/>
  <c r="T536" i="29" s="1"/>
  <c r="R537" i="29"/>
  <c r="R536" i="29" s="1"/>
  <c r="Q537" i="29"/>
  <c r="P537" i="29"/>
  <c r="P536" i="29" s="1"/>
  <c r="O537" i="29"/>
  <c r="N537" i="29"/>
  <c r="M537" i="29"/>
  <c r="K537" i="29"/>
  <c r="L537" i="29" s="1"/>
  <c r="J537" i="29"/>
  <c r="I537" i="29"/>
  <c r="H537" i="29"/>
  <c r="H536" i="29" s="1"/>
  <c r="G537" i="29"/>
  <c r="G536" i="29" s="1"/>
  <c r="Q536" i="29"/>
  <c r="O536" i="29"/>
  <c r="N536" i="29"/>
  <c r="M536" i="29"/>
  <c r="K536" i="29"/>
  <c r="J536" i="29"/>
  <c r="I536" i="29"/>
  <c r="U535" i="29"/>
  <c r="U534" i="29" s="1"/>
  <c r="U533" i="29" s="1"/>
  <c r="P535" i="29"/>
  <c r="P534" i="29" s="1"/>
  <c r="L535" i="29"/>
  <c r="T534" i="29"/>
  <c r="S534" i="29"/>
  <c r="S533" i="29" s="1"/>
  <c r="R534" i="29"/>
  <c r="R533" i="29" s="1"/>
  <c r="Q534" i="29"/>
  <c r="Q533" i="29" s="1"/>
  <c r="O534" i="29"/>
  <c r="N534" i="29"/>
  <c r="M534" i="29"/>
  <c r="M533" i="29" s="1"/>
  <c r="K534" i="29"/>
  <c r="K533" i="29" s="1"/>
  <c r="J534" i="29"/>
  <c r="I534" i="29"/>
  <c r="L534" i="29" s="1"/>
  <c r="H534" i="29"/>
  <c r="G534" i="29"/>
  <c r="G533" i="29" s="1"/>
  <c r="T533" i="29"/>
  <c r="P533" i="29"/>
  <c r="O533" i="29"/>
  <c r="N533" i="29"/>
  <c r="J533" i="29"/>
  <c r="H533" i="29"/>
  <c r="U532" i="29"/>
  <c r="S532" i="29"/>
  <c r="P532" i="29"/>
  <c r="P531" i="29" s="1"/>
  <c r="P528" i="29" s="1"/>
  <c r="L532" i="29"/>
  <c r="U531" i="29"/>
  <c r="T531" i="29"/>
  <c r="S531" i="29"/>
  <c r="R531" i="29"/>
  <c r="Q531" i="29"/>
  <c r="O531" i="29"/>
  <c r="N531" i="29"/>
  <c r="M531" i="29"/>
  <c r="K531" i="29"/>
  <c r="J531" i="29"/>
  <c r="I531" i="29"/>
  <c r="L531" i="29" s="1"/>
  <c r="H531" i="29"/>
  <c r="G531" i="29"/>
  <c r="U530" i="29"/>
  <c r="S530" i="29"/>
  <c r="S529" i="29" s="1"/>
  <c r="S528" i="29" s="1"/>
  <c r="P530" i="29"/>
  <c r="L530" i="29"/>
  <c r="U529" i="29"/>
  <c r="T529" i="29"/>
  <c r="T528" i="29" s="1"/>
  <c r="R529" i="29"/>
  <c r="R528" i="29" s="1"/>
  <c r="Q529" i="29"/>
  <c r="P529" i="29"/>
  <c r="O529" i="29"/>
  <c r="N529" i="29"/>
  <c r="M529" i="29"/>
  <c r="K529" i="29"/>
  <c r="J529" i="29"/>
  <c r="J528" i="29" s="1"/>
  <c r="I529" i="29"/>
  <c r="H529" i="29"/>
  <c r="G529" i="29"/>
  <c r="U528" i="29"/>
  <c r="Q528" i="29"/>
  <c r="M528" i="29"/>
  <c r="H528" i="29"/>
  <c r="U527" i="29"/>
  <c r="S527" i="29"/>
  <c r="S526" i="29" s="1"/>
  <c r="P527" i="29"/>
  <c r="P526" i="29" s="1"/>
  <c r="L527" i="29"/>
  <c r="U526" i="29"/>
  <c r="T526" i="29"/>
  <c r="T523" i="29" s="1"/>
  <c r="T504" i="29" s="1"/>
  <c r="R526" i="29"/>
  <c r="Q526" i="29"/>
  <c r="O526" i="29"/>
  <c r="N526" i="29"/>
  <c r="N523" i="29" s="1"/>
  <c r="M526" i="29"/>
  <c r="K526" i="29"/>
  <c r="L526" i="29" s="1"/>
  <c r="J526" i="29"/>
  <c r="J523" i="29" s="1"/>
  <c r="I526" i="29"/>
  <c r="H526" i="29"/>
  <c r="G526" i="29"/>
  <c r="U525" i="29"/>
  <c r="S525" i="29"/>
  <c r="P525" i="29"/>
  <c r="P524" i="29" s="1"/>
  <c r="L525" i="29"/>
  <c r="U524" i="29"/>
  <c r="U523" i="29" s="1"/>
  <c r="T524" i="29"/>
  <c r="S524" i="29"/>
  <c r="R524" i="29"/>
  <c r="R523" i="29" s="1"/>
  <c r="Q524" i="29"/>
  <c r="O524" i="29"/>
  <c r="N524" i="29"/>
  <c r="M524" i="29"/>
  <c r="M523" i="29" s="1"/>
  <c r="K524" i="29"/>
  <c r="K523" i="29" s="1"/>
  <c r="J524" i="29"/>
  <c r="I524" i="29"/>
  <c r="H524" i="29"/>
  <c r="G524" i="29"/>
  <c r="G523" i="29" s="1"/>
  <c r="Q523" i="29"/>
  <c r="I523" i="29"/>
  <c r="U522" i="29"/>
  <c r="S522" i="29"/>
  <c r="S521" i="29" s="1"/>
  <c r="P522" i="29"/>
  <c r="L522" i="29"/>
  <c r="U521" i="29"/>
  <c r="U518" i="29" s="1"/>
  <c r="T521" i="29"/>
  <c r="R521" i="29"/>
  <c r="Q521" i="29"/>
  <c r="P521" i="29"/>
  <c r="O521" i="29"/>
  <c r="N521" i="29"/>
  <c r="M521" i="29"/>
  <c r="K521" i="29"/>
  <c r="K518" i="29" s="1"/>
  <c r="J521" i="29"/>
  <c r="I521" i="29"/>
  <c r="H521" i="29"/>
  <c r="G521" i="29"/>
  <c r="U520" i="29"/>
  <c r="S520" i="29"/>
  <c r="S519" i="29" s="1"/>
  <c r="S518" i="29" s="1"/>
  <c r="P520" i="29"/>
  <c r="P519" i="29" s="1"/>
  <c r="L520" i="29"/>
  <c r="U519" i="29"/>
  <c r="T519" i="29"/>
  <c r="T518" i="29" s="1"/>
  <c r="R519" i="29"/>
  <c r="Q519" i="29"/>
  <c r="O519" i="29"/>
  <c r="N519" i="29"/>
  <c r="N518" i="29" s="1"/>
  <c r="M519" i="29"/>
  <c r="K519" i="29"/>
  <c r="J519" i="29"/>
  <c r="J518" i="29" s="1"/>
  <c r="I519" i="29"/>
  <c r="L519" i="29" s="1"/>
  <c r="H519" i="29"/>
  <c r="G519" i="29"/>
  <c r="R518" i="29"/>
  <c r="O518" i="29"/>
  <c r="G518" i="29"/>
  <c r="U517" i="29"/>
  <c r="S517" i="29"/>
  <c r="P517" i="29"/>
  <c r="L517" i="29"/>
  <c r="U516" i="29"/>
  <c r="S516" i="29"/>
  <c r="S515" i="29" s="1"/>
  <c r="P516" i="29"/>
  <c r="P515" i="29" s="1"/>
  <c r="L516" i="29"/>
  <c r="U515" i="29"/>
  <c r="T515" i="29"/>
  <c r="R515" i="29"/>
  <c r="Q515" i="29"/>
  <c r="O515" i="29"/>
  <c r="N515" i="29"/>
  <c r="M515" i="29"/>
  <c r="K515" i="29"/>
  <c r="J515" i="29"/>
  <c r="I515" i="29"/>
  <c r="L515" i="29" s="1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S510" i="29" s="1"/>
  <c r="P511" i="29"/>
  <c r="P510" i="29" s="1"/>
  <c r="L511" i="29"/>
  <c r="U510" i="29"/>
  <c r="T510" i="29"/>
  <c r="R510" i="29"/>
  <c r="Q510" i="29"/>
  <c r="O510" i="29"/>
  <c r="N510" i="29"/>
  <c r="M510" i="29"/>
  <c r="K510" i="29"/>
  <c r="J510" i="29"/>
  <c r="I510" i="29"/>
  <c r="L510" i="29" s="1"/>
  <c r="H510" i="29"/>
  <c r="G510" i="29"/>
  <c r="U509" i="29"/>
  <c r="S509" i="29"/>
  <c r="S508" i="29" s="1"/>
  <c r="P509" i="29"/>
  <c r="L509" i="29"/>
  <c r="U508" i="29"/>
  <c r="U505" i="29" s="1"/>
  <c r="T508" i="29"/>
  <c r="T505" i="29" s="1"/>
  <c r="R508" i="29"/>
  <c r="Q508" i="29"/>
  <c r="P508" i="29"/>
  <c r="O508" i="29"/>
  <c r="N508" i="29"/>
  <c r="M508" i="29"/>
  <c r="L508" i="29"/>
  <c r="K508" i="29"/>
  <c r="J508" i="29"/>
  <c r="I508" i="29"/>
  <c r="H508" i="29"/>
  <c r="G508" i="29"/>
  <c r="U507" i="29"/>
  <c r="S507" i="29"/>
  <c r="P507" i="29"/>
  <c r="P506" i="29" s="1"/>
  <c r="P505" i="29" s="1"/>
  <c r="L507" i="29"/>
  <c r="U506" i="29"/>
  <c r="T506" i="29"/>
  <c r="S506" i="29"/>
  <c r="R506" i="29"/>
  <c r="Q506" i="29"/>
  <c r="O506" i="29"/>
  <c r="N506" i="29"/>
  <c r="N505" i="29" s="1"/>
  <c r="M506" i="29"/>
  <c r="K506" i="29"/>
  <c r="J506" i="29"/>
  <c r="I506" i="29"/>
  <c r="H506" i="29"/>
  <c r="G506" i="29"/>
  <c r="R505" i="29"/>
  <c r="M505" i="29"/>
  <c r="L503" i="29"/>
  <c r="U502" i="29"/>
  <c r="U499" i="29" s="1"/>
  <c r="T502" i="29"/>
  <c r="S502" i="29"/>
  <c r="R502" i="29"/>
  <c r="Q502" i="29"/>
  <c r="P502" i="29"/>
  <c r="O502" i="29"/>
  <c r="N502" i="29"/>
  <c r="M502" i="29"/>
  <c r="M499" i="29" s="1"/>
  <c r="K502" i="29"/>
  <c r="J502" i="29"/>
  <c r="I502" i="29"/>
  <c r="L502" i="29" s="1"/>
  <c r="H502" i="29"/>
  <c r="G502" i="29"/>
  <c r="U501" i="29"/>
  <c r="S501" i="29"/>
  <c r="P501" i="29"/>
  <c r="P500" i="29" s="1"/>
  <c r="P499" i="29" s="1"/>
  <c r="L501" i="29"/>
  <c r="U500" i="29"/>
  <c r="T500" i="29"/>
  <c r="T499" i="29" s="1"/>
  <c r="S500" i="29"/>
  <c r="S499" i="29" s="1"/>
  <c r="R500" i="29"/>
  <c r="Q500" i="29"/>
  <c r="O500" i="29"/>
  <c r="O499" i="29" s="1"/>
  <c r="N500" i="29"/>
  <c r="N499" i="29" s="1"/>
  <c r="M500" i="29"/>
  <c r="K500" i="29"/>
  <c r="J500" i="29"/>
  <c r="J499" i="29" s="1"/>
  <c r="I500" i="29"/>
  <c r="I499" i="29" s="1"/>
  <c r="H500" i="29"/>
  <c r="G500" i="29"/>
  <c r="G499" i="29" s="1"/>
  <c r="R499" i="29"/>
  <c r="U498" i="29"/>
  <c r="S498" i="29"/>
  <c r="S497" i="29" s="1"/>
  <c r="S496" i="29" s="1"/>
  <c r="P498" i="29"/>
  <c r="P497" i="29" s="1"/>
  <c r="L498" i="29"/>
  <c r="U497" i="29"/>
  <c r="U496" i="29" s="1"/>
  <c r="T497" i="29"/>
  <c r="T496" i="29" s="1"/>
  <c r="R497" i="29"/>
  <c r="R496" i="29" s="1"/>
  <c r="Q497" i="29"/>
  <c r="Q496" i="29" s="1"/>
  <c r="O497" i="29"/>
  <c r="O496" i="29" s="1"/>
  <c r="N497" i="29"/>
  <c r="N496" i="29" s="1"/>
  <c r="M497" i="29"/>
  <c r="M496" i="29" s="1"/>
  <c r="K497" i="29"/>
  <c r="J497" i="29"/>
  <c r="J496" i="29" s="1"/>
  <c r="I497" i="29"/>
  <c r="I496" i="29" s="1"/>
  <c r="L496" i="29" s="1"/>
  <c r="H497" i="29"/>
  <c r="G497" i="29"/>
  <c r="P496" i="29"/>
  <c r="K496" i="29"/>
  <c r="H496" i="29"/>
  <c r="G496" i="29"/>
  <c r="U495" i="29"/>
  <c r="S495" i="29"/>
  <c r="P495" i="29"/>
  <c r="P494" i="29" s="1"/>
  <c r="P493" i="29" s="1"/>
  <c r="L495" i="29"/>
  <c r="U494" i="29"/>
  <c r="T494" i="29"/>
  <c r="T493" i="29" s="1"/>
  <c r="S494" i="29"/>
  <c r="S493" i="29" s="1"/>
  <c r="R494" i="29"/>
  <c r="R493" i="29" s="1"/>
  <c r="Q494" i="29"/>
  <c r="O494" i="29"/>
  <c r="O493" i="29" s="1"/>
  <c r="N494" i="29"/>
  <c r="N493" i="29" s="1"/>
  <c r="M494" i="29"/>
  <c r="M493" i="29" s="1"/>
  <c r="K494" i="29"/>
  <c r="J494" i="29"/>
  <c r="I494" i="29"/>
  <c r="H494" i="29"/>
  <c r="H493" i="29" s="1"/>
  <c r="G494" i="29"/>
  <c r="G493" i="29" s="1"/>
  <c r="U493" i="29"/>
  <c r="Q493" i="29"/>
  <c r="J493" i="29"/>
  <c r="I493" i="29"/>
  <c r="U492" i="29"/>
  <c r="S492" i="29"/>
  <c r="S491" i="29" s="1"/>
  <c r="P492" i="29"/>
  <c r="P491" i="29" s="1"/>
  <c r="L492" i="29"/>
  <c r="U491" i="29"/>
  <c r="T491" i="29"/>
  <c r="R491" i="29"/>
  <c r="R488" i="29" s="1"/>
  <c r="Q491" i="29"/>
  <c r="Q488" i="29" s="1"/>
  <c r="O491" i="29"/>
  <c r="N491" i="29"/>
  <c r="N488" i="29" s="1"/>
  <c r="M491" i="29"/>
  <c r="M488" i="29" s="1"/>
  <c r="K491" i="29"/>
  <c r="J491" i="29"/>
  <c r="I491" i="29"/>
  <c r="L491" i="29" s="1"/>
  <c r="H491" i="29"/>
  <c r="H488" i="29" s="1"/>
  <c r="G491" i="29"/>
  <c r="U490" i="29"/>
  <c r="S490" i="29"/>
  <c r="P490" i="29"/>
  <c r="P489" i="29" s="1"/>
  <c r="L490" i="29"/>
  <c r="U489" i="29"/>
  <c r="T489" i="29"/>
  <c r="S489" i="29"/>
  <c r="R489" i="29"/>
  <c r="Q489" i="29"/>
  <c r="O489" i="29"/>
  <c r="O488" i="29" s="1"/>
  <c r="N489" i="29"/>
  <c r="M489" i="29"/>
  <c r="L489" i="29"/>
  <c r="K489" i="29"/>
  <c r="K488" i="29" s="1"/>
  <c r="J489" i="29"/>
  <c r="I489" i="29"/>
  <c r="U488" i="29"/>
  <c r="T488" i="29"/>
  <c r="J488" i="29"/>
  <c r="I488" i="29"/>
  <c r="G488" i="29"/>
  <c r="U487" i="29"/>
  <c r="S487" i="29"/>
  <c r="S486" i="29" s="1"/>
  <c r="S485" i="29" s="1"/>
  <c r="P487" i="29"/>
  <c r="P486" i="29" s="1"/>
  <c r="P485" i="29" s="1"/>
  <c r="L487" i="29"/>
  <c r="U486" i="29"/>
  <c r="U485" i="29" s="1"/>
  <c r="T486" i="29"/>
  <c r="T485" i="29" s="1"/>
  <c r="R486" i="29"/>
  <c r="Q486" i="29"/>
  <c r="Q485" i="29" s="1"/>
  <c r="O486" i="29"/>
  <c r="O485" i="29" s="1"/>
  <c r="N486" i="29"/>
  <c r="N485" i="29" s="1"/>
  <c r="M486" i="29"/>
  <c r="M485" i="29" s="1"/>
  <c r="K486" i="29"/>
  <c r="L486" i="29" s="1"/>
  <c r="J486" i="29"/>
  <c r="J485" i="29" s="1"/>
  <c r="I486" i="29"/>
  <c r="I485" i="29" s="1"/>
  <c r="H486" i="29"/>
  <c r="H485" i="29" s="1"/>
  <c r="G486" i="29"/>
  <c r="G485" i="29" s="1"/>
  <c r="R485" i="29"/>
  <c r="K485" i="29"/>
  <c r="U484" i="29"/>
  <c r="S484" i="29"/>
  <c r="P484" i="29"/>
  <c r="P483" i="29" s="1"/>
  <c r="P480" i="29" s="1"/>
  <c r="L484" i="29"/>
  <c r="U483" i="29"/>
  <c r="T483" i="29"/>
  <c r="S483" i="29"/>
  <c r="R483" i="29"/>
  <c r="Q483" i="29"/>
  <c r="O483" i="29"/>
  <c r="N483" i="29"/>
  <c r="M483" i="29"/>
  <c r="K483" i="29"/>
  <c r="J483" i="29"/>
  <c r="I483" i="29"/>
  <c r="L483" i="29" s="1"/>
  <c r="H483" i="29"/>
  <c r="G483" i="29"/>
  <c r="U482" i="29"/>
  <c r="S482" i="29"/>
  <c r="S481" i="29" s="1"/>
  <c r="S480" i="29" s="1"/>
  <c r="P482" i="29"/>
  <c r="L482" i="29"/>
  <c r="U481" i="29"/>
  <c r="U480" i="29" s="1"/>
  <c r="T481" i="29"/>
  <c r="R481" i="29"/>
  <c r="R480" i="29" s="1"/>
  <c r="Q481" i="29"/>
  <c r="Q480" i="29" s="1"/>
  <c r="P481" i="29"/>
  <c r="O481" i="29"/>
  <c r="O480" i="29" s="1"/>
  <c r="N481" i="29"/>
  <c r="M481" i="29"/>
  <c r="M480" i="29" s="1"/>
  <c r="K481" i="29"/>
  <c r="K480" i="29" s="1"/>
  <c r="J481" i="29"/>
  <c r="J480" i="29" s="1"/>
  <c r="I481" i="29"/>
  <c r="H481" i="29"/>
  <c r="G481" i="29"/>
  <c r="G480" i="29" s="1"/>
  <c r="T480" i="29"/>
  <c r="H480" i="29"/>
  <c r="U479" i="29"/>
  <c r="S479" i="29"/>
  <c r="P479" i="29"/>
  <c r="P478" i="29" s="1"/>
  <c r="P477" i="29" s="1"/>
  <c r="L479" i="29"/>
  <c r="U478" i="29"/>
  <c r="T478" i="29"/>
  <c r="S478" i="29"/>
  <c r="S477" i="29" s="1"/>
  <c r="R478" i="29"/>
  <c r="Q478" i="29"/>
  <c r="O478" i="29"/>
  <c r="O477" i="29" s="1"/>
  <c r="N478" i="29"/>
  <c r="N477" i="29" s="1"/>
  <c r="M478" i="29"/>
  <c r="K478" i="29"/>
  <c r="J478" i="29"/>
  <c r="I478" i="29"/>
  <c r="I477" i="29" s="1"/>
  <c r="H478" i="29"/>
  <c r="H477" i="29" s="1"/>
  <c r="G478" i="29"/>
  <c r="G477" i="29" s="1"/>
  <c r="U477" i="29"/>
  <c r="T477" i="29"/>
  <c r="R477" i="29"/>
  <c r="Q477" i="29"/>
  <c r="M477" i="29"/>
  <c r="J477" i="29"/>
  <c r="U476" i="29"/>
  <c r="S476" i="29"/>
  <c r="S475" i="29" s="1"/>
  <c r="S474" i="29" s="1"/>
  <c r="P476" i="29"/>
  <c r="L476" i="29"/>
  <c r="U475" i="29"/>
  <c r="U474" i="29" s="1"/>
  <c r="T475" i="29"/>
  <c r="R475" i="29"/>
  <c r="Q475" i="29"/>
  <c r="Q474" i="29" s="1"/>
  <c r="P475" i="29"/>
  <c r="P474" i="29" s="1"/>
  <c r="O475" i="29"/>
  <c r="O474" i="29" s="1"/>
  <c r="N475" i="29"/>
  <c r="M475" i="29"/>
  <c r="M474" i="29" s="1"/>
  <c r="K475" i="29"/>
  <c r="K474" i="29" s="1"/>
  <c r="J475" i="29"/>
  <c r="J474" i="29" s="1"/>
  <c r="I475" i="29"/>
  <c r="I474" i="29" s="1"/>
  <c r="H475" i="29"/>
  <c r="G475" i="29"/>
  <c r="T474" i="29"/>
  <c r="R474" i="29"/>
  <c r="N474" i="29"/>
  <c r="H474" i="29"/>
  <c r="G474" i="29"/>
  <c r="U473" i="29"/>
  <c r="S473" i="29"/>
  <c r="P473" i="29"/>
  <c r="P472" i="29" s="1"/>
  <c r="P471" i="29" s="1"/>
  <c r="L473" i="29"/>
  <c r="U472" i="29"/>
  <c r="T472" i="29"/>
  <c r="S472" i="29"/>
  <c r="S471" i="29" s="1"/>
  <c r="R472" i="29"/>
  <c r="Q472" i="29"/>
  <c r="O472" i="29"/>
  <c r="O471" i="29" s="1"/>
  <c r="N472" i="29"/>
  <c r="N471" i="29" s="1"/>
  <c r="M472" i="29"/>
  <c r="M471" i="29" s="1"/>
  <c r="K472" i="29"/>
  <c r="J472" i="29"/>
  <c r="I472" i="29"/>
  <c r="I471" i="29" s="1"/>
  <c r="H472" i="29"/>
  <c r="H471" i="29" s="1"/>
  <c r="G472" i="29"/>
  <c r="G471" i="29" s="1"/>
  <c r="U471" i="29"/>
  <c r="T471" i="29"/>
  <c r="R471" i="29"/>
  <c r="Q471" i="29"/>
  <c r="J471" i="29"/>
  <c r="U470" i="29"/>
  <c r="S470" i="29"/>
  <c r="S469" i="29" s="1"/>
  <c r="S468" i="29" s="1"/>
  <c r="P470" i="29"/>
  <c r="L470" i="29"/>
  <c r="U469" i="29"/>
  <c r="U468" i="29" s="1"/>
  <c r="T469" i="29"/>
  <c r="T468" i="29" s="1"/>
  <c r="R469" i="29"/>
  <c r="Q469" i="29"/>
  <c r="Q468" i="29" s="1"/>
  <c r="P469" i="29"/>
  <c r="P468" i="29" s="1"/>
  <c r="O469" i="29"/>
  <c r="N469" i="29"/>
  <c r="M469" i="29"/>
  <c r="M468" i="29" s="1"/>
  <c r="L469" i="29"/>
  <c r="K469" i="29"/>
  <c r="K468" i="29" s="1"/>
  <c r="J469" i="29"/>
  <c r="I469" i="29"/>
  <c r="I468" i="29" s="1"/>
  <c r="H469" i="29"/>
  <c r="H468" i="29" s="1"/>
  <c r="G469" i="29"/>
  <c r="G468" i="29" s="1"/>
  <c r="R468" i="29"/>
  <c r="O468" i="29"/>
  <c r="N468" i="29"/>
  <c r="J468" i="29"/>
  <c r="U465" i="29"/>
  <c r="S465" i="29"/>
  <c r="S464" i="29" s="1"/>
  <c r="P465" i="29"/>
  <c r="P464" i="29" s="1"/>
  <c r="L465" i="29"/>
  <c r="U464" i="29"/>
  <c r="T464" i="29"/>
  <c r="R464" i="29"/>
  <c r="Q464" i="29"/>
  <c r="O464" i="29"/>
  <c r="N464" i="29"/>
  <c r="M464" i="29"/>
  <c r="K464" i="29"/>
  <c r="L464" i="29" s="1"/>
  <c r="J464" i="29"/>
  <c r="I464" i="29"/>
  <c r="H464" i="29"/>
  <c r="G464" i="29"/>
  <c r="U463" i="29"/>
  <c r="S463" i="29"/>
  <c r="P463" i="29"/>
  <c r="L463" i="29"/>
  <c r="U462" i="29"/>
  <c r="S462" i="29"/>
  <c r="P462" i="29"/>
  <c r="P461" i="29" s="1"/>
  <c r="L462" i="29"/>
  <c r="U461" i="29"/>
  <c r="T461" i="29"/>
  <c r="S461" i="29"/>
  <c r="R461" i="29"/>
  <c r="Q461" i="29"/>
  <c r="Q455" i="29" s="1"/>
  <c r="O461" i="29"/>
  <c r="N461" i="29"/>
  <c r="M461" i="29"/>
  <c r="K461" i="29"/>
  <c r="L461" i="29" s="1"/>
  <c r="J461" i="29"/>
  <c r="I461" i="29"/>
  <c r="H461" i="29"/>
  <c r="G461" i="29"/>
  <c r="U460" i="29"/>
  <c r="S460" i="29"/>
  <c r="P460" i="29"/>
  <c r="L460" i="29"/>
  <c r="U459" i="29"/>
  <c r="S459" i="29"/>
  <c r="P459" i="29"/>
  <c r="P458" i="29" s="1"/>
  <c r="L459" i="29"/>
  <c r="U458" i="29"/>
  <c r="T458" i="29"/>
  <c r="S458" i="29"/>
  <c r="R458" i="29"/>
  <c r="Q458" i="29"/>
  <c r="O458" i="29"/>
  <c r="N458" i="29"/>
  <c r="M458" i="29"/>
  <c r="M455" i="29" s="1"/>
  <c r="K458" i="29"/>
  <c r="J458" i="29"/>
  <c r="I458" i="29"/>
  <c r="L458" i="29" s="1"/>
  <c r="H458" i="29"/>
  <c r="H455" i="29" s="1"/>
  <c r="G458" i="29"/>
  <c r="U457" i="29"/>
  <c r="S457" i="29"/>
  <c r="P457" i="29"/>
  <c r="P456" i="29" s="1"/>
  <c r="L457" i="29"/>
  <c r="U456" i="29"/>
  <c r="T456" i="29"/>
  <c r="T455" i="29" s="1"/>
  <c r="S456" i="29"/>
  <c r="R456" i="29"/>
  <c r="Q456" i="29"/>
  <c r="O456" i="29"/>
  <c r="N456" i="29"/>
  <c r="M456" i="29"/>
  <c r="K456" i="29"/>
  <c r="J456" i="29"/>
  <c r="J455" i="29" s="1"/>
  <c r="I456" i="29"/>
  <c r="H456" i="29"/>
  <c r="G456" i="29"/>
  <c r="U455" i="29"/>
  <c r="U454" i="29"/>
  <c r="S454" i="29"/>
  <c r="S453" i="29" s="1"/>
  <c r="P454" i="29"/>
  <c r="P453" i="29" s="1"/>
  <c r="L454" i="29"/>
  <c r="U453" i="29"/>
  <c r="T453" i="29"/>
  <c r="T446" i="29" s="1"/>
  <c r="R453" i="29"/>
  <c r="Q453" i="29"/>
  <c r="O453" i="29"/>
  <c r="N453" i="29"/>
  <c r="M453" i="29"/>
  <c r="K453" i="29"/>
  <c r="J453" i="29"/>
  <c r="I453" i="29"/>
  <c r="L453" i="29" s="1"/>
  <c r="H453" i="29"/>
  <c r="G453" i="29"/>
  <c r="U452" i="29"/>
  <c r="S452" i="29"/>
  <c r="P452" i="29"/>
  <c r="P451" i="29" s="1"/>
  <c r="L452" i="29"/>
  <c r="U451" i="29"/>
  <c r="U446" i="29" s="1"/>
  <c r="T451" i="29"/>
  <c r="S451" i="29"/>
  <c r="R451" i="29"/>
  <c r="Q451" i="29"/>
  <c r="Q446" i="29" s="1"/>
  <c r="O451" i="29"/>
  <c r="N451" i="29"/>
  <c r="M451" i="29"/>
  <c r="M446" i="29" s="1"/>
  <c r="K451" i="29"/>
  <c r="K446" i="29" s="1"/>
  <c r="J451" i="29"/>
  <c r="I451" i="29"/>
  <c r="H451" i="29"/>
  <c r="G451" i="29"/>
  <c r="G446" i="29" s="1"/>
  <c r="U450" i="29"/>
  <c r="S450" i="29"/>
  <c r="P450" i="29"/>
  <c r="L450" i="29"/>
  <c r="U449" i="29"/>
  <c r="S449" i="29"/>
  <c r="P449" i="29"/>
  <c r="L449" i="29"/>
  <c r="U448" i="29"/>
  <c r="S448" i="29"/>
  <c r="P448" i="29"/>
  <c r="P447" i="29" s="1"/>
  <c r="L448" i="29"/>
  <c r="U447" i="29"/>
  <c r="T447" i="29"/>
  <c r="S447" i="29"/>
  <c r="R447" i="29"/>
  <c r="R446" i="29" s="1"/>
  <c r="Q447" i="29"/>
  <c r="O447" i="29"/>
  <c r="N447" i="29"/>
  <c r="M447" i="29"/>
  <c r="K447" i="29"/>
  <c r="J447" i="29"/>
  <c r="I447" i="29"/>
  <c r="L447" i="29" s="1"/>
  <c r="H447" i="29"/>
  <c r="G447" i="29"/>
  <c r="I446" i="29"/>
  <c r="H446" i="29"/>
  <c r="U445" i="29"/>
  <c r="S445" i="29"/>
  <c r="S444" i="29" s="1"/>
  <c r="P445" i="29"/>
  <c r="P444" i="29" s="1"/>
  <c r="L445" i="29"/>
  <c r="U444" i="29"/>
  <c r="T444" i="29"/>
  <c r="R444" i="29"/>
  <c r="Q444" i="29"/>
  <c r="O444" i="29"/>
  <c r="N444" i="29"/>
  <c r="M444" i="29"/>
  <c r="K444" i="29"/>
  <c r="J444" i="29"/>
  <c r="I444" i="29"/>
  <c r="L444" i="29" s="1"/>
  <c r="H444" i="29"/>
  <c r="G444" i="29"/>
  <c r="U443" i="29"/>
  <c r="S443" i="29"/>
  <c r="S442" i="29" s="1"/>
  <c r="P443" i="29"/>
  <c r="P442" i="29" s="1"/>
  <c r="L443" i="29"/>
  <c r="U442" i="29"/>
  <c r="T442" i="29"/>
  <c r="R442" i="29"/>
  <c r="Q442" i="29"/>
  <c r="O442" i="29"/>
  <c r="N442" i="29"/>
  <c r="M442" i="29"/>
  <c r="K442" i="29"/>
  <c r="J442" i="29"/>
  <c r="I442" i="29"/>
  <c r="H442" i="29"/>
  <c r="G442" i="29"/>
  <c r="U441" i="29"/>
  <c r="S441" i="29"/>
  <c r="S440" i="29" s="1"/>
  <c r="P441" i="29"/>
  <c r="L441" i="29"/>
  <c r="U440" i="29"/>
  <c r="T440" i="29"/>
  <c r="R440" i="29"/>
  <c r="Q440" i="29"/>
  <c r="P440" i="29"/>
  <c r="O440" i="29"/>
  <c r="N440" i="29"/>
  <c r="M440" i="29"/>
  <c r="K440" i="29"/>
  <c r="J440" i="29"/>
  <c r="I440" i="29"/>
  <c r="H440" i="29"/>
  <c r="G440" i="29"/>
  <c r="U439" i="29"/>
  <c r="S439" i="29"/>
  <c r="S438" i="29" s="1"/>
  <c r="P439" i="29"/>
  <c r="P438" i="29" s="1"/>
  <c r="L439" i="29"/>
  <c r="U438" i="29"/>
  <c r="T438" i="29"/>
  <c r="R438" i="29"/>
  <c r="Q438" i="29"/>
  <c r="O438" i="29"/>
  <c r="N438" i="29"/>
  <c r="N433" i="29" s="1"/>
  <c r="M438" i="29"/>
  <c r="M433" i="29" s="1"/>
  <c r="K438" i="29"/>
  <c r="J438" i="29"/>
  <c r="I438" i="29"/>
  <c r="I433" i="29" s="1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P434" i="29" s="1"/>
  <c r="P433" i="29" s="1"/>
  <c r="L435" i="29"/>
  <c r="U434" i="29"/>
  <c r="T434" i="29"/>
  <c r="T433" i="29" s="1"/>
  <c r="S434" i="29"/>
  <c r="S433" i="29" s="1"/>
  <c r="R434" i="29"/>
  <c r="Q434" i="29"/>
  <c r="O434" i="29"/>
  <c r="O433" i="29" s="1"/>
  <c r="N434" i="29"/>
  <c r="M434" i="29"/>
  <c r="K434" i="29"/>
  <c r="L434" i="29" s="1"/>
  <c r="J434" i="29"/>
  <c r="J433" i="29" s="1"/>
  <c r="I434" i="29"/>
  <c r="H434" i="29"/>
  <c r="G434" i="29"/>
  <c r="R433" i="29"/>
  <c r="U432" i="29"/>
  <c r="S432" i="29"/>
  <c r="S431" i="29" s="1"/>
  <c r="P432" i="29"/>
  <c r="L432" i="29"/>
  <c r="U431" i="29"/>
  <c r="T431" i="29"/>
  <c r="R431" i="29"/>
  <c r="Q431" i="29"/>
  <c r="P431" i="29"/>
  <c r="O431" i="29"/>
  <c r="N431" i="29"/>
  <c r="M431" i="29"/>
  <c r="K431" i="29"/>
  <c r="J431" i="29"/>
  <c r="I431" i="29"/>
  <c r="H431" i="29"/>
  <c r="G431" i="29"/>
  <c r="U430" i="29"/>
  <c r="S430" i="29"/>
  <c r="S429" i="29" s="1"/>
  <c r="P430" i="29"/>
  <c r="P429" i="29" s="1"/>
  <c r="L430" i="29"/>
  <c r="U429" i="29"/>
  <c r="T429" i="29"/>
  <c r="R429" i="29"/>
  <c r="Q429" i="29"/>
  <c r="O429" i="29"/>
  <c r="N429" i="29"/>
  <c r="M429" i="29"/>
  <c r="K429" i="29"/>
  <c r="J429" i="29"/>
  <c r="I429" i="29"/>
  <c r="L429" i="29" s="1"/>
  <c r="H429" i="29"/>
  <c r="G429" i="29"/>
  <c r="U428" i="29"/>
  <c r="S428" i="29"/>
  <c r="P428" i="29"/>
  <c r="L428" i="29"/>
  <c r="U427" i="29"/>
  <c r="S427" i="29"/>
  <c r="S426" i="29" s="1"/>
  <c r="P427" i="29"/>
  <c r="P426" i="29" s="1"/>
  <c r="L427" i="29"/>
  <c r="U426" i="29"/>
  <c r="T426" i="29"/>
  <c r="R426" i="29"/>
  <c r="Q426" i="29"/>
  <c r="O426" i="29"/>
  <c r="N426" i="29"/>
  <c r="M426" i="29"/>
  <c r="K426" i="29"/>
  <c r="L426" i="29" s="1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P421" i="29" s="1"/>
  <c r="L422" i="29"/>
  <c r="U421" i="29"/>
  <c r="T421" i="29"/>
  <c r="S421" i="29"/>
  <c r="R421" i="29"/>
  <c r="Q421" i="29"/>
  <c r="O421" i="29"/>
  <c r="O418" i="29" s="1"/>
  <c r="N421" i="29"/>
  <c r="M421" i="29"/>
  <c r="K421" i="29"/>
  <c r="J421" i="29"/>
  <c r="J418" i="29" s="1"/>
  <c r="I421" i="29"/>
  <c r="L421" i="29" s="1"/>
  <c r="H421" i="29"/>
  <c r="G421" i="29"/>
  <c r="U420" i="29"/>
  <c r="S420" i="29"/>
  <c r="S419" i="29" s="1"/>
  <c r="P420" i="29"/>
  <c r="L420" i="29"/>
  <c r="U419" i="29"/>
  <c r="U418" i="29" s="1"/>
  <c r="T419" i="29"/>
  <c r="T418" i="29" s="1"/>
  <c r="R419" i="29"/>
  <c r="Q419" i="29"/>
  <c r="Q418" i="29" s="1"/>
  <c r="P419" i="29"/>
  <c r="P418" i="29" s="1"/>
  <c r="O419" i="29"/>
  <c r="N419" i="29"/>
  <c r="M419" i="29"/>
  <c r="M418" i="29" s="1"/>
  <c r="K419" i="29"/>
  <c r="J419" i="29"/>
  <c r="I419" i="29"/>
  <c r="H419" i="29"/>
  <c r="G419" i="29"/>
  <c r="N418" i="29"/>
  <c r="H418" i="29"/>
  <c r="U417" i="29"/>
  <c r="S417" i="29"/>
  <c r="P417" i="29"/>
  <c r="P416" i="29" s="1"/>
  <c r="L417" i="29"/>
  <c r="U416" i="29"/>
  <c r="T416" i="29"/>
  <c r="S416" i="29"/>
  <c r="R416" i="29"/>
  <c r="Q416" i="29"/>
  <c r="O416" i="29"/>
  <c r="N416" i="29"/>
  <c r="M416" i="29"/>
  <c r="K416" i="29"/>
  <c r="J416" i="29"/>
  <c r="I416" i="29"/>
  <c r="L416" i="29" s="1"/>
  <c r="H416" i="29"/>
  <c r="G416" i="29"/>
  <c r="U415" i="29"/>
  <c r="S415" i="29"/>
  <c r="S414" i="29" s="1"/>
  <c r="P415" i="29"/>
  <c r="L415" i="29"/>
  <c r="U414" i="29"/>
  <c r="T414" i="29"/>
  <c r="R414" i="29"/>
  <c r="Q414" i="29"/>
  <c r="P414" i="29"/>
  <c r="O414" i="29"/>
  <c r="N414" i="29"/>
  <c r="M414" i="29"/>
  <c r="L414" i="29"/>
  <c r="K414" i="29"/>
  <c r="J414" i="29"/>
  <c r="I414" i="29"/>
  <c r="U413" i="29"/>
  <c r="S413" i="29"/>
  <c r="P413" i="29"/>
  <c r="L413" i="29"/>
  <c r="U412" i="29"/>
  <c r="S412" i="29"/>
  <c r="S411" i="29" s="1"/>
  <c r="P412" i="29"/>
  <c r="P411" i="29" s="1"/>
  <c r="L412" i="29"/>
  <c r="U411" i="29"/>
  <c r="T411" i="29"/>
  <c r="R411" i="29"/>
  <c r="Q411" i="29"/>
  <c r="O411" i="29"/>
  <c r="N411" i="29"/>
  <c r="M411" i="29"/>
  <c r="K411" i="29"/>
  <c r="J411" i="29"/>
  <c r="I411" i="29"/>
  <c r="H411" i="29"/>
  <c r="G411" i="29"/>
  <c r="U410" i="29"/>
  <c r="U409" i="29" s="1"/>
  <c r="S410" i="29"/>
  <c r="S409" i="29" s="1"/>
  <c r="P410" i="29"/>
  <c r="L410" i="29"/>
  <c r="T409" i="29"/>
  <c r="R409" i="29"/>
  <c r="Q409" i="29"/>
  <c r="P409" i="29"/>
  <c r="O409" i="29"/>
  <c r="N409" i="29"/>
  <c r="M409" i="29"/>
  <c r="L409" i="29"/>
  <c r="K409" i="29"/>
  <c r="J409" i="29"/>
  <c r="I409" i="29"/>
  <c r="H409" i="29"/>
  <c r="G409" i="29"/>
  <c r="U408" i="29"/>
  <c r="S408" i="29"/>
  <c r="P408" i="29"/>
  <c r="P407" i="29" s="1"/>
  <c r="L408" i="29"/>
  <c r="U407" i="29"/>
  <c r="T407" i="29"/>
  <c r="S407" i="29"/>
  <c r="R407" i="29"/>
  <c r="Q407" i="29"/>
  <c r="O407" i="29"/>
  <c r="N407" i="29"/>
  <c r="M407" i="29"/>
  <c r="K407" i="29"/>
  <c r="J407" i="29"/>
  <c r="J400" i="29" s="1"/>
  <c r="I407" i="29"/>
  <c r="L407" i="29" s="1"/>
  <c r="H407" i="29"/>
  <c r="G407" i="29"/>
  <c r="U406" i="29"/>
  <c r="S406" i="29"/>
  <c r="P406" i="29"/>
  <c r="L406" i="29"/>
  <c r="U405" i="29"/>
  <c r="S405" i="29"/>
  <c r="S404" i="29" s="1"/>
  <c r="P405" i="29"/>
  <c r="L405" i="29"/>
  <c r="U404" i="29"/>
  <c r="T404" i="29"/>
  <c r="T400" i="29" s="1"/>
  <c r="R404" i="29"/>
  <c r="Q404" i="29"/>
  <c r="P404" i="29"/>
  <c r="O404" i="29"/>
  <c r="N404" i="29"/>
  <c r="M404" i="29"/>
  <c r="K404" i="29"/>
  <c r="L404" i="29" s="1"/>
  <c r="J404" i="29"/>
  <c r="I404" i="29"/>
  <c r="H404" i="29"/>
  <c r="G404" i="29"/>
  <c r="U403" i="29"/>
  <c r="S403" i="29"/>
  <c r="P403" i="29"/>
  <c r="L403" i="29"/>
  <c r="U402" i="29"/>
  <c r="S402" i="29"/>
  <c r="P402" i="29"/>
  <c r="P401" i="29" s="1"/>
  <c r="L402" i="29"/>
  <c r="U401" i="29"/>
  <c r="T401" i="29"/>
  <c r="S401" i="29"/>
  <c r="R401" i="29"/>
  <c r="R400" i="29" s="1"/>
  <c r="Q401" i="29"/>
  <c r="O401" i="29"/>
  <c r="N401" i="29"/>
  <c r="M401" i="29"/>
  <c r="M400" i="29" s="1"/>
  <c r="K401" i="29"/>
  <c r="J401" i="29"/>
  <c r="I401" i="29"/>
  <c r="H401" i="29"/>
  <c r="H400" i="29" s="1"/>
  <c r="G401" i="29"/>
  <c r="N400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L398" i="29" s="1"/>
  <c r="H398" i="29"/>
  <c r="G398" i="29"/>
  <c r="U397" i="29"/>
  <c r="S397" i="29"/>
  <c r="S396" i="29" s="1"/>
  <c r="P397" i="29"/>
  <c r="P396" i="29" s="1"/>
  <c r="L397" i="29"/>
  <c r="U396" i="29"/>
  <c r="T396" i="29"/>
  <c r="R396" i="29"/>
  <c r="Q396" i="29"/>
  <c r="O396" i="29"/>
  <c r="N396" i="29"/>
  <c r="M396" i="29"/>
  <c r="K396" i="29"/>
  <c r="J396" i="29"/>
  <c r="I396" i="29"/>
  <c r="H396" i="29"/>
  <c r="G396" i="29"/>
  <c r="U395" i="29"/>
  <c r="S395" i="29"/>
  <c r="P395" i="29"/>
  <c r="L395" i="29"/>
  <c r="U394" i="29"/>
  <c r="S394" i="29"/>
  <c r="S393" i="29" s="1"/>
  <c r="P394" i="29"/>
  <c r="L394" i="29"/>
  <c r="U393" i="29"/>
  <c r="T393" i="29"/>
  <c r="R393" i="29"/>
  <c r="Q393" i="29"/>
  <c r="P393" i="29"/>
  <c r="O393" i="29"/>
  <c r="N393" i="29"/>
  <c r="M393" i="29"/>
  <c r="L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P387" i="29" s="1"/>
  <c r="L388" i="29"/>
  <c r="U387" i="29"/>
  <c r="T387" i="29"/>
  <c r="S387" i="29"/>
  <c r="R387" i="29"/>
  <c r="Q387" i="29"/>
  <c r="O387" i="29"/>
  <c r="N387" i="29"/>
  <c r="M387" i="29"/>
  <c r="K387" i="29"/>
  <c r="J387" i="29"/>
  <c r="I387" i="29"/>
  <c r="L387" i="29" s="1"/>
  <c r="H387" i="29"/>
  <c r="G387" i="29"/>
  <c r="U386" i="29"/>
  <c r="S386" i="29"/>
  <c r="S385" i="29" s="1"/>
  <c r="P386" i="29"/>
  <c r="L386" i="29"/>
  <c r="U385" i="29"/>
  <c r="T385" i="29"/>
  <c r="R385" i="29"/>
  <c r="Q385" i="29"/>
  <c r="P385" i="29"/>
  <c r="O385" i="29"/>
  <c r="N385" i="29"/>
  <c r="M385" i="29"/>
  <c r="L385" i="29"/>
  <c r="K385" i="29"/>
  <c r="J385" i="29"/>
  <c r="I385" i="29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P376" i="29" s="1"/>
  <c r="L377" i="29"/>
  <c r="U376" i="29"/>
  <c r="T376" i="29"/>
  <c r="S376" i="29"/>
  <c r="R376" i="29"/>
  <c r="Q376" i="29"/>
  <c r="O376" i="29"/>
  <c r="N376" i="29"/>
  <c r="M376" i="29"/>
  <c r="K376" i="29"/>
  <c r="J376" i="29"/>
  <c r="I376" i="29"/>
  <c r="L376" i="29" s="1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S372" i="29" s="1"/>
  <c r="P373" i="29"/>
  <c r="P372" i="29" s="1"/>
  <c r="L373" i="29"/>
  <c r="U372" i="29"/>
  <c r="T372" i="29"/>
  <c r="R372" i="29"/>
  <c r="Q372" i="29"/>
  <c r="O372" i="29"/>
  <c r="N372" i="29"/>
  <c r="M372" i="29"/>
  <c r="K372" i="29"/>
  <c r="J372" i="29"/>
  <c r="I372" i="29"/>
  <c r="L372" i="29" s="1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P367" i="29" s="1"/>
  <c r="L369" i="29"/>
  <c r="J369" i="29"/>
  <c r="U368" i="29"/>
  <c r="S368" i="29"/>
  <c r="S367" i="29" s="1"/>
  <c r="P368" i="29"/>
  <c r="L368" i="29"/>
  <c r="J368" i="29"/>
  <c r="U367" i="29"/>
  <c r="T367" i="29"/>
  <c r="R367" i="29"/>
  <c r="Q367" i="29"/>
  <c r="O367" i="29"/>
  <c r="O356" i="29" s="1"/>
  <c r="N367" i="29"/>
  <c r="M367" i="29"/>
  <c r="K367" i="29"/>
  <c r="I367" i="29"/>
  <c r="L367" i="29" s="1"/>
  <c r="H367" i="29"/>
  <c r="G367" i="29"/>
  <c r="U366" i="29"/>
  <c r="S366" i="29"/>
  <c r="P366" i="29"/>
  <c r="L366" i="29"/>
  <c r="J366" i="29"/>
  <c r="U365" i="29"/>
  <c r="U363" i="29" s="1"/>
  <c r="S365" i="29"/>
  <c r="P365" i="29"/>
  <c r="L365" i="29"/>
  <c r="J365" i="29"/>
  <c r="U364" i="29"/>
  <c r="S364" i="29"/>
  <c r="P364" i="29"/>
  <c r="Q364" i="29" s="1"/>
  <c r="Q363" i="29" s="1"/>
  <c r="M364" i="29"/>
  <c r="N364" i="29" s="1"/>
  <c r="N363" i="29" s="1"/>
  <c r="L364" i="29"/>
  <c r="J364" i="29"/>
  <c r="T363" i="29"/>
  <c r="R363" i="29"/>
  <c r="O363" i="29"/>
  <c r="K363" i="29"/>
  <c r="K356" i="29" s="1"/>
  <c r="J363" i="29"/>
  <c r="I363" i="29"/>
  <c r="L363" i="29" s="1"/>
  <c r="H363" i="29"/>
  <c r="G363" i="29"/>
  <c r="U362" i="29"/>
  <c r="U361" i="29" s="1"/>
  <c r="S362" i="29"/>
  <c r="S361" i="29" s="1"/>
  <c r="P362" i="29"/>
  <c r="L362" i="29"/>
  <c r="J362" i="29"/>
  <c r="J361" i="29" s="1"/>
  <c r="T361" i="29"/>
  <c r="R361" i="29"/>
  <c r="Q361" i="29"/>
  <c r="P361" i="29"/>
  <c r="O361" i="29"/>
  <c r="N361" i="29"/>
  <c r="M361" i="29"/>
  <c r="L361" i="29"/>
  <c r="K361" i="29"/>
  <c r="I361" i="29"/>
  <c r="H361" i="29"/>
  <c r="G361" i="29"/>
  <c r="U360" i="29"/>
  <c r="S360" i="29"/>
  <c r="P360" i="29"/>
  <c r="L360" i="29"/>
  <c r="J360" i="29"/>
  <c r="U359" i="29"/>
  <c r="S359" i="29"/>
  <c r="S357" i="29" s="1"/>
  <c r="P359" i="29"/>
  <c r="L359" i="29"/>
  <c r="J359" i="29"/>
  <c r="U358" i="29"/>
  <c r="U357" i="29" s="1"/>
  <c r="U356" i="29" s="1"/>
  <c r="S358" i="29"/>
  <c r="P358" i="29"/>
  <c r="L358" i="29"/>
  <c r="J358" i="29"/>
  <c r="T357" i="29"/>
  <c r="R357" i="29"/>
  <c r="Q357" i="29"/>
  <c r="P357" i="29"/>
  <c r="O357" i="29"/>
  <c r="N357" i="29"/>
  <c r="M357" i="29"/>
  <c r="L357" i="29"/>
  <c r="K357" i="29"/>
  <c r="I357" i="29"/>
  <c r="H357" i="29"/>
  <c r="G357" i="29"/>
  <c r="G356" i="29"/>
  <c r="U354" i="29"/>
  <c r="S354" i="29"/>
  <c r="P354" i="29"/>
  <c r="P353" i="29" s="1"/>
  <c r="P352" i="29" s="1"/>
  <c r="L354" i="29"/>
  <c r="U353" i="29"/>
  <c r="U352" i="29" s="1"/>
  <c r="T353" i="29"/>
  <c r="S353" i="29"/>
  <c r="S352" i="29" s="1"/>
  <c r="R353" i="29"/>
  <c r="R352" i="29" s="1"/>
  <c r="Q353" i="29"/>
  <c r="Q352" i="29" s="1"/>
  <c r="O353" i="29"/>
  <c r="O352" i="29" s="1"/>
  <c r="N353" i="29"/>
  <c r="M353" i="29"/>
  <c r="M352" i="29" s="1"/>
  <c r="K353" i="29"/>
  <c r="K352" i="29" s="1"/>
  <c r="J353" i="29"/>
  <c r="I353" i="29"/>
  <c r="I352" i="29" s="1"/>
  <c r="L352" i="29" s="1"/>
  <c r="H353" i="29"/>
  <c r="H352" i="29" s="1"/>
  <c r="G353" i="29"/>
  <c r="G352" i="29" s="1"/>
  <c r="T352" i="29"/>
  <c r="N352" i="29"/>
  <c r="J352" i="29"/>
  <c r="U351" i="29"/>
  <c r="S351" i="29"/>
  <c r="S350" i="29" s="1"/>
  <c r="S349" i="29" s="1"/>
  <c r="P351" i="29"/>
  <c r="P350" i="29" s="1"/>
  <c r="P349" i="29" s="1"/>
  <c r="L351" i="29"/>
  <c r="U350" i="29"/>
  <c r="U349" i="29" s="1"/>
  <c r="T350" i="29"/>
  <c r="R350" i="29"/>
  <c r="Q350" i="29"/>
  <c r="Q349" i="29" s="1"/>
  <c r="O350" i="29"/>
  <c r="O349" i="29" s="1"/>
  <c r="N350" i="29"/>
  <c r="N349" i="29" s="1"/>
  <c r="M350" i="29"/>
  <c r="M349" i="29" s="1"/>
  <c r="K350" i="29"/>
  <c r="K349" i="29" s="1"/>
  <c r="J350" i="29"/>
  <c r="J349" i="29" s="1"/>
  <c r="I350" i="29"/>
  <c r="H350" i="29"/>
  <c r="G350" i="29"/>
  <c r="G349" i="29" s="1"/>
  <c r="T349" i="29"/>
  <c r="R349" i="29"/>
  <c r="H349" i="29"/>
  <c r="L348" i="29"/>
  <c r="U347" i="29"/>
  <c r="T347" i="29"/>
  <c r="S347" i="29"/>
  <c r="R347" i="29"/>
  <c r="Q347" i="29"/>
  <c r="P347" i="29"/>
  <c r="O347" i="29"/>
  <c r="N347" i="29"/>
  <c r="M347" i="29"/>
  <c r="K347" i="29"/>
  <c r="L347" i="29" s="1"/>
  <c r="J347" i="29"/>
  <c r="I347" i="29"/>
  <c r="H347" i="29"/>
  <c r="G347" i="29"/>
  <c r="U346" i="29"/>
  <c r="S346" i="29"/>
  <c r="P346" i="29"/>
  <c r="P345" i="29" s="1"/>
  <c r="L346" i="29"/>
  <c r="U345" i="29"/>
  <c r="U342" i="29" s="1"/>
  <c r="T345" i="29"/>
  <c r="S345" i="29"/>
  <c r="R345" i="29"/>
  <c r="Q345" i="29"/>
  <c r="O345" i="29"/>
  <c r="N345" i="29"/>
  <c r="M345" i="29"/>
  <c r="M342" i="29" s="1"/>
  <c r="K345" i="29"/>
  <c r="J345" i="29"/>
  <c r="I345" i="29"/>
  <c r="L345" i="29" s="1"/>
  <c r="H345" i="29"/>
  <c r="G345" i="29"/>
  <c r="U344" i="29"/>
  <c r="S344" i="29"/>
  <c r="S343" i="29" s="1"/>
  <c r="P344" i="29"/>
  <c r="P343" i="29" s="1"/>
  <c r="L344" i="29"/>
  <c r="U343" i="29"/>
  <c r="T343" i="29"/>
  <c r="T342" i="29" s="1"/>
  <c r="R343" i="29"/>
  <c r="R342" i="29" s="1"/>
  <c r="Q343" i="29"/>
  <c r="O343" i="29"/>
  <c r="N343" i="29"/>
  <c r="N342" i="29" s="1"/>
  <c r="M343" i="29"/>
  <c r="K343" i="29"/>
  <c r="K342" i="29" s="1"/>
  <c r="J343" i="29"/>
  <c r="J342" i="29" s="1"/>
  <c r="I343" i="29"/>
  <c r="L343" i="29" s="1"/>
  <c r="H343" i="29"/>
  <c r="G343" i="29"/>
  <c r="G342" i="29" s="1"/>
  <c r="O342" i="29"/>
  <c r="U341" i="29"/>
  <c r="S341" i="29"/>
  <c r="S340" i="29" s="1"/>
  <c r="S339" i="29" s="1"/>
  <c r="P341" i="29"/>
  <c r="L341" i="29"/>
  <c r="U340" i="29"/>
  <c r="U339" i="29" s="1"/>
  <c r="T340" i="29"/>
  <c r="T339" i="29" s="1"/>
  <c r="R340" i="29"/>
  <c r="R339" i="29" s="1"/>
  <c r="Q340" i="29"/>
  <c r="P340" i="29"/>
  <c r="P339" i="29" s="1"/>
  <c r="O340" i="29"/>
  <c r="O339" i="29" s="1"/>
  <c r="N340" i="29"/>
  <c r="N339" i="29" s="1"/>
  <c r="M340" i="29"/>
  <c r="K340" i="29"/>
  <c r="K339" i="29" s="1"/>
  <c r="J340" i="29"/>
  <c r="J339" i="29" s="1"/>
  <c r="I340" i="29"/>
  <c r="H340" i="29"/>
  <c r="H339" i="29" s="1"/>
  <c r="G340" i="29"/>
  <c r="G339" i="29" s="1"/>
  <c r="Q339" i="29"/>
  <c r="M339" i="29"/>
  <c r="I339" i="29"/>
  <c r="U338" i="29"/>
  <c r="U337" i="29" s="1"/>
  <c r="S338" i="29"/>
  <c r="S337" i="29" s="1"/>
  <c r="P338" i="29"/>
  <c r="L338" i="29"/>
  <c r="T337" i="29"/>
  <c r="R337" i="29"/>
  <c r="Q337" i="29"/>
  <c r="Q332" i="29" s="1"/>
  <c r="P337" i="29"/>
  <c r="O337" i="29"/>
  <c r="N337" i="29"/>
  <c r="M337" i="29"/>
  <c r="L337" i="29"/>
  <c r="K337" i="29"/>
  <c r="J337" i="29"/>
  <c r="I337" i="29"/>
  <c r="H337" i="29"/>
  <c r="G337" i="29"/>
  <c r="U336" i="29"/>
  <c r="S336" i="29"/>
  <c r="P336" i="29"/>
  <c r="P335" i="29" s="1"/>
  <c r="L336" i="29"/>
  <c r="U335" i="29"/>
  <c r="T335" i="29"/>
  <c r="S335" i="29"/>
  <c r="R335" i="29"/>
  <c r="Q335" i="29"/>
  <c r="O335" i="29"/>
  <c r="N335" i="29"/>
  <c r="M335" i="29"/>
  <c r="K335" i="29"/>
  <c r="J335" i="29"/>
  <c r="I335" i="29"/>
  <c r="L335" i="29" s="1"/>
  <c r="H335" i="29"/>
  <c r="G335" i="29"/>
  <c r="U334" i="29"/>
  <c r="S334" i="29"/>
  <c r="S333" i="29" s="1"/>
  <c r="P334" i="29"/>
  <c r="L334" i="29"/>
  <c r="U333" i="29"/>
  <c r="U332" i="29" s="1"/>
  <c r="T333" i="29"/>
  <c r="T332" i="29" s="1"/>
  <c r="R333" i="29"/>
  <c r="R332" i="29" s="1"/>
  <c r="Q333" i="29"/>
  <c r="P333" i="29"/>
  <c r="O333" i="29"/>
  <c r="N333" i="29"/>
  <c r="M333" i="29"/>
  <c r="K333" i="29"/>
  <c r="L333" i="29" s="1"/>
  <c r="J333" i="29"/>
  <c r="I333" i="29"/>
  <c r="H333" i="29"/>
  <c r="G333" i="29"/>
  <c r="M332" i="29"/>
  <c r="I332" i="29"/>
  <c r="U331" i="29"/>
  <c r="S331" i="29"/>
  <c r="S330" i="29" s="1"/>
  <c r="P331" i="29"/>
  <c r="P330" i="29" s="1"/>
  <c r="L331" i="29"/>
  <c r="U330" i="29"/>
  <c r="T330" i="29"/>
  <c r="R330" i="29"/>
  <c r="Q330" i="29"/>
  <c r="O330" i="29"/>
  <c r="N330" i="29"/>
  <c r="M330" i="29"/>
  <c r="K330" i="29"/>
  <c r="J330" i="29"/>
  <c r="I330" i="29"/>
  <c r="L330" i="29" s="1"/>
  <c r="H330" i="29"/>
  <c r="G330" i="29"/>
  <c r="U329" i="29"/>
  <c r="S329" i="29"/>
  <c r="S328" i="29" s="1"/>
  <c r="P329" i="29"/>
  <c r="P328" i="29" s="1"/>
  <c r="L329" i="29"/>
  <c r="U328" i="29"/>
  <c r="T328" i="29"/>
  <c r="R328" i="29"/>
  <c r="Q328" i="29"/>
  <c r="O328" i="29"/>
  <c r="N328" i="29"/>
  <c r="M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P324" i="29" s="1"/>
  <c r="L325" i="29"/>
  <c r="U324" i="29"/>
  <c r="T324" i="29"/>
  <c r="S324" i="29"/>
  <c r="R324" i="29"/>
  <c r="Q324" i="29"/>
  <c r="O324" i="29"/>
  <c r="N324" i="29"/>
  <c r="M324" i="29"/>
  <c r="K324" i="29"/>
  <c r="J324" i="29"/>
  <c r="I324" i="29"/>
  <c r="L324" i="29" s="1"/>
  <c r="H324" i="29"/>
  <c r="G324" i="29"/>
  <c r="U323" i="29"/>
  <c r="S323" i="29"/>
  <c r="S322" i="29" s="1"/>
  <c r="P323" i="29"/>
  <c r="P322" i="29" s="1"/>
  <c r="L323" i="29"/>
  <c r="U322" i="29"/>
  <c r="T322" i="29"/>
  <c r="T317" i="29" s="1"/>
  <c r="R322" i="29"/>
  <c r="R317" i="29" s="1"/>
  <c r="Q322" i="29"/>
  <c r="O322" i="29"/>
  <c r="N322" i="29"/>
  <c r="N317" i="29" s="1"/>
  <c r="M322" i="29"/>
  <c r="K322" i="29"/>
  <c r="J322" i="29"/>
  <c r="J317" i="29" s="1"/>
  <c r="I322" i="29"/>
  <c r="L322" i="29" s="1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P318" i="29" s="1"/>
  <c r="L319" i="29"/>
  <c r="U318" i="29"/>
  <c r="U317" i="29" s="1"/>
  <c r="T318" i="29"/>
  <c r="S318" i="29"/>
  <c r="R318" i="29"/>
  <c r="Q318" i="29"/>
  <c r="Q317" i="29" s="1"/>
  <c r="O318" i="29"/>
  <c r="N318" i="29"/>
  <c r="M318" i="29"/>
  <c r="K318" i="29"/>
  <c r="K317" i="29" s="1"/>
  <c r="J318" i="29"/>
  <c r="I318" i="29"/>
  <c r="H318" i="29"/>
  <c r="H317" i="29" s="1"/>
  <c r="G318" i="29"/>
  <c r="G317" i="29" s="1"/>
  <c r="U316" i="29"/>
  <c r="S316" i="29"/>
  <c r="S315" i="29" s="1"/>
  <c r="P316" i="29"/>
  <c r="P315" i="29" s="1"/>
  <c r="L316" i="29"/>
  <c r="U315" i="29"/>
  <c r="T315" i="29"/>
  <c r="R315" i="29"/>
  <c r="Q315" i="29"/>
  <c r="O315" i="29"/>
  <c r="O312" i="29" s="1"/>
  <c r="N315" i="29"/>
  <c r="M315" i="29"/>
  <c r="K315" i="29"/>
  <c r="K312" i="29" s="1"/>
  <c r="J315" i="29"/>
  <c r="I315" i="29"/>
  <c r="H315" i="29"/>
  <c r="G315" i="29"/>
  <c r="G312" i="29" s="1"/>
  <c r="U314" i="29"/>
  <c r="S314" i="29"/>
  <c r="S313" i="29" s="1"/>
  <c r="P314" i="29"/>
  <c r="L314" i="29"/>
  <c r="U313" i="29"/>
  <c r="U312" i="29" s="1"/>
  <c r="T313" i="29"/>
  <c r="R313" i="29"/>
  <c r="R312" i="29" s="1"/>
  <c r="Q313" i="29"/>
  <c r="P313" i="29"/>
  <c r="P312" i="29" s="1"/>
  <c r="O313" i="29"/>
  <c r="N313" i="29"/>
  <c r="N312" i="29" s="1"/>
  <c r="M313" i="29"/>
  <c r="L313" i="29"/>
  <c r="K313" i="29"/>
  <c r="J313" i="29"/>
  <c r="I313" i="29"/>
  <c r="I312" i="29" s="1"/>
  <c r="L312" i="29" s="1"/>
  <c r="H313" i="29"/>
  <c r="H312" i="29" s="1"/>
  <c r="G313" i="29"/>
  <c r="Q312" i="29"/>
  <c r="M312" i="29"/>
  <c r="U311" i="29"/>
  <c r="S311" i="29"/>
  <c r="S310" i="29" s="1"/>
  <c r="S309" i="29" s="1"/>
  <c r="P311" i="29"/>
  <c r="P310" i="29" s="1"/>
  <c r="P309" i="29" s="1"/>
  <c r="L311" i="29"/>
  <c r="U310" i="29"/>
  <c r="T310" i="29"/>
  <c r="T309" i="29" s="1"/>
  <c r="R310" i="29"/>
  <c r="R309" i="29" s="1"/>
  <c r="Q310" i="29"/>
  <c r="O310" i="29"/>
  <c r="O309" i="29" s="1"/>
  <c r="N310" i="29"/>
  <c r="N309" i="29" s="1"/>
  <c r="M310" i="29"/>
  <c r="K310" i="29"/>
  <c r="J310" i="29"/>
  <c r="J309" i="29" s="1"/>
  <c r="I310" i="29"/>
  <c r="L310" i="29" s="1"/>
  <c r="H310" i="29"/>
  <c r="H309" i="29" s="1"/>
  <c r="G310" i="29"/>
  <c r="G309" i="29" s="1"/>
  <c r="U309" i="29"/>
  <c r="Q309" i="29"/>
  <c r="M309" i="29"/>
  <c r="K309" i="29"/>
  <c r="I309" i="29"/>
  <c r="U308" i="29"/>
  <c r="S308" i="29"/>
  <c r="S307" i="29" s="1"/>
  <c r="P308" i="29"/>
  <c r="L308" i="29"/>
  <c r="U307" i="29"/>
  <c r="T307" i="29"/>
  <c r="R307" i="29"/>
  <c r="Q307" i="29"/>
  <c r="P307" i="29"/>
  <c r="O307" i="29"/>
  <c r="N307" i="29"/>
  <c r="M307" i="29"/>
  <c r="K307" i="29"/>
  <c r="L307" i="29" s="1"/>
  <c r="J307" i="29"/>
  <c r="I307" i="29"/>
  <c r="H307" i="29"/>
  <c r="G307" i="29"/>
  <c r="U306" i="29"/>
  <c r="S306" i="29"/>
  <c r="P306" i="29"/>
  <c r="L306" i="29"/>
  <c r="U305" i="29"/>
  <c r="S305" i="29"/>
  <c r="P305" i="29"/>
  <c r="P304" i="29" s="1"/>
  <c r="L305" i="29"/>
  <c r="U304" i="29"/>
  <c r="T304" i="29"/>
  <c r="S304" i="29"/>
  <c r="R304" i="29"/>
  <c r="Q304" i="29"/>
  <c r="O304" i="29"/>
  <c r="N304" i="29"/>
  <c r="M304" i="29"/>
  <c r="K304" i="29"/>
  <c r="J304" i="29"/>
  <c r="I304" i="29"/>
  <c r="L304" i="29" s="1"/>
  <c r="H304" i="29"/>
  <c r="G304" i="29"/>
  <c r="U303" i="29"/>
  <c r="S303" i="29"/>
  <c r="S302" i="29" s="1"/>
  <c r="P303" i="29"/>
  <c r="P302" i="29" s="1"/>
  <c r="L303" i="29"/>
  <c r="U302" i="29"/>
  <c r="T302" i="29"/>
  <c r="R302" i="29"/>
  <c r="Q302" i="29"/>
  <c r="O302" i="29"/>
  <c r="N302" i="29"/>
  <c r="M302" i="29"/>
  <c r="K302" i="29"/>
  <c r="J302" i="29"/>
  <c r="I302" i="29"/>
  <c r="L302" i="29" s="1"/>
  <c r="H302" i="29"/>
  <c r="G302" i="29"/>
  <c r="U301" i="29"/>
  <c r="S301" i="29"/>
  <c r="P301" i="29"/>
  <c r="L301" i="29"/>
  <c r="U300" i="29"/>
  <c r="S300" i="29"/>
  <c r="P300" i="29"/>
  <c r="P299" i="29" s="1"/>
  <c r="L300" i="29"/>
  <c r="U299" i="29"/>
  <c r="U296" i="29" s="1"/>
  <c r="T299" i="29"/>
  <c r="S299" i="29"/>
  <c r="R299" i="29"/>
  <c r="Q299" i="29"/>
  <c r="O299" i="29"/>
  <c r="N299" i="29"/>
  <c r="M299" i="29"/>
  <c r="K299" i="29"/>
  <c r="K296" i="29" s="1"/>
  <c r="J299" i="29"/>
  <c r="I299" i="29"/>
  <c r="H299" i="29"/>
  <c r="G299" i="29"/>
  <c r="G296" i="29" s="1"/>
  <c r="U298" i="29"/>
  <c r="S298" i="29"/>
  <c r="S297" i="29" s="1"/>
  <c r="P298" i="29"/>
  <c r="P297" i="29" s="1"/>
  <c r="L298" i="29"/>
  <c r="U297" i="29"/>
  <c r="T297" i="29"/>
  <c r="R297" i="29"/>
  <c r="Q297" i="29"/>
  <c r="O297" i="29"/>
  <c r="N297" i="29"/>
  <c r="M297" i="29"/>
  <c r="M296" i="29" s="1"/>
  <c r="K297" i="29"/>
  <c r="J297" i="29"/>
  <c r="I297" i="29"/>
  <c r="L297" i="29" s="1"/>
  <c r="H297" i="29"/>
  <c r="G297" i="29"/>
  <c r="Q296" i="29"/>
  <c r="U295" i="29"/>
  <c r="S295" i="29"/>
  <c r="S294" i="29" s="1"/>
  <c r="P295" i="29"/>
  <c r="L295" i="29"/>
  <c r="U294" i="29"/>
  <c r="T294" i="29"/>
  <c r="T290" i="29" s="1"/>
  <c r="R294" i="29"/>
  <c r="Q294" i="29"/>
  <c r="P294" i="29"/>
  <c r="O294" i="29"/>
  <c r="N294" i="29"/>
  <c r="M294" i="29"/>
  <c r="K294" i="29"/>
  <c r="L294" i="29" s="1"/>
  <c r="J294" i="29"/>
  <c r="I294" i="29"/>
  <c r="H294" i="29"/>
  <c r="G294" i="29"/>
  <c r="U293" i="29"/>
  <c r="S293" i="29"/>
  <c r="P293" i="29"/>
  <c r="L293" i="29"/>
  <c r="U292" i="29"/>
  <c r="S292" i="29"/>
  <c r="P292" i="29"/>
  <c r="P291" i="29" s="1"/>
  <c r="P290" i="29" s="1"/>
  <c r="L292" i="29"/>
  <c r="U291" i="29"/>
  <c r="T291" i="29"/>
  <c r="S291" i="29"/>
  <c r="R291" i="29"/>
  <c r="R290" i="29" s="1"/>
  <c r="Q291" i="29"/>
  <c r="Q290" i="29" s="1"/>
  <c r="O291" i="29"/>
  <c r="N291" i="29"/>
  <c r="M291" i="29"/>
  <c r="M290" i="29" s="1"/>
  <c r="K291" i="29"/>
  <c r="J291" i="29"/>
  <c r="I291" i="29"/>
  <c r="L291" i="29" s="1"/>
  <c r="H291" i="29"/>
  <c r="G291" i="29"/>
  <c r="N290" i="29"/>
  <c r="J290" i="29"/>
  <c r="U289" i="29"/>
  <c r="S289" i="29"/>
  <c r="P289" i="29"/>
  <c r="P288" i="29" s="1"/>
  <c r="L289" i="29"/>
  <c r="U288" i="29"/>
  <c r="T288" i="29"/>
  <c r="S288" i="29"/>
  <c r="R288" i="29"/>
  <c r="Q288" i="29"/>
  <c r="O288" i="29"/>
  <c r="N288" i="29"/>
  <c r="M288" i="29"/>
  <c r="K288" i="29"/>
  <c r="J288" i="29"/>
  <c r="I288" i="29"/>
  <c r="L288" i="29" s="1"/>
  <c r="H288" i="29"/>
  <c r="G288" i="29"/>
  <c r="U287" i="29"/>
  <c r="S287" i="29"/>
  <c r="S286" i="29" s="1"/>
  <c r="P287" i="29"/>
  <c r="P286" i="29" s="1"/>
  <c r="L287" i="29"/>
  <c r="U286" i="29"/>
  <c r="T286" i="29"/>
  <c r="R286" i="29"/>
  <c r="Q286" i="29"/>
  <c r="O286" i="29"/>
  <c r="N286" i="29"/>
  <c r="M286" i="29"/>
  <c r="K286" i="29"/>
  <c r="J286" i="29"/>
  <c r="I286" i="29"/>
  <c r="L286" i="29" s="1"/>
  <c r="H286" i="29"/>
  <c r="G286" i="29"/>
  <c r="U285" i="29"/>
  <c r="S285" i="29"/>
  <c r="P285" i="29"/>
  <c r="L285" i="29"/>
  <c r="U284" i="29"/>
  <c r="S284" i="29"/>
  <c r="S283" i="29" s="1"/>
  <c r="P284" i="29"/>
  <c r="P283" i="29" s="1"/>
  <c r="L284" i="29"/>
  <c r="U283" i="29"/>
  <c r="T283" i="29"/>
  <c r="R283" i="29"/>
  <c r="Q283" i="29"/>
  <c r="O283" i="29"/>
  <c r="N283" i="29"/>
  <c r="M283" i="29"/>
  <c r="K283" i="29"/>
  <c r="J283" i="29"/>
  <c r="I283" i="29"/>
  <c r="H283" i="29"/>
  <c r="H276" i="29" s="1"/>
  <c r="G283" i="29"/>
  <c r="U282" i="29"/>
  <c r="S282" i="29"/>
  <c r="P282" i="29"/>
  <c r="L282" i="29"/>
  <c r="U281" i="29"/>
  <c r="S281" i="29"/>
  <c r="P281" i="29"/>
  <c r="L281" i="29"/>
  <c r="U280" i="29"/>
  <c r="S280" i="29"/>
  <c r="S279" i="29" s="1"/>
  <c r="P280" i="29"/>
  <c r="P279" i="29" s="1"/>
  <c r="L280" i="29"/>
  <c r="U279" i="29"/>
  <c r="T279" i="29"/>
  <c r="R279" i="29"/>
  <c r="Q279" i="29"/>
  <c r="O279" i="29"/>
  <c r="N279" i="29"/>
  <c r="M279" i="29"/>
  <c r="K279" i="29"/>
  <c r="J279" i="29"/>
  <c r="I279" i="29"/>
  <c r="L279" i="29" s="1"/>
  <c r="H279" i="29"/>
  <c r="G279" i="29"/>
  <c r="U278" i="29"/>
  <c r="S278" i="29"/>
  <c r="S277" i="29" s="1"/>
  <c r="S276" i="29" s="1"/>
  <c r="P278" i="29"/>
  <c r="P277" i="29" s="1"/>
  <c r="L278" i="29"/>
  <c r="U277" i="29"/>
  <c r="T277" i="29"/>
  <c r="R277" i="29"/>
  <c r="Q277" i="29"/>
  <c r="O277" i="29"/>
  <c r="O276" i="29" s="1"/>
  <c r="N277" i="29"/>
  <c r="M277" i="29"/>
  <c r="K277" i="29"/>
  <c r="J277" i="29"/>
  <c r="I277" i="29"/>
  <c r="H277" i="29"/>
  <c r="G277" i="29"/>
  <c r="T276" i="29"/>
  <c r="U275" i="29"/>
  <c r="S275" i="29"/>
  <c r="P275" i="29"/>
  <c r="P274" i="29" s="1"/>
  <c r="L275" i="29"/>
  <c r="U274" i="29"/>
  <c r="T274" i="29"/>
  <c r="S274" i="29"/>
  <c r="R274" i="29"/>
  <c r="Q274" i="29"/>
  <c r="O274" i="29"/>
  <c r="N274" i="29"/>
  <c r="M274" i="29"/>
  <c r="K274" i="29"/>
  <c r="J274" i="29"/>
  <c r="I274" i="29"/>
  <c r="L274" i="29" s="1"/>
  <c r="H274" i="29"/>
  <c r="G274" i="29"/>
  <c r="U273" i="29"/>
  <c r="S273" i="29"/>
  <c r="P273" i="29"/>
  <c r="L273" i="29"/>
  <c r="U272" i="29"/>
  <c r="S272" i="29"/>
  <c r="S271" i="29" s="1"/>
  <c r="P272" i="29"/>
  <c r="L272" i="29"/>
  <c r="U271" i="29"/>
  <c r="T271" i="29"/>
  <c r="R271" i="29"/>
  <c r="Q271" i="29"/>
  <c r="P271" i="29"/>
  <c r="O271" i="29"/>
  <c r="N271" i="29"/>
  <c r="M271" i="29"/>
  <c r="K271" i="29"/>
  <c r="L271" i="29" s="1"/>
  <c r="J271" i="29"/>
  <c r="I271" i="29"/>
  <c r="H271" i="29"/>
  <c r="G271" i="29"/>
  <c r="U270" i="29"/>
  <c r="S270" i="29"/>
  <c r="P270" i="29"/>
  <c r="P269" i="29" s="1"/>
  <c r="L270" i="29"/>
  <c r="U269" i="29"/>
  <c r="T269" i="29"/>
  <c r="S269" i="29"/>
  <c r="R269" i="29"/>
  <c r="Q269" i="29"/>
  <c r="O269" i="29"/>
  <c r="N269" i="29"/>
  <c r="M269" i="29"/>
  <c r="M266" i="29" s="1"/>
  <c r="K269" i="29"/>
  <c r="J269" i="29"/>
  <c r="I269" i="29"/>
  <c r="L269" i="29" s="1"/>
  <c r="H269" i="29"/>
  <c r="G269" i="29"/>
  <c r="U268" i="29"/>
  <c r="S268" i="29"/>
  <c r="S267" i="29" s="1"/>
  <c r="P268" i="29"/>
  <c r="P267" i="29" s="1"/>
  <c r="L268" i="29"/>
  <c r="U267" i="29"/>
  <c r="T267" i="29"/>
  <c r="R267" i="29"/>
  <c r="R266" i="29" s="1"/>
  <c r="Q267" i="29"/>
  <c r="O267" i="29"/>
  <c r="N267" i="29"/>
  <c r="N266" i="29" s="1"/>
  <c r="M267" i="29"/>
  <c r="K267" i="29"/>
  <c r="K266" i="29" s="1"/>
  <c r="J267" i="29"/>
  <c r="J266" i="29" s="1"/>
  <c r="I267" i="29"/>
  <c r="L267" i="29" s="1"/>
  <c r="H267" i="29"/>
  <c r="G267" i="29"/>
  <c r="G266" i="29" s="1"/>
  <c r="O266" i="29"/>
  <c r="U265" i="29"/>
  <c r="S265" i="29"/>
  <c r="P265" i="29"/>
  <c r="L265" i="29"/>
  <c r="U264" i="29"/>
  <c r="S264" i="29"/>
  <c r="S263" i="29" s="1"/>
  <c r="P264" i="29"/>
  <c r="L264" i="29"/>
  <c r="U263" i="29"/>
  <c r="T263" i="29"/>
  <c r="R263" i="29"/>
  <c r="Q263" i="29"/>
  <c r="P263" i="29"/>
  <c r="O263" i="29"/>
  <c r="N263" i="29"/>
  <c r="M263" i="29"/>
  <c r="K263" i="29"/>
  <c r="L263" i="29" s="1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P258" i="29" s="1"/>
  <c r="L259" i="29"/>
  <c r="U258" i="29"/>
  <c r="T258" i="29"/>
  <c r="S258" i="29"/>
  <c r="R258" i="29"/>
  <c r="Q258" i="29"/>
  <c r="O258" i="29"/>
  <c r="N258" i="29"/>
  <c r="M258" i="29"/>
  <c r="K258" i="29"/>
  <c r="J258" i="29"/>
  <c r="I258" i="29"/>
  <c r="L258" i="29" s="1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S254" i="29" s="1"/>
  <c r="P255" i="29"/>
  <c r="P254" i="29" s="1"/>
  <c r="L255" i="29"/>
  <c r="U254" i="29"/>
  <c r="T254" i="29"/>
  <c r="R254" i="29"/>
  <c r="Q254" i="29"/>
  <c r="O254" i="29"/>
  <c r="N254" i="29"/>
  <c r="N251" i="29" s="1"/>
  <c r="M254" i="29"/>
  <c r="K254" i="29"/>
  <c r="J254" i="29"/>
  <c r="J251" i="29" s="1"/>
  <c r="I254" i="29"/>
  <c r="L254" i="29" s="1"/>
  <c r="H254" i="29"/>
  <c r="G254" i="29"/>
  <c r="U253" i="29"/>
  <c r="S253" i="29"/>
  <c r="P253" i="29"/>
  <c r="P252" i="29" s="1"/>
  <c r="L253" i="29"/>
  <c r="U252" i="29"/>
  <c r="U251" i="29" s="1"/>
  <c r="T252" i="29"/>
  <c r="S252" i="29"/>
  <c r="R252" i="29"/>
  <c r="R251" i="29" s="1"/>
  <c r="Q252" i="29"/>
  <c r="Q251" i="29" s="1"/>
  <c r="O252" i="29"/>
  <c r="N252" i="29"/>
  <c r="M252" i="29"/>
  <c r="K252" i="29"/>
  <c r="K251" i="29" s="1"/>
  <c r="J252" i="29"/>
  <c r="I252" i="29"/>
  <c r="H252" i="29"/>
  <c r="G252" i="29"/>
  <c r="G251" i="29" s="1"/>
  <c r="U250" i="29"/>
  <c r="S250" i="29"/>
  <c r="P250" i="29"/>
  <c r="P249" i="29" s="1"/>
  <c r="P248" i="29" s="1"/>
  <c r="L250" i="29"/>
  <c r="U249" i="29"/>
  <c r="U248" i="29" s="1"/>
  <c r="T249" i="29"/>
  <c r="S249" i="29"/>
  <c r="S248" i="29" s="1"/>
  <c r="R249" i="29"/>
  <c r="R248" i="29" s="1"/>
  <c r="Q249" i="29"/>
  <c r="Q248" i="29" s="1"/>
  <c r="O249" i="29"/>
  <c r="O248" i="29" s="1"/>
  <c r="N249" i="29"/>
  <c r="M249" i="29"/>
  <c r="M248" i="29" s="1"/>
  <c r="K249" i="29"/>
  <c r="K248" i="29" s="1"/>
  <c r="J249" i="29"/>
  <c r="I249" i="29"/>
  <c r="I248" i="29" s="1"/>
  <c r="H249" i="29"/>
  <c r="H248" i="29" s="1"/>
  <c r="G249" i="29"/>
  <c r="G248" i="29" s="1"/>
  <c r="T248" i="29"/>
  <c r="N248" i="29"/>
  <c r="J248" i="29"/>
  <c r="U247" i="29"/>
  <c r="S247" i="29"/>
  <c r="P247" i="29"/>
  <c r="P246" i="29" s="1"/>
  <c r="P245" i="29" s="1"/>
  <c r="L247" i="29"/>
  <c r="U246" i="29"/>
  <c r="U245" i="29" s="1"/>
  <c r="T246" i="29"/>
  <c r="T245" i="29" s="1"/>
  <c r="S246" i="29"/>
  <c r="S245" i="29" s="1"/>
  <c r="R246" i="29"/>
  <c r="Q246" i="29"/>
  <c r="Q245" i="29" s="1"/>
  <c r="O246" i="29"/>
  <c r="O245" i="29" s="1"/>
  <c r="N246" i="29"/>
  <c r="N245" i="29" s="1"/>
  <c r="M246" i="29"/>
  <c r="M245" i="29" s="1"/>
  <c r="K246" i="29"/>
  <c r="K245" i="29" s="1"/>
  <c r="J246" i="29"/>
  <c r="I246" i="29"/>
  <c r="L246" i="29" s="1"/>
  <c r="R245" i="29"/>
  <c r="J245" i="29"/>
  <c r="U244" i="29"/>
  <c r="S244" i="29"/>
  <c r="P244" i="29"/>
  <c r="P243" i="29" s="1"/>
  <c r="L244" i="29"/>
  <c r="U243" i="29"/>
  <c r="T243" i="29"/>
  <c r="S243" i="29"/>
  <c r="R243" i="29"/>
  <c r="Q243" i="29"/>
  <c r="O243" i="29"/>
  <c r="N243" i="29"/>
  <c r="M243" i="29"/>
  <c r="M240" i="29" s="1"/>
  <c r="K243" i="29"/>
  <c r="J243" i="29"/>
  <c r="I243" i="29"/>
  <c r="L243" i="29" s="1"/>
  <c r="H243" i="29"/>
  <c r="G243" i="29"/>
  <c r="U242" i="29"/>
  <c r="S242" i="29"/>
  <c r="S241" i="29" s="1"/>
  <c r="S240" i="29" s="1"/>
  <c r="P242" i="29"/>
  <c r="P241" i="29" s="1"/>
  <c r="L242" i="29"/>
  <c r="U241" i="29"/>
  <c r="T241" i="29"/>
  <c r="T240" i="29" s="1"/>
  <c r="R241" i="29"/>
  <c r="R240" i="29" s="1"/>
  <c r="Q241" i="29"/>
  <c r="O241" i="29"/>
  <c r="N241" i="29"/>
  <c r="N240" i="29" s="1"/>
  <c r="M241" i="29"/>
  <c r="K241" i="29"/>
  <c r="K240" i="29" s="1"/>
  <c r="J241" i="29"/>
  <c r="J240" i="29" s="1"/>
  <c r="I241" i="29"/>
  <c r="L241" i="29" s="1"/>
  <c r="H241" i="29"/>
  <c r="G241" i="29"/>
  <c r="G240" i="29" s="1"/>
  <c r="O240" i="29"/>
  <c r="U239" i="29"/>
  <c r="S239" i="29"/>
  <c r="P239" i="29"/>
  <c r="L239" i="29"/>
  <c r="U238" i="29"/>
  <c r="S238" i="29"/>
  <c r="S237" i="29" s="1"/>
  <c r="S236" i="29" s="1"/>
  <c r="P238" i="29"/>
  <c r="L238" i="29"/>
  <c r="U237" i="29"/>
  <c r="U236" i="29" s="1"/>
  <c r="T237" i="29"/>
  <c r="T236" i="29" s="1"/>
  <c r="R237" i="29"/>
  <c r="R236" i="29" s="1"/>
  <c r="Q237" i="29"/>
  <c r="P237" i="29"/>
  <c r="P236" i="29" s="1"/>
  <c r="O237" i="29"/>
  <c r="O236" i="29" s="1"/>
  <c r="N237" i="29"/>
  <c r="N236" i="29" s="1"/>
  <c r="M237" i="29"/>
  <c r="K237" i="29"/>
  <c r="K236" i="29" s="1"/>
  <c r="J237" i="29"/>
  <c r="J236" i="29" s="1"/>
  <c r="I237" i="29"/>
  <c r="H237" i="29"/>
  <c r="H236" i="29" s="1"/>
  <c r="G237" i="29"/>
  <c r="G236" i="29" s="1"/>
  <c r="Q236" i="29"/>
  <c r="M236" i="29"/>
  <c r="I236" i="29"/>
  <c r="U235" i="29"/>
  <c r="S235" i="29"/>
  <c r="S234" i="29" s="1"/>
  <c r="S233" i="29" s="1"/>
  <c r="P235" i="29"/>
  <c r="L235" i="29"/>
  <c r="U234" i="29"/>
  <c r="U233" i="29" s="1"/>
  <c r="T234" i="29"/>
  <c r="T233" i="29" s="1"/>
  <c r="R234" i="29"/>
  <c r="R233" i="29" s="1"/>
  <c r="Q234" i="29"/>
  <c r="P234" i="29"/>
  <c r="P233" i="29" s="1"/>
  <c r="O234" i="29"/>
  <c r="N234" i="29"/>
  <c r="N233" i="29" s="1"/>
  <c r="M234" i="29"/>
  <c r="M233" i="29" s="1"/>
  <c r="L234" i="29"/>
  <c r="K234" i="29"/>
  <c r="J234" i="29"/>
  <c r="J233" i="29" s="1"/>
  <c r="I234" i="29"/>
  <c r="H234" i="29"/>
  <c r="H233" i="29" s="1"/>
  <c r="G234" i="29"/>
  <c r="Q233" i="29"/>
  <c r="O233" i="29"/>
  <c r="K233" i="29"/>
  <c r="I233" i="29"/>
  <c r="L233" i="29" s="1"/>
  <c r="G233" i="29"/>
  <c r="U232" i="29"/>
  <c r="S232" i="29"/>
  <c r="P232" i="29"/>
  <c r="U231" i="29"/>
  <c r="S231" i="29"/>
  <c r="P231" i="29"/>
  <c r="L231" i="29"/>
  <c r="U230" i="29"/>
  <c r="T230" i="29"/>
  <c r="S230" i="29"/>
  <c r="R230" i="29"/>
  <c r="Q230" i="29"/>
  <c r="O230" i="29"/>
  <c r="N230" i="29"/>
  <c r="M230" i="29"/>
  <c r="K230" i="29"/>
  <c r="J230" i="29"/>
  <c r="I230" i="29"/>
  <c r="L230" i="29" s="1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U226" i="29"/>
  <c r="T226" i="29"/>
  <c r="S226" i="29"/>
  <c r="R226" i="29"/>
  <c r="Q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P220" i="29" s="1"/>
  <c r="U221" i="29"/>
  <c r="S221" i="29"/>
  <c r="P221" i="29"/>
  <c r="L221" i="29"/>
  <c r="T220" i="29"/>
  <c r="R220" i="29"/>
  <c r="Q220" i="29"/>
  <c r="O220" i="29"/>
  <c r="N220" i="29"/>
  <c r="M220" i="29"/>
  <c r="L220" i="29"/>
  <c r="K220" i="29"/>
  <c r="J220" i="29"/>
  <c r="I220" i="29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T216" i="29"/>
  <c r="S216" i="29"/>
  <c r="R216" i="29"/>
  <c r="Q216" i="29"/>
  <c r="O216" i="29"/>
  <c r="N216" i="29"/>
  <c r="M216" i="29"/>
  <c r="K216" i="29"/>
  <c r="J216" i="29"/>
  <c r="I216" i="29"/>
  <c r="L216" i="29" s="1"/>
  <c r="H216" i="29"/>
  <c r="G216" i="29"/>
  <c r="U215" i="29"/>
  <c r="U213" i="29" s="1"/>
  <c r="S215" i="29"/>
  <c r="P215" i="29"/>
  <c r="U214" i="29"/>
  <c r="S214" i="29"/>
  <c r="P214" i="29"/>
  <c r="P213" i="29" s="1"/>
  <c r="L214" i="29"/>
  <c r="T213" i="29"/>
  <c r="S213" i="29"/>
  <c r="R213" i="29"/>
  <c r="Q213" i="29"/>
  <c r="O213" i="29"/>
  <c r="N213" i="29"/>
  <c r="M213" i="29"/>
  <c r="K213" i="29"/>
  <c r="J213" i="29"/>
  <c r="I213" i="29"/>
  <c r="L213" i="29" s="1"/>
  <c r="H213" i="29"/>
  <c r="G213" i="29"/>
  <c r="U212" i="29"/>
  <c r="S212" i="29"/>
  <c r="S211" i="29" s="1"/>
  <c r="P212" i="29"/>
  <c r="L212" i="29"/>
  <c r="U211" i="29"/>
  <c r="T211" i="29"/>
  <c r="T210" i="29" s="1"/>
  <c r="R211" i="29"/>
  <c r="Q211" i="29"/>
  <c r="P211" i="29"/>
  <c r="O211" i="29"/>
  <c r="O210" i="29" s="1"/>
  <c r="N211" i="29"/>
  <c r="M211" i="29"/>
  <c r="L211" i="29"/>
  <c r="K211" i="29"/>
  <c r="K210" i="29" s="1"/>
  <c r="J211" i="29"/>
  <c r="I211" i="29"/>
  <c r="H211" i="29"/>
  <c r="H210" i="29" s="1"/>
  <c r="G211" i="29"/>
  <c r="G210" i="29" s="1"/>
  <c r="U209" i="29"/>
  <c r="U208" i="29" s="1"/>
  <c r="U207" i="29" s="1"/>
  <c r="P209" i="29"/>
  <c r="P208" i="29" s="1"/>
  <c r="P207" i="29" s="1"/>
  <c r="L209" i="29"/>
  <c r="T208" i="29"/>
  <c r="S208" i="29"/>
  <c r="S207" i="29" s="1"/>
  <c r="R208" i="29"/>
  <c r="Q208" i="29"/>
  <c r="Q207" i="29" s="1"/>
  <c r="O208" i="29"/>
  <c r="O207" i="29" s="1"/>
  <c r="N208" i="29"/>
  <c r="N207" i="29" s="1"/>
  <c r="M208" i="29"/>
  <c r="M207" i="29" s="1"/>
  <c r="K208" i="29"/>
  <c r="K207" i="29" s="1"/>
  <c r="J208" i="29"/>
  <c r="J207" i="29" s="1"/>
  <c r="I208" i="29"/>
  <c r="I207" i="29" s="1"/>
  <c r="H208" i="29"/>
  <c r="G208" i="29"/>
  <c r="G207" i="29" s="1"/>
  <c r="T207" i="29"/>
  <c r="R207" i="29"/>
  <c r="H207" i="29"/>
  <c r="U206" i="29"/>
  <c r="S206" i="29"/>
  <c r="P206" i="29"/>
  <c r="P205" i="29" s="1"/>
  <c r="L206" i="29"/>
  <c r="U205" i="29"/>
  <c r="T205" i="29"/>
  <c r="S205" i="29"/>
  <c r="R205" i="29"/>
  <c r="Q205" i="29"/>
  <c r="O205" i="29"/>
  <c r="N205" i="29"/>
  <c r="M205" i="29"/>
  <c r="K205" i="29"/>
  <c r="J205" i="29"/>
  <c r="I205" i="29"/>
  <c r="L205" i="29" s="1"/>
  <c r="H205" i="29"/>
  <c r="G205" i="29"/>
  <c r="U204" i="29"/>
  <c r="S204" i="29"/>
  <c r="S203" i="29" s="1"/>
  <c r="S202" i="29" s="1"/>
  <c r="P204" i="29"/>
  <c r="P203" i="29" s="1"/>
  <c r="L204" i="29"/>
  <c r="U203" i="29"/>
  <c r="T203" i="29"/>
  <c r="T202" i="29" s="1"/>
  <c r="R203" i="29"/>
  <c r="R202" i="29" s="1"/>
  <c r="Q203" i="29"/>
  <c r="O203" i="29"/>
  <c r="N203" i="29"/>
  <c r="N202" i="29" s="1"/>
  <c r="M203" i="29"/>
  <c r="M202" i="29" s="1"/>
  <c r="K203" i="29"/>
  <c r="J203" i="29"/>
  <c r="J202" i="29" s="1"/>
  <c r="I203" i="29"/>
  <c r="L203" i="29" s="1"/>
  <c r="H203" i="29"/>
  <c r="G203" i="29"/>
  <c r="U202" i="29"/>
  <c r="Q202" i="29"/>
  <c r="I202" i="29"/>
  <c r="L201" i="29"/>
  <c r="U200" i="29"/>
  <c r="T200" i="29"/>
  <c r="S200" i="29"/>
  <c r="R200" i="29"/>
  <c r="Q200" i="29"/>
  <c r="P200" i="29"/>
  <c r="O200" i="29"/>
  <c r="N200" i="29"/>
  <c r="M200" i="29"/>
  <c r="K200" i="29"/>
  <c r="J200" i="29"/>
  <c r="I200" i="29"/>
  <c r="L200" i="29" s="1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L197" i="29" s="1"/>
  <c r="H197" i="29"/>
  <c r="G197" i="29"/>
  <c r="L196" i="29"/>
  <c r="U195" i="29"/>
  <c r="T195" i="29"/>
  <c r="T194" i="29" s="1"/>
  <c r="S195" i="29"/>
  <c r="S194" i="29" s="1"/>
  <c r="R195" i="29"/>
  <c r="R194" i="29" s="1"/>
  <c r="Q195" i="29"/>
  <c r="P195" i="29"/>
  <c r="P194" i="29" s="1"/>
  <c r="O195" i="29"/>
  <c r="N195" i="29"/>
  <c r="N194" i="29" s="1"/>
  <c r="M195" i="29"/>
  <c r="K195" i="29"/>
  <c r="K194" i="29" s="1"/>
  <c r="J195" i="29"/>
  <c r="J194" i="29" s="1"/>
  <c r="I195" i="29"/>
  <c r="H195" i="29"/>
  <c r="H194" i="29" s="1"/>
  <c r="G195" i="29"/>
  <c r="U194" i="29"/>
  <c r="Q194" i="29"/>
  <c r="O194" i="29"/>
  <c r="M194" i="29"/>
  <c r="G194" i="29"/>
  <c r="L193" i="29"/>
  <c r="U192" i="29"/>
  <c r="T192" i="29"/>
  <c r="S192" i="29"/>
  <c r="R192" i="29"/>
  <c r="Q192" i="29"/>
  <c r="P192" i="29"/>
  <c r="O192" i="29"/>
  <c r="N192" i="29"/>
  <c r="M192" i="29"/>
  <c r="K192" i="29"/>
  <c r="J192" i="29"/>
  <c r="I192" i="29"/>
  <c r="H192" i="29"/>
  <c r="G192" i="29"/>
  <c r="U191" i="29"/>
  <c r="S191" i="29"/>
  <c r="S190" i="29" s="1"/>
  <c r="S189" i="29" s="1"/>
  <c r="P191" i="29"/>
  <c r="L191" i="29"/>
  <c r="U190" i="29"/>
  <c r="T190" i="29"/>
  <c r="T189" i="29" s="1"/>
  <c r="R190" i="29"/>
  <c r="Q190" i="29"/>
  <c r="P190" i="29"/>
  <c r="P189" i="29" s="1"/>
  <c r="O190" i="29"/>
  <c r="O189" i="29" s="1"/>
  <c r="N190" i="29"/>
  <c r="M190" i="29"/>
  <c r="K190" i="29"/>
  <c r="K189" i="29" s="1"/>
  <c r="J190" i="29"/>
  <c r="I190" i="29"/>
  <c r="H190" i="29"/>
  <c r="H189" i="29" s="1"/>
  <c r="G190" i="29"/>
  <c r="G189" i="29" s="1"/>
  <c r="U188" i="29"/>
  <c r="S188" i="29"/>
  <c r="S187" i="29" s="1"/>
  <c r="S186" i="29" s="1"/>
  <c r="P188" i="29"/>
  <c r="L188" i="29"/>
  <c r="U187" i="29"/>
  <c r="U186" i="29" s="1"/>
  <c r="T187" i="29"/>
  <c r="T186" i="29" s="1"/>
  <c r="R187" i="29"/>
  <c r="R186" i="29" s="1"/>
  <c r="Q187" i="29"/>
  <c r="P187" i="29"/>
  <c r="P186" i="29" s="1"/>
  <c r="O187" i="29"/>
  <c r="N187" i="29"/>
  <c r="N186" i="29" s="1"/>
  <c r="M187" i="29"/>
  <c r="M186" i="29" s="1"/>
  <c r="L187" i="29"/>
  <c r="K187" i="29"/>
  <c r="J187" i="29"/>
  <c r="J186" i="29" s="1"/>
  <c r="I187" i="29"/>
  <c r="H187" i="29"/>
  <c r="H186" i="29" s="1"/>
  <c r="G187" i="29"/>
  <c r="Q186" i="29"/>
  <c r="O186" i="29"/>
  <c r="K186" i="29"/>
  <c r="I186" i="29"/>
  <c r="L186" i="29" s="1"/>
  <c r="G186" i="29"/>
  <c r="U185" i="29"/>
  <c r="S185" i="29"/>
  <c r="S184" i="29" s="1"/>
  <c r="P185" i="29"/>
  <c r="P184" i="29" s="1"/>
  <c r="P181" i="29" s="1"/>
  <c r="L185" i="29"/>
  <c r="U184" i="29"/>
  <c r="T184" i="29"/>
  <c r="R184" i="29"/>
  <c r="Q184" i="29"/>
  <c r="O184" i="29"/>
  <c r="N184" i="29"/>
  <c r="N181" i="29" s="1"/>
  <c r="M184" i="29"/>
  <c r="K184" i="29"/>
  <c r="J184" i="29"/>
  <c r="I184" i="29"/>
  <c r="L184" i="29" s="1"/>
  <c r="H184" i="29"/>
  <c r="G184" i="29"/>
  <c r="U183" i="29"/>
  <c r="S183" i="29"/>
  <c r="S182" i="29" s="1"/>
  <c r="P183" i="29"/>
  <c r="P182" i="29" s="1"/>
  <c r="L183" i="29"/>
  <c r="U182" i="29"/>
  <c r="U181" i="29" s="1"/>
  <c r="T182" i="29"/>
  <c r="R182" i="29"/>
  <c r="Q182" i="29"/>
  <c r="O182" i="29"/>
  <c r="O181" i="29" s="1"/>
  <c r="N182" i="29"/>
  <c r="M182" i="29"/>
  <c r="K182" i="29"/>
  <c r="K181" i="29" s="1"/>
  <c r="J182" i="29"/>
  <c r="J181" i="29" s="1"/>
  <c r="I182" i="29"/>
  <c r="H182" i="29"/>
  <c r="G182" i="29"/>
  <c r="G181" i="29" s="1"/>
  <c r="R181" i="29"/>
  <c r="H181" i="29"/>
  <c r="U180" i="29"/>
  <c r="S180" i="29"/>
  <c r="P180" i="29"/>
  <c r="L180" i="29"/>
  <c r="U179" i="29"/>
  <c r="S179" i="29"/>
  <c r="P179" i="29"/>
  <c r="P178" i="29" s="1"/>
  <c r="L179" i="29"/>
  <c r="U178" i="29"/>
  <c r="T178" i="29"/>
  <c r="S178" i="29"/>
  <c r="R178" i="29"/>
  <c r="Q178" i="29"/>
  <c r="O178" i="29"/>
  <c r="N178" i="29"/>
  <c r="M178" i="29"/>
  <c r="M175" i="29" s="1"/>
  <c r="K178" i="29"/>
  <c r="J178" i="29"/>
  <c r="I178" i="29"/>
  <c r="I175" i="29" s="1"/>
  <c r="H178" i="29"/>
  <c r="H175" i="29" s="1"/>
  <c r="G178" i="29"/>
  <c r="U177" i="29"/>
  <c r="S177" i="29"/>
  <c r="S176" i="29" s="1"/>
  <c r="P177" i="29"/>
  <c r="P176" i="29" s="1"/>
  <c r="P175" i="29" s="1"/>
  <c r="L177" i="29"/>
  <c r="U176" i="29"/>
  <c r="T176" i="29"/>
  <c r="T175" i="29" s="1"/>
  <c r="R176" i="29"/>
  <c r="R175" i="29" s="1"/>
  <c r="Q176" i="29"/>
  <c r="O176" i="29"/>
  <c r="O175" i="29" s="1"/>
  <c r="N176" i="29"/>
  <c r="N175" i="29" s="1"/>
  <c r="M176" i="29"/>
  <c r="K176" i="29"/>
  <c r="J176" i="29"/>
  <c r="I176" i="29"/>
  <c r="L176" i="29" s="1"/>
  <c r="H176" i="29"/>
  <c r="G176" i="29"/>
  <c r="S175" i="29"/>
  <c r="J175" i="29"/>
  <c r="S174" i="29"/>
  <c r="P174" i="29"/>
  <c r="L174" i="29"/>
  <c r="U173" i="29"/>
  <c r="S173" i="29"/>
  <c r="P173" i="29"/>
  <c r="P172" i="29" s="1"/>
  <c r="P171" i="29" s="1"/>
  <c r="L173" i="29"/>
  <c r="U172" i="29"/>
  <c r="U171" i="29" s="1"/>
  <c r="T172" i="29"/>
  <c r="S172" i="29"/>
  <c r="S171" i="29" s="1"/>
  <c r="R172" i="29"/>
  <c r="Q172" i="29"/>
  <c r="O172" i="29"/>
  <c r="O171" i="29" s="1"/>
  <c r="N172" i="29"/>
  <c r="N171" i="29" s="1"/>
  <c r="M172" i="29"/>
  <c r="K172" i="29"/>
  <c r="K171" i="29" s="1"/>
  <c r="J172" i="29"/>
  <c r="I172" i="29"/>
  <c r="L172" i="29" s="1"/>
  <c r="H172" i="29"/>
  <c r="G172" i="29"/>
  <c r="G171" i="29" s="1"/>
  <c r="T171" i="29"/>
  <c r="R171" i="29"/>
  <c r="Q171" i="29"/>
  <c r="M171" i="29"/>
  <c r="J171" i="29"/>
  <c r="H171" i="29"/>
  <c r="P170" i="29"/>
  <c r="P169" i="29" s="1"/>
  <c r="P168" i="29" s="1"/>
  <c r="L170" i="29"/>
  <c r="U169" i="29"/>
  <c r="U168" i="29" s="1"/>
  <c r="T169" i="29"/>
  <c r="S169" i="29"/>
  <c r="S168" i="29" s="1"/>
  <c r="R169" i="29"/>
  <c r="R168" i="29" s="1"/>
  <c r="Q169" i="29"/>
  <c r="O169" i="29"/>
  <c r="O168" i="29" s="1"/>
  <c r="N169" i="29"/>
  <c r="N168" i="29" s="1"/>
  <c r="M169" i="29"/>
  <c r="M168" i="29" s="1"/>
  <c r="K169" i="29"/>
  <c r="K168" i="29" s="1"/>
  <c r="J169" i="29"/>
  <c r="I169" i="29"/>
  <c r="L169" i="29" s="1"/>
  <c r="H169" i="29"/>
  <c r="G169" i="29"/>
  <c r="G168" i="29" s="1"/>
  <c r="T168" i="29"/>
  <c r="Q168" i="29"/>
  <c r="J168" i="29"/>
  <c r="I168" i="29"/>
  <c r="H168" i="29"/>
  <c r="L167" i="29"/>
  <c r="U166" i="29"/>
  <c r="T166" i="29"/>
  <c r="S166" i="29"/>
  <c r="R166" i="29"/>
  <c r="Q166" i="29"/>
  <c r="P166" i="29"/>
  <c r="O166" i="29"/>
  <c r="N166" i="29"/>
  <c r="M166" i="29"/>
  <c r="K166" i="29"/>
  <c r="L166" i="29" s="1"/>
  <c r="J166" i="29"/>
  <c r="I166" i="29"/>
  <c r="H166" i="29"/>
  <c r="G166" i="29"/>
  <c r="U165" i="29"/>
  <c r="S165" i="29"/>
  <c r="P165" i="29"/>
  <c r="P164" i="29" s="1"/>
  <c r="L165" i="29"/>
  <c r="U164" i="29"/>
  <c r="T164" i="29"/>
  <c r="S164" i="29"/>
  <c r="R164" i="29"/>
  <c r="Q164" i="29"/>
  <c r="O164" i="29"/>
  <c r="N164" i="29"/>
  <c r="M164" i="29"/>
  <c r="M160" i="29" s="1"/>
  <c r="K164" i="29"/>
  <c r="J164" i="29"/>
  <c r="I164" i="29"/>
  <c r="L164" i="29" s="1"/>
  <c r="H164" i="29"/>
  <c r="G164" i="29"/>
  <c r="U163" i="29"/>
  <c r="S163" i="29"/>
  <c r="P163" i="29"/>
  <c r="L163" i="29"/>
  <c r="U162" i="29"/>
  <c r="S162" i="29"/>
  <c r="S161" i="29" s="1"/>
  <c r="P162" i="29"/>
  <c r="P161" i="29" s="1"/>
  <c r="L162" i="29"/>
  <c r="U161" i="29"/>
  <c r="T161" i="29"/>
  <c r="T160" i="29" s="1"/>
  <c r="R161" i="29"/>
  <c r="R160" i="29" s="1"/>
  <c r="Q161" i="29"/>
  <c r="O161" i="29"/>
  <c r="N161" i="29"/>
  <c r="N160" i="29" s="1"/>
  <c r="M161" i="29"/>
  <c r="K161" i="29"/>
  <c r="K160" i="29" s="1"/>
  <c r="J161" i="29"/>
  <c r="J160" i="29" s="1"/>
  <c r="I161" i="29"/>
  <c r="L161" i="29" s="1"/>
  <c r="H161" i="29"/>
  <c r="G161" i="29"/>
  <c r="G160" i="29" s="1"/>
  <c r="O160" i="29"/>
  <c r="U159" i="29"/>
  <c r="S159" i="29"/>
  <c r="S158" i="29" s="1"/>
  <c r="S157" i="29" s="1"/>
  <c r="P159" i="29"/>
  <c r="L159" i="29"/>
  <c r="U158" i="29"/>
  <c r="U157" i="29" s="1"/>
  <c r="T158" i="29"/>
  <c r="T157" i="29" s="1"/>
  <c r="R158" i="29"/>
  <c r="R157" i="29" s="1"/>
  <c r="Q158" i="29"/>
  <c r="P158" i="29"/>
  <c r="P157" i="29" s="1"/>
  <c r="O158" i="29"/>
  <c r="O157" i="29" s="1"/>
  <c r="N158" i="29"/>
  <c r="N157" i="29" s="1"/>
  <c r="M158" i="29"/>
  <c r="K158" i="29"/>
  <c r="K157" i="29" s="1"/>
  <c r="J158" i="29"/>
  <c r="J157" i="29" s="1"/>
  <c r="I158" i="29"/>
  <c r="H158" i="29"/>
  <c r="H157" i="29" s="1"/>
  <c r="G158" i="29"/>
  <c r="G157" i="29" s="1"/>
  <c r="Q157" i="29"/>
  <c r="M157" i="29"/>
  <c r="I157" i="29"/>
  <c r="U156" i="29"/>
  <c r="S156" i="29"/>
  <c r="S155" i="29" s="1"/>
  <c r="S154" i="29" s="1"/>
  <c r="P156" i="29"/>
  <c r="L156" i="29"/>
  <c r="U155" i="29"/>
  <c r="U154" i="29" s="1"/>
  <c r="T155" i="29"/>
  <c r="T154" i="29" s="1"/>
  <c r="R155" i="29"/>
  <c r="R154" i="29" s="1"/>
  <c r="Q155" i="29"/>
  <c r="P155" i="29"/>
  <c r="P154" i="29" s="1"/>
  <c r="O155" i="29"/>
  <c r="N155" i="29"/>
  <c r="N154" i="29" s="1"/>
  <c r="M155" i="29"/>
  <c r="M154" i="29" s="1"/>
  <c r="L155" i="29"/>
  <c r="K155" i="29"/>
  <c r="K154" i="29" s="1"/>
  <c r="J155" i="29"/>
  <c r="J154" i="29" s="1"/>
  <c r="I155" i="29"/>
  <c r="H155" i="29"/>
  <c r="H154" i="29" s="1"/>
  <c r="G155" i="29"/>
  <c r="Q154" i="29"/>
  <c r="O154" i="29"/>
  <c r="I154" i="29"/>
  <c r="G154" i="29"/>
  <c r="U153" i="29"/>
  <c r="S153" i="29"/>
  <c r="S152" i="29" s="1"/>
  <c r="P153" i="29"/>
  <c r="P152" i="29" s="1"/>
  <c r="L153" i="29"/>
  <c r="U152" i="29"/>
  <c r="T152" i="29"/>
  <c r="R152" i="29"/>
  <c r="Q152" i="29"/>
  <c r="O152" i="29"/>
  <c r="N152" i="29"/>
  <c r="M152" i="29"/>
  <c r="K152" i="29"/>
  <c r="J152" i="29"/>
  <c r="I152" i="29"/>
  <c r="L152" i="29" s="1"/>
  <c r="H152" i="29"/>
  <c r="G152" i="29"/>
  <c r="U151" i="29"/>
  <c r="S151" i="29"/>
  <c r="S150" i="29" s="1"/>
  <c r="P151" i="29"/>
  <c r="P150" i="29" s="1"/>
  <c r="L151" i="29"/>
  <c r="U150" i="29"/>
  <c r="T150" i="29"/>
  <c r="R150" i="29"/>
  <c r="Q150" i="29"/>
  <c r="O150" i="29"/>
  <c r="N150" i="29"/>
  <c r="M150" i="29"/>
  <c r="K150" i="29"/>
  <c r="J150" i="29"/>
  <c r="I150" i="29"/>
  <c r="H150" i="29"/>
  <c r="G150" i="29"/>
  <c r="U149" i="29"/>
  <c r="S149" i="29"/>
  <c r="S148" i="29" s="1"/>
  <c r="P149" i="29"/>
  <c r="L149" i="29"/>
  <c r="U148" i="29"/>
  <c r="T148" i="29"/>
  <c r="R148" i="29"/>
  <c r="Q148" i="29"/>
  <c r="P148" i="29"/>
  <c r="O148" i="29"/>
  <c r="N148" i="29"/>
  <c r="M148" i="29"/>
  <c r="L148" i="29"/>
  <c r="K148" i="29"/>
  <c r="J148" i="29"/>
  <c r="I148" i="29"/>
  <c r="H148" i="29"/>
  <c r="H145" i="29" s="1"/>
  <c r="G148" i="29"/>
  <c r="U147" i="29"/>
  <c r="S147" i="29"/>
  <c r="P147" i="29"/>
  <c r="P146" i="29" s="1"/>
  <c r="L147" i="29"/>
  <c r="U146" i="29"/>
  <c r="T146" i="29"/>
  <c r="S146" i="29"/>
  <c r="R146" i="29"/>
  <c r="Q146" i="29"/>
  <c r="O146" i="29"/>
  <c r="N146" i="29"/>
  <c r="M146" i="29"/>
  <c r="K146" i="29"/>
  <c r="J146" i="29"/>
  <c r="J145" i="29" s="1"/>
  <c r="I146" i="29"/>
  <c r="I145" i="29" s="1"/>
  <c r="H146" i="29"/>
  <c r="G146" i="29"/>
  <c r="R145" i="29"/>
  <c r="N145" i="29"/>
  <c r="U144" i="29"/>
  <c r="S144" i="29"/>
  <c r="P144" i="29"/>
  <c r="P143" i="29" s="1"/>
  <c r="P142" i="29" s="1"/>
  <c r="L144" i="29"/>
  <c r="U143" i="29"/>
  <c r="U142" i="29" s="1"/>
  <c r="T143" i="29"/>
  <c r="S143" i="29"/>
  <c r="S142" i="29" s="1"/>
  <c r="R143" i="29"/>
  <c r="Q143" i="29"/>
  <c r="Q142" i="29" s="1"/>
  <c r="O143" i="29"/>
  <c r="O142" i="29" s="1"/>
  <c r="N143" i="29"/>
  <c r="N142" i="29" s="1"/>
  <c r="M143" i="29"/>
  <c r="M142" i="29" s="1"/>
  <c r="K143" i="29"/>
  <c r="K142" i="29" s="1"/>
  <c r="J143" i="29"/>
  <c r="J142" i="29" s="1"/>
  <c r="I143" i="29"/>
  <c r="L143" i="29" s="1"/>
  <c r="H143" i="29"/>
  <c r="G143" i="29"/>
  <c r="T142" i="29"/>
  <c r="R142" i="29"/>
  <c r="H142" i="29"/>
  <c r="G142" i="29"/>
  <c r="U141" i="29"/>
  <c r="S141" i="29"/>
  <c r="P141" i="29"/>
  <c r="P140" i="29" s="1"/>
  <c r="L141" i="29"/>
  <c r="U140" i="29"/>
  <c r="T140" i="29"/>
  <c r="S140" i="29"/>
  <c r="R140" i="29"/>
  <c r="Q140" i="29"/>
  <c r="O140" i="29"/>
  <c r="N140" i="29"/>
  <c r="M140" i="29"/>
  <c r="M137" i="29" s="1"/>
  <c r="K140" i="29"/>
  <c r="J140" i="29"/>
  <c r="I140" i="29"/>
  <c r="L140" i="29" s="1"/>
  <c r="H140" i="29"/>
  <c r="G140" i="29"/>
  <c r="U139" i="29"/>
  <c r="S139" i="29"/>
  <c r="S138" i="29" s="1"/>
  <c r="S137" i="29" s="1"/>
  <c r="P139" i="29"/>
  <c r="P138" i="29" s="1"/>
  <c r="L139" i="29"/>
  <c r="U138" i="29"/>
  <c r="T138" i="29"/>
  <c r="R138" i="29"/>
  <c r="R137" i="29" s="1"/>
  <c r="Q138" i="29"/>
  <c r="O138" i="29"/>
  <c r="N138" i="29"/>
  <c r="N137" i="29" s="1"/>
  <c r="M138" i="29"/>
  <c r="K138" i="29"/>
  <c r="J138" i="29"/>
  <c r="J137" i="29" s="1"/>
  <c r="I138" i="29"/>
  <c r="L138" i="29" s="1"/>
  <c r="H138" i="29"/>
  <c r="G138" i="29"/>
  <c r="U137" i="29"/>
  <c r="T137" i="29"/>
  <c r="Q137" i="29"/>
  <c r="H137" i="29"/>
  <c r="U136" i="29"/>
  <c r="S136" i="29"/>
  <c r="S135" i="29" s="1"/>
  <c r="S134" i="29" s="1"/>
  <c r="P136" i="29"/>
  <c r="P135" i="29" s="1"/>
  <c r="P134" i="29" s="1"/>
  <c r="L136" i="29"/>
  <c r="U135" i="29"/>
  <c r="T135" i="29"/>
  <c r="T134" i="29" s="1"/>
  <c r="R135" i="29"/>
  <c r="Q135" i="29"/>
  <c r="Q134" i="29" s="1"/>
  <c r="O135" i="29"/>
  <c r="N135" i="29"/>
  <c r="M135" i="29"/>
  <c r="K135" i="29"/>
  <c r="J135" i="29"/>
  <c r="J134" i="29" s="1"/>
  <c r="I135" i="29"/>
  <c r="L135" i="29" s="1"/>
  <c r="H135" i="29"/>
  <c r="H134" i="29" s="1"/>
  <c r="G135" i="29"/>
  <c r="U134" i="29"/>
  <c r="R134" i="29"/>
  <c r="O134" i="29"/>
  <c r="N134" i="29"/>
  <c r="M134" i="29"/>
  <c r="K134" i="29"/>
  <c r="G134" i="29"/>
  <c r="U133" i="29"/>
  <c r="S133" i="29"/>
  <c r="S132" i="29" s="1"/>
  <c r="P133" i="29"/>
  <c r="P132" i="29" s="1"/>
  <c r="L133" i="29"/>
  <c r="U132" i="29"/>
  <c r="T132" i="29"/>
  <c r="R132" i="29"/>
  <c r="R129" i="29" s="1"/>
  <c r="Q132" i="29"/>
  <c r="O132" i="29"/>
  <c r="N132" i="29"/>
  <c r="M132" i="29"/>
  <c r="K132" i="29"/>
  <c r="J132" i="29"/>
  <c r="I132" i="29"/>
  <c r="L132" i="29" s="1"/>
  <c r="H132" i="29"/>
  <c r="H129" i="29" s="1"/>
  <c r="G132" i="29"/>
  <c r="U131" i="29"/>
  <c r="S131" i="29"/>
  <c r="P131" i="29"/>
  <c r="P130" i="29" s="1"/>
  <c r="P129" i="29" s="1"/>
  <c r="L131" i="29"/>
  <c r="U130" i="29"/>
  <c r="U129" i="29" s="1"/>
  <c r="T130" i="29"/>
  <c r="S130" i="29"/>
  <c r="R130" i="29"/>
  <c r="Q130" i="29"/>
  <c r="O130" i="29"/>
  <c r="O129" i="29" s="1"/>
  <c r="N130" i="29"/>
  <c r="M130" i="29"/>
  <c r="K130" i="29"/>
  <c r="K129" i="29" s="1"/>
  <c r="J130" i="29"/>
  <c r="J129" i="29" s="1"/>
  <c r="I130" i="29"/>
  <c r="H130" i="29"/>
  <c r="G130" i="29"/>
  <c r="T129" i="29"/>
  <c r="N129" i="29"/>
  <c r="G129" i="29"/>
  <c r="U128" i="29"/>
  <c r="S128" i="29"/>
  <c r="P128" i="29"/>
  <c r="P127" i="29" s="1"/>
  <c r="P126" i="29" s="1"/>
  <c r="L128" i="29"/>
  <c r="U127" i="29"/>
  <c r="T127" i="29"/>
  <c r="S127" i="29"/>
  <c r="S126" i="29" s="1"/>
  <c r="R127" i="29"/>
  <c r="Q127" i="29"/>
  <c r="O127" i="29"/>
  <c r="O126" i="29" s="1"/>
  <c r="N127" i="29"/>
  <c r="N126" i="29" s="1"/>
  <c r="M127" i="29"/>
  <c r="M126" i="29" s="1"/>
  <c r="K127" i="29"/>
  <c r="K126" i="29" s="1"/>
  <c r="J127" i="29"/>
  <c r="I127" i="29"/>
  <c r="L127" i="29" s="1"/>
  <c r="H127" i="29"/>
  <c r="H126" i="29" s="1"/>
  <c r="G127" i="29"/>
  <c r="G126" i="29" s="1"/>
  <c r="U126" i="29"/>
  <c r="T126" i="29"/>
  <c r="R126" i="29"/>
  <c r="Q126" i="29"/>
  <c r="J126" i="29"/>
  <c r="U125" i="29"/>
  <c r="S125" i="29"/>
  <c r="S124" i="29" s="1"/>
  <c r="P125" i="29"/>
  <c r="L125" i="29"/>
  <c r="U124" i="29"/>
  <c r="T124" i="29"/>
  <c r="R124" i="29"/>
  <c r="Q124" i="29"/>
  <c r="P124" i="29"/>
  <c r="O124" i="29"/>
  <c r="N124" i="29"/>
  <c r="M124" i="29"/>
  <c r="K124" i="29"/>
  <c r="J124" i="29"/>
  <c r="I124" i="29"/>
  <c r="H124" i="29"/>
  <c r="G124" i="29"/>
  <c r="U123" i="29"/>
  <c r="U122" i="29" s="1"/>
  <c r="U121" i="29" s="1"/>
  <c r="P123" i="29"/>
  <c r="P122" i="29" s="1"/>
  <c r="L123" i="29"/>
  <c r="T122" i="29"/>
  <c r="T121" i="29" s="1"/>
  <c r="S122" i="29"/>
  <c r="R122" i="29"/>
  <c r="Q122" i="29"/>
  <c r="O122" i="29"/>
  <c r="O121" i="29" s="1"/>
  <c r="N122" i="29"/>
  <c r="M122" i="29"/>
  <c r="K122" i="29"/>
  <c r="K121" i="29" s="1"/>
  <c r="J122" i="29"/>
  <c r="J121" i="29" s="1"/>
  <c r="I122" i="29"/>
  <c r="H122" i="29"/>
  <c r="G122" i="29"/>
  <c r="G121" i="29" s="1"/>
  <c r="R121" i="29"/>
  <c r="Q121" i="29"/>
  <c r="N121" i="29"/>
  <c r="M121" i="29"/>
  <c r="I121" i="29"/>
  <c r="L121" i="29" s="1"/>
  <c r="H121" i="29"/>
  <c r="U120" i="29"/>
  <c r="S120" i="29"/>
  <c r="S119" i="29" s="1"/>
  <c r="S118" i="29" s="1"/>
  <c r="P120" i="29"/>
  <c r="P119" i="29" s="1"/>
  <c r="P118" i="29" s="1"/>
  <c r="L120" i="29"/>
  <c r="U119" i="29"/>
  <c r="U118" i="29" s="1"/>
  <c r="T119" i="29"/>
  <c r="R119" i="29"/>
  <c r="Q119" i="29"/>
  <c r="Q118" i="29" s="1"/>
  <c r="O119" i="29"/>
  <c r="N119" i="29"/>
  <c r="N118" i="29" s="1"/>
  <c r="M119" i="29"/>
  <c r="M118" i="29" s="1"/>
  <c r="K119" i="29"/>
  <c r="J119" i="29"/>
  <c r="I119" i="29"/>
  <c r="L119" i="29" s="1"/>
  <c r="H119" i="29"/>
  <c r="H118" i="29" s="1"/>
  <c r="G119" i="29"/>
  <c r="G118" i="29" s="1"/>
  <c r="T118" i="29"/>
  <c r="R118" i="29"/>
  <c r="O118" i="29"/>
  <c r="K118" i="29"/>
  <c r="J118" i="29"/>
  <c r="U117" i="29"/>
  <c r="S117" i="29"/>
  <c r="S116" i="29" s="1"/>
  <c r="S115" i="29" s="1"/>
  <c r="P117" i="29"/>
  <c r="P116" i="29" s="1"/>
  <c r="P115" i="29" s="1"/>
  <c r="L117" i="29"/>
  <c r="U116" i="29"/>
  <c r="T116" i="29"/>
  <c r="T115" i="29" s="1"/>
  <c r="R116" i="29"/>
  <c r="Q116" i="29"/>
  <c r="O116" i="29"/>
  <c r="O115" i="29" s="1"/>
  <c r="N116" i="29"/>
  <c r="M116" i="29"/>
  <c r="K116" i="29"/>
  <c r="K115" i="29" s="1"/>
  <c r="J116" i="29"/>
  <c r="J115" i="29" s="1"/>
  <c r="I116" i="29"/>
  <c r="H116" i="29"/>
  <c r="G116" i="29"/>
  <c r="G115" i="29" s="1"/>
  <c r="U115" i="29"/>
  <c r="R115" i="29"/>
  <c r="Q115" i="29"/>
  <c r="N115" i="29"/>
  <c r="M115" i="29"/>
  <c r="I115" i="29"/>
  <c r="L115" i="29" s="1"/>
  <c r="H115" i="29"/>
  <c r="U114" i="29"/>
  <c r="S114" i="29"/>
  <c r="S113" i="29" s="1"/>
  <c r="S112" i="29" s="1"/>
  <c r="P114" i="29"/>
  <c r="P113" i="29" s="1"/>
  <c r="P112" i="29" s="1"/>
  <c r="L114" i="29"/>
  <c r="U113" i="29"/>
  <c r="U112" i="29" s="1"/>
  <c r="T113" i="29"/>
  <c r="R113" i="29"/>
  <c r="Q113" i="29"/>
  <c r="Q112" i="29" s="1"/>
  <c r="O113" i="29"/>
  <c r="N113" i="29"/>
  <c r="N112" i="29" s="1"/>
  <c r="M113" i="29"/>
  <c r="M112" i="29" s="1"/>
  <c r="K113" i="29"/>
  <c r="J113" i="29"/>
  <c r="I113" i="29"/>
  <c r="L113" i="29" s="1"/>
  <c r="H113" i="29"/>
  <c r="H112" i="29" s="1"/>
  <c r="G113" i="29"/>
  <c r="G112" i="29" s="1"/>
  <c r="T112" i="29"/>
  <c r="R112" i="29"/>
  <c r="O112" i="29"/>
  <c r="K112" i="29"/>
  <c r="J112" i="29"/>
  <c r="U109" i="29"/>
  <c r="S109" i="29"/>
  <c r="S108" i="29" s="1"/>
  <c r="S105" i="29" s="1"/>
  <c r="P109" i="29"/>
  <c r="L109" i="29"/>
  <c r="U108" i="29"/>
  <c r="U105" i="29" s="1"/>
  <c r="T108" i="29"/>
  <c r="T105" i="29" s="1"/>
  <c r="R108" i="29"/>
  <c r="Q108" i="29"/>
  <c r="P108" i="29"/>
  <c r="O108" i="29"/>
  <c r="N108" i="29"/>
  <c r="M108" i="29"/>
  <c r="L108" i="29"/>
  <c r="K108" i="29"/>
  <c r="J108" i="29"/>
  <c r="I108" i="29"/>
  <c r="H108" i="29"/>
  <c r="G108" i="29"/>
  <c r="U107" i="29"/>
  <c r="S107" i="29"/>
  <c r="P107" i="29"/>
  <c r="P106" i="29" s="1"/>
  <c r="P105" i="29" s="1"/>
  <c r="L107" i="29"/>
  <c r="U106" i="29"/>
  <c r="T106" i="29"/>
  <c r="S106" i="29"/>
  <c r="R106" i="29"/>
  <c r="R105" i="29" s="1"/>
  <c r="Q106" i="29"/>
  <c r="O106" i="29"/>
  <c r="N106" i="29"/>
  <c r="N105" i="29" s="1"/>
  <c r="M106" i="29"/>
  <c r="K106" i="29"/>
  <c r="J106" i="29"/>
  <c r="J105" i="29" s="1"/>
  <c r="I106" i="29"/>
  <c r="L106" i="29" s="1"/>
  <c r="Q105" i="29"/>
  <c r="M105" i="29"/>
  <c r="H105" i="29"/>
  <c r="G105" i="29"/>
  <c r="U104" i="29"/>
  <c r="S104" i="29"/>
  <c r="P104" i="29"/>
  <c r="P103" i="29" s="1"/>
  <c r="L104" i="29"/>
  <c r="U103" i="29"/>
  <c r="T103" i="29"/>
  <c r="S103" i="29"/>
  <c r="R103" i="29"/>
  <c r="Q103" i="29"/>
  <c r="O103" i="29"/>
  <c r="N103" i="29"/>
  <c r="M103" i="29"/>
  <c r="K103" i="29"/>
  <c r="J103" i="29"/>
  <c r="I103" i="29"/>
  <c r="H103" i="29"/>
  <c r="G103" i="29"/>
  <c r="U102" i="29"/>
  <c r="S102" i="29"/>
  <c r="P102" i="29"/>
  <c r="P101" i="29" s="1"/>
  <c r="L102" i="29"/>
  <c r="U101" i="29"/>
  <c r="T101" i="29"/>
  <c r="S101" i="29"/>
  <c r="R101" i="29"/>
  <c r="Q101" i="29"/>
  <c r="O101" i="29"/>
  <c r="N101" i="29"/>
  <c r="M101" i="29"/>
  <c r="K101" i="29"/>
  <c r="J101" i="29"/>
  <c r="I101" i="29"/>
  <c r="L101" i="29" s="1"/>
  <c r="H101" i="29"/>
  <c r="G101" i="29"/>
  <c r="U100" i="29"/>
  <c r="S100" i="29"/>
  <c r="S99" i="29" s="1"/>
  <c r="P100" i="29"/>
  <c r="L100" i="29"/>
  <c r="U99" i="29"/>
  <c r="T99" i="29"/>
  <c r="R99" i="29"/>
  <c r="Q99" i="29"/>
  <c r="P99" i="29"/>
  <c r="O99" i="29"/>
  <c r="N99" i="29"/>
  <c r="M99" i="29"/>
  <c r="K99" i="29"/>
  <c r="J99" i="29"/>
  <c r="J95" i="29" s="1"/>
  <c r="I99" i="29"/>
  <c r="H99" i="29"/>
  <c r="G99" i="29"/>
  <c r="U98" i="29"/>
  <c r="S98" i="29"/>
  <c r="P98" i="29"/>
  <c r="L98" i="29"/>
  <c r="U97" i="29"/>
  <c r="S97" i="29"/>
  <c r="S96" i="29" s="1"/>
  <c r="P97" i="29"/>
  <c r="L97" i="29"/>
  <c r="U96" i="29"/>
  <c r="U95" i="29" s="1"/>
  <c r="T96" i="29"/>
  <c r="R96" i="29"/>
  <c r="Q96" i="29"/>
  <c r="Q95" i="29" s="1"/>
  <c r="P96" i="29"/>
  <c r="P95" i="29" s="1"/>
  <c r="O96" i="29"/>
  <c r="O95" i="29" s="1"/>
  <c r="N96" i="29"/>
  <c r="M96" i="29"/>
  <c r="L96" i="29"/>
  <c r="K96" i="29"/>
  <c r="J96" i="29"/>
  <c r="I96" i="29"/>
  <c r="H96" i="29"/>
  <c r="H95" i="29" s="1"/>
  <c r="G96" i="29"/>
  <c r="K95" i="29"/>
  <c r="G95" i="29"/>
  <c r="U94" i="29"/>
  <c r="S94" i="29"/>
  <c r="P94" i="29"/>
  <c r="P93" i="29" s="1"/>
  <c r="L94" i="29"/>
  <c r="U93" i="29"/>
  <c r="T93" i="29"/>
  <c r="S93" i="29"/>
  <c r="R93" i="29"/>
  <c r="Q93" i="29"/>
  <c r="O93" i="29"/>
  <c r="N93" i="29"/>
  <c r="M93" i="29"/>
  <c r="K93" i="29"/>
  <c r="J93" i="29"/>
  <c r="I93" i="29"/>
  <c r="L93" i="29" s="1"/>
  <c r="H93" i="29"/>
  <c r="H90" i="29" s="1"/>
  <c r="G93" i="29"/>
  <c r="U92" i="29"/>
  <c r="S92" i="29"/>
  <c r="P92" i="29"/>
  <c r="P91" i="29" s="1"/>
  <c r="L92" i="29"/>
  <c r="U91" i="29"/>
  <c r="U90" i="29" s="1"/>
  <c r="T91" i="29"/>
  <c r="S91" i="29"/>
  <c r="R91" i="29"/>
  <c r="Q91" i="29"/>
  <c r="Q90" i="29" s="1"/>
  <c r="O91" i="29"/>
  <c r="N91" i="29"/>
  <c r="M91" i="29"/>
  <c r="K91" i="29"/>
  <c r="J91" i="29"/>
  <c r="J90" i="29" s="1"/>
  <c r="I91" i="29"/>
  <c r="H91" i="29"/>
  <c r="G91" i="29"/>
  <c r="T90" i="29"/>
  <c r="U89" i="29"/>
  <c r="S89" i="29"/>
  <c r="P89" i="29"/>
  <c r="P88" i="29" s="1"/>
  <c r="L89" i="29"/>
  <c r="U88" i="29"/>
  <c r="T88" i="29"/>
  <c r="S88" i="29"/>
  <c r="R88" i="29"/>
  <c r="Q88" i="29"/>
  <c r="O88" i="29"/>
  <c r="N88" i="29"/>
  <c r="M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S84" i="29" s="1"/>
  <c r="P85" i="29"/>
  <c r="P84" i="29" s="1"/>
  <c r="L85" i="29"/>
  <c r="U84" i="29"/>
  <c r="T84" i="29"/>
  <c r="R84" i="29"/>
  <c r="Q84" i="29"/>
  <c r="O84" i="29"/>
  <c r="N84" i="29"/>
  <c r="M84" i="29"/>
  <c r="K84" i="29"/>
  <c r="J84" i="29"/>
  <c r="I84" i="29"/>
  <c r="H84" i="29"/>
  <c r="G84" i="29"/>
  <c r="U83" i="29"/>
  <c r="S83" i="29"/>
  <c r="P83" i="29"/>
  <c r="L83" i="29"/>
  <c r="U82" i="29"/>
  <c r="S82" i="29"/>
  <c r="S81" i="29" s="1"/>
  <c r="P82" i="29"/>
  <c r="L82" i="29"/>
  <c r="U81" i="29"/>
  <c r="T81" i="29"/>
  <c r="R81" i="29"/>
  <c r="Q81" i="29"/>
  <c r="P81" i="29"/>
  <c r="O81" i="29"/>
  <c r="N81" i="29"/>
  <c r="M81" i="29"/>
  <c r="K81" i="29"/>
  <c r="J81" i="29"/>
  <c r="I81" i="29"/>
  <c r="L81" i="29" s="1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S76" i="29" s="1"/>
  <c r="P77" i="29"/>
  <c r="P76" i="29" s="1"/>
  <c r="L77" i="29"/>
  <c r="U76" i="29"/>
  <c r="T76" i="29"/>
  <c r="R76" i="29"/>
  <c r="Q76" i="29"/>
  <c r="O76" i="29"/>
  <c r="N76" i="29"/>
  <c r="N73" i="29" s="1"/>
  <c r="M76" i="29"/>
  <c r="K76" i="29"/>
  <c r="J76" i="29"/>
  <c r="J73" i="29" s="1"/>
  <c r="I76" i="29"/>
  <c r="L76" i="29" s="1"/>
  <c r="H76" i="29"/>
  <c r="G76" i="29"/>
  <c r="U75" i="29"/>
  <c r="S75" i="29"/>
  <c r="S74" i="29" s="1"/>
  <c r="P75" i="29"/>
  <c r="P74" i="29" s="1"/>
  <c r="L75" i="29"/>
  <c r="U74" i="29"/>
  <c r="U73" i="29" s="1"/>
  <c r="T74" i="29"/>
  <c r="R74" i="29"/>
  <c r="R73" i="29" s="1"/>
  <c r="Q74" i="29"/>
  <c r="Q73" i="29" s="1"/>
  <c r="O74" i="29"/>
  <c r="N74" i="29"/>
  <c r="M74" i="29"/>
  <c r="K74" i="29"/>
  <c r="K73" i="29" s="1"/>
  <c r="J74" i="29"/>
  <c r="I74" i="29"/>
  <c r="H74" i="29"/>
  <c r="G74" i="29"/>
  <c r="G73" i="29" s="1"/>
  <c r="U72" i="29"/>
  <c r="S72" i="29"/>
  <c r="P72" i="29"/>
  <c r="P71" i="29" s="1"/>
  <c r="L72" i="29"/>
  <c r="U71" i="29"/>
  <c r="T71" i="29"/>
  <c r="S71" i="29"/>
  <c r="R71" i="29"/>
  <c r="Q71" i="29"/>
  <c r="O71" i="29"/>
  <c r="N71" i="29"/>
  <c r="M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S67" i="29" s="1"/>
  <c r="P68" i="29"/>
  <c r="P67" i="29" s="1"/>
  <c r="L68" i="29"/>
  <c r="U67" i="29"/>
  <c r="T67" i="29"/>
  <c r="R67" i="29"/>
  <c r="Q67" i="29"/>
  <c r="O67" i="29"/>
  <c r="N67" i="29"/>
  <c r="N64" i="29" s="1"/>
  <c r="M67" i="29"/>
  <c r="K67" i="29"/>
  <c r="J67" i="29"/>
  <c r="I67" i="29"/>
  <c r="L67" i="29" s="1"/>
  <c r="H67" i="29"/>
  <c r="G67" i="29"/>
  <c r="U66" i="29"/>
  <c r="S66" i="29"/>
  <c r="S65" i="29" s="1"/>
  <c r="S64" i="29" s="1"/>
  <c r="P66" i="29"/>
  <c r="P65" i="29" s="1"/>
  <c r="L66" i="29"/>
  <c r="U65" i="29"/>
  <c r="T65" i="29"/>
  <c r="R65" i="29"/>
  <c r="Q65" i="29"/>
  <c r="O65" i="29"/>
  <c r="O64" i="29" s="1"/>
  <c r="N65" i="29"/>
  <c r="M65" i="29"/>
  <c r="K65" i="29"/>
  <c r="J65" i="29"/>
  <c r="J64" i="29" s="1"/>
  <c r="I65" i="29"/>
  <c r="H65" i="29"/>
  <c r="G65" i="29"/>
  <c r="R64" i="29"/>
  <c r="L63" i="29"/>
  <c r="U62" i="29"/>
  <c r="T62" i="29"/>
  <c r="S62" i="29"/>
  <c r="R62" i="29"/>
  <c r="Q62" i="29"/>
  <c r="P62" i="29"/>
  <c r="O62" i="29"/>
  <c r="L62" i="29"/>
  <c r="K62" i="29"/>
  <c r="J62" i="29"/>
  <c r="I62" i="29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S57" i="29" s="1"/>
  <c r="P58" i="29"/>
  <c r="P57" i="29" s="1"/>
  <c r="L58" i="29"/>
  <c r="U57" i="29"/>
  <c r="T57" i="29"/>
  <c r="R57" i="29"/>
  <c r="Q57" i="29"/>
  <c r="O57" i="29"/>
  <c r="N57" i="29"/>
  <c r="M57" i="29"/>
  <c r="K57" i="29"/>
  <c r="J57" i="29"/>
  <c r="I57" i="29"/>
  <c r="H57" i="29"/>
  <c r="G57" i="29"/>
  <c r="U56" i="29"/>
  <c r="S56" i="29"/>
  <c r="S55" i="29" s="1"/>
  <c r="P56" i="29"/>
  <c r="L56" i="29"/>
  <c r="U55" i="29"/>
  <c r="T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U54" i="29"/>
  <c r="S54" i="29"/>
  <c r="P54" i="29"/>
  <c r="P53" i="29" s="1"/>
  <c r="L54" i="29"/>
  <c r="U53" i="29"/>
  <c r="T53" i="29"/>
  <c r="S53" i="29"/>
  <c r="R53" i="29"/>
  <c r="Q53" i="29"/>
  <c r="O53" i="29"/>
  <c r="N53" i="29"/>
  <c r="M53" i="29"/>
  <c r="K53" i="29"/>
  <c r="J53" i="29"/>
  <c r="I53" i="29"/>
  <c r="L53" i="29" s="1"/>
  <c r="H53" i="29"/>
  <c r="G53" i="29"/>
  <c r="U52" i="29"/>
  <c r="S52" i="29"/>
  <c r="S51" i="29" s="1"/>
  <c r="P52" i="29"/>
  <c r="L52" i="29"/>
  <c r="U51" i="29"/>
  <c r="T51" i="29"/>
  <c r="R51" i="29"/>
  <c r="Q51" i="29"/>
  <c r="P51" i="29"/>
  <c r="O51" i="29"/>
  <c r="N51" i="29"/>
  <c r="M51" i="29"/>
  <c r="K51" i="29"/>
  <c r="L51" i="29" s="1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P47" i="29" s="1"/>
  <c r="L48" i="29"/>
  <c r="U47" i="29"/>
  <c r="T47" i="29"/>
  <c r="S47" i="29"/>
  <c r="R47" i="29"/>
  <c r="Q47" i="29"/>
  <c r="O47" i="29"/>
  <c r="N47" i="29"/>
  <c r="M47" i="29"/>
  <c r="K47" i="29"/>
  <c r="J47" i="29"/>
  <c r="I47" i="29"/>
  <c r="L47" i="29" s="1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S40" i="29" s="1"/>
  <c r="P41" i="29"/>
  <c r="P40" i="29" s="1"/>
  <c r="L41" i="29"/>
  <c r="U40" i="29"/>
  <c r="T40" i="29"/>
  <c r="R40" i="29"/>
  <c r="Q40" i="29"/>
  <c r="O40" i="29"/>
  <c r="N40" i="29"/>
  <c r="M40" i="29"/>
  <c r="K40" i="29"/>
  <c r="J40" i="29"/>
  <c r="I40" i="29"/>
  <c r="L40" i="29" s="1"/>
  <c r="H40" i="29"/>
  <c r="G40" i="29"/>
  <c r="U39" i="29"/>
  <c r="S39" i="29"/>
  <c r="S38" i="29" s="1"/>
  <c r="P39" i="29"/>
  <c r="P38" i="29" s="1"/>
  <c r="L39" i="29"/>
  <c r="U38" i="29"/>
  <c r="T38" i="29"/>
  <c r="R38" i="29"/>
  <c r="Q38" i="29"/>
  <c r="O38" i="29"/>
  <c r="N38" i="29"/>
  <c r="M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S28" i="29" s="1"/>
  <c r="P29" i="29"/>
  <c r="P28" i="29" s="1"/>
  <c r="L29" i="29"/>
  <c r="U28" i="29"/>
  <c r="T28" i="29"/>
  <c r="R28" i="29"/>
  <c r="Q28" i="29"/>
  <c r="O28" i="29"/>
  <c r="N28" i="29"/>
  <c r="M28" i="29"/>
  <c r="K28" i="29"/>
  <c r="J28" i="29"/>
  <c r="I28" i="29"/>
  <c r="L28" i="29" s="1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S21" i="29" s="1"/>
  <c r="P22" i="29"/>
  <c r="P21" i="29" s="1"/>
  <c r="L22" i="29"/>
  <c r="U21" i="29"/>
  <c r="T21" i="29"/>
  <c r="R21" i="29"/>
  <c r="Q21" i="29"/>
  <c r="O21" i="29"/>
  <c r="N21" i="29"/>
  <c r="M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S16" i="29" s="1"/>
  <c r="P17" i="29"/>
  <c r="L17" i="29"/>
  <c r="U16" i="29"/>
  <c r="T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P12" i="29" s="1"/>
  <c r="L13" i="29"/>
  <c r="U12" i="29"/>
  <c r="T12" i="29"/>
  <c r="S12" i="29"/>
  <c r="R12" i="29"/>
  <c r="Q12" i="29"/>
  <c r="O12" i="29"/>
  <c r="N12" i="29"/>
  <c r="M12" i="29"/>
  <c r="K12" i="29"/>
  <c r="J12" i="29"/>
  <c r="I12" i="29"/>
  <c r="L12" i="29" s="1"/>
  <c r="H12" i="29"/>
  <c r="G12" i="29"/>
  <c r="W11" i="29"/>
  <c r="U11" i="29"/>
  <c r="U10" i="29" s="1"/>
  <c r="S11" i="29"/>
  <c r="P11" i="29"/>
  <c r="L11" i="29"/>
  <c r="X10" i="29"/>
  <c r="X11" i="29" s="1"/>
  <c r="W10" i="29"/>
  <c r="V10" i="29"/>
  <c r="V11" i="29" s="1"/>
  <c r="T10" i="29"/>
  <c r="T5" i="29" s="1"/>
  <c r="S10" i="29"/>
  <c r="R10" i="29"/>
  <c r="Q10" i="29"/>
  <c r="P10" i="29"/>
  <c r="O10" i="29"/>
  <c r="N10" i="29"/>
  <c r="M10" i="29"/>
  <c r="K10" i="29"/>
  <c r="L10" i="29" s="1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P6" i="29" s="1"/>
  <c r="L7" i="29"/>
  <c r="U6" i="29"/>
  <c r="T6" i="29"/>
  <c r="S6" i="29"/>
  <c r="R6" i="29"/>
  <c r="R5" i="29" s="1"/>
  <c r="Q6" i="29"/>
  <c r="O6" i="29"/>
  <c r="N6" i="29"/>
  <c r="M6" i="29"/>
  <c r="M5" i="29" s="1"/>
  <c r="K6" i="29"/>
  <c r="J6" i="29"/>
  <c r="J5" i="29" s="1"/>
  <c r="J4" i="29" s="1"/>
  <c r="I6" i="29"/>
  <c r="L6" i="29" s="1"/>
  <c r="H6" i="29"/>
  <c r="H5" i="29" s="1"/>
  <c r="G6" i="29"/>
  <c r="N5" i="29"/>
  <c r="P488" i="29" l="1"/>
  <c r="P467" i="29" s="1"/>
  <c r="P296" i="29"/>
  <c r="R111" i="29"/>
  <c r="U467" i="29"/>
  <c r="L1262" i="29"/>
  <c r="I1261" i="29"/>
  <c r="L1261" i="29" s="1"/>
  <c r="G355" i="29"/>
  <c r="J467" i="29"/>
  <c r="K622" i="29"/>
  <c r="L623" i="29"/>
  <c r="M73" i="29"/>
  <c r="T73" i="29"/>
  <c r="S90" i="29"/>
  <c r="P90" i="29"/>
  <c r="I95" i="29"/>
  <c r="L95" i="29" s="1"/>
  <c r="M95" i="29"/>
  <c r="I134" i="29"/>
  <c r="L134" i="29" s="1"/>
  <c r="I137" i="29"/>
  <c r="P137" i="29"/>
  <c r="O145" i="29"/>
  <c r="L154" i="29"/>
  <c r="L158" i="29"/>
  <c r="S160" i="29"/>
  <c r="Q181" i="29"/>
  <c r="L190" i="29"/>
  <c r="L237" i="29"/>
  <c r="M251" i="29"/>
  <c r="T251" i="29"/>
  <c r="T266" i="29"/>
  <c r="S266" i="29"/>
  <c r="G276" i="29"/>
  <c r="K276" i="29"/>
  <c r="Q276" i="29"/>
  <c r="U276" i="29"/>
  <c r="J276" i="29"/>
  <c r="N276" i="29"/>
  <c r="R276" i="29"/>
  <c r="S290" i="29"/>
  <c r="H290" i="29"/>
  <c r="J296" i="29"/>
  <c r="N296" i="29"/>
  <c r="R296" i="29"/>
  <c r="M317" i="29"/>
  <c r="H332" i="29"/>
  <c r="P332" i="29"/>
  <c r="O332" i="29"/>
  <c r="L340" i="29"/>
  <c r="S342" i="29"/>
  <c r="I356" i="29"/>
  <c r="L356" i="29" s="1"/>
  <c r="H356" i="29"/>
  <c r="Q356" i="29"/>
  <c r="I400" i="29"/>
  <c r="S400" i="29"/>
  <c r="P400" i="29"/>
  <c r="I418" i="29"/>
  <c r="G433" i="29"/>
  <c r="S455" i="29"/>
  <c r="P455" i="29"/>
  <c r="L663" i="29"/>
  <c r="I662" i="29"/>
  <c r="L697" i="29"/>
  <c r="K696" i="29"/>
  <c r="L792" i="29"/>
  <c r="I787" i="29"/>
  <c r="Q828" i="29"/>
  <c r="L38" i="29"/>
  <c r="M64" i="29"/>
  <c r="M4" i="29" s="1"/>
  <c r="T64" i="29"/>
  <c r="L71" i="29"/>
  <c r="L74" i="29"/>
  <c r="H73" i="29"/>
  <c r="L88" i="29"/>
  <c r="M90" i="29"/>
  <c r="O90" i="29"/>
  <c r="I105" i="29"/>
  <c r="L105" i="29" s="1"/>
  <c r="K105" i="29"/>
  <c r="O105" i="29"/>
  <c r="M129" i="29"/>
  <c r="M111" i="29" s="1"/>
  <c r="Q129" i="29"/>
  <c r="Q111" i="29" s="1"/>
  <c r="S129" i="29"/>
  <c r="O137" i="29"/>
  <c r="O111" i="29" s="1"/>
  <c r="G145" i="29"/>
  <c r="K145" i="29"/>
  <c r="L145" i="29" s="1"/>
  <c r="Q145" i="29"/>
  <c r="U145" i="29"/>
  <c r="L157" i="29"/>
  <c r="H160" i="29"/>
  <c r="H111" i="29" s="1"/>
  <c r="M181" i="29"/>
  <c r="T181" i="29"/>
  <c r="I194" i="29"/>
  <c r="L194" i="29" s="1"/>
  <c r="L195" i="29"/>
  <c r="H202" i="29"/>
  <c r="O202" i="29"/>
  <c r="Q210" i="29"/>
  <c r="S220" i="29"/>
  <c r="S210" i="29" s="1"/>
  <c r="U220" i="29"/>
  <c r="P226" i="29"/>
  <c r="P230" i="29"/>
  <c r="L236" i="29"/>
  <c r="H240" i="29"/>
  <c r="L252" i="29"/>
  <c r="H251" i="29"/>
  <c r="H266" i="29"/>
  <c r="M276" i="29"/>
  <c r="L283" i="29"/>
  <c r="O290" i="29"/>
  <c r="I296" i="29"/>
  <c r="T296" i="29"/>
  <c r="L299" i="29"/>
  <c r="J312" i="29"/>
  <c r="I317" i="29"/>
  <c r="G332" i="29"/>
  <c r="K332" i="29"/>
  <c r="L332" i="29" s="1"/>
  <c r="L339" i="29"/>
  <c r="H342" i="29"/>
  <c r="N356" i="29"/>
  <c r="R356" i="29"/>
  <c r="R355" i="29" s="1"/>
  <c r="J357" i="29"/>
  <c r="J356" i="29" s="1"/>
  <c r="S363" i="29"/>
  <c r="J367" i="29"/>
  <c r="O400" i="29"/>
  <c r="O355" i="29" s="1"/>
  <c r="L419" i="29"/>
  <c r="R418" i="29"/>
  <c r="G418" i="29"/>
  <c r="K418" i="29"/>
  <c r="N446" i="29"/>
  <c r="I455" i="29"/>
  <c r="Q499" i="29"/>
  <c r="M504" i="29"/>
  <c r="L506" i="29"/>
  <c r="I505" i="29"/>
  <c r="R558" i="29"/>
  <c r="I583" i="29"/>
  <c r="L583" i="29" s="1"/>
  <c r="M613" i="29"/>
  <c r="R613" i="29"/>
  <c r="R622" i="29"/>
  <c r="T631" i="29"/>
  <c r="G64" i="29"/>
  <c r="K64" i="29"/>
  <c r="Q64" i="29"/>
  <c r="U64" i="29"/>
  <c r="O5" i="29"/>
  <c r="G5" i="29"/>
  <c r="K5" i="29"/>
  <c r="L21" i="29"/>
  <c r="L57" i="29"/>
  <c r="L65" i="29"/>
  <c r="P64" i="29"/>
  <c r="H64" i="29"/>
  <c r="O73" i="29"/>
  <c r="L84" i="29"/>
  <c r="I90" i="29"/>
  <c r="N90" i="29"/>
  <c r="N4" i="29" s="1"/>
  <c r="R90" i="29"/>
  <c r="R4" i="29" s="1"/>
  <c r="G90" i="29"/>
  <c r="K90" i="29"/>
  <c r="T95" i="29"/>
  <c r="L99" i="29"/>
  <c r="N95" i="29"/>
  <c r="R95" i="29"/>
  <c r="L103" i="29"/>
  <c r="L116" i="29"/>
  <c r="L122" i="29"/>
  <c r="P121" i="29"/>
  <c r="L124" i="29"/>
  <c r="I126" i="29"/>
  <c r="L126" i="29" s="1"/>
  <c r="L130" i="29"/>
  <c r="G137" i="29"/>
  <c r="G111" i="29" s="1"/>
  <c r="G110" i="29" s="1"/>
  <c r="K137" i="29"/>
  <c r="K111" i="29" s="1"/>
  <c r="M145" i="29"/>
  <c r="T145" i="29"/>
  <c r="T111" i="29" s="1"/>
  <c r="T110" i="29" s="1"/>
  <c r="L150" i="29"/>
  <c r="Q160" i="29"/>
  <c r="U160" i="29"/>
  <c r="L168" i="29"/>
  <c r="I171" i="29"/>
  <c r="L171" i="29" s="1"/>
  <c r="G175" i="29"/>
  <c r="K175" i="29"/>
  <c r="L175" i="29" s="1"/>
  <c r="Q175" i="29"/>
  <c r="U175" i="29"/>
  <c r="J189" i="29"/>
  <c r="J111" i="29" s="1"/>
  <c r="N189" i="29"/>
  <c r="N111" i="29" s="1"/>
  <c r="R189" i="29"/>
  <c r="M189" i="29"/>
  <c r="Q189" i="29"/>
  <c r="U189" i="29"/>
  <c r="G202" i="29"/>
  <c r="K202" i="29"/>
  <c r="L202" i="29" s="1"/>
  <c r="J210" i="29"/>
  <c r="N210" i="29"/>
  <c r="R210" i="29"/>
  <c r="M210" i="29"/>
  <c r="P216" i="29"/>
  <c r="U216" i="29"/>
  <c r="U210" i="29" s="1"/>
  <c r="U111" i="29" s="1"/>
  <c r="Q240" i="29"/>
  <c r="U240" i="29"/>
  <c r="O251" i="29"/>
  <c r="Q266" i="29"/>
  <c r="U266" i="29"/>
  <c r="I276" i="29"/>
  <c r="P276" i="29"/>
  <c r="G290" i="29"/>
  <c r="K290" i="29"/>
  <c r="U290" i="29"/>
  <c r="H296" i="29"/>
  <c r="O296" i="29"/>
  <c r="L309" i="29"/>
  <c r="T312" i="29"/>
  <c r="S312" i="29"/>
  <c r="L315" i="29"/>
  <c r="O317" i="29"/>
  <c r="L328" i="29"/>
  <c r="J332" i="29"/>
  <c r="N332" i="29"/>
  <c r="Q342" i="29"/>
  <c r="L350" i="29"/>
  <c r="T356" i="29"/>
  <c r="T355" i="29" s="1"/>
  <c r="L396" i="29"/>
  <c r="G400" i="29"/>
  <c r="K400" i="29"/>
  <c r="Q400" i="29"/>
  <c r="U400" i="29"/>
  <c r="U355" i="29" s="1"/>
  <c r="L411" i="29"/>
  <c r="Q433" i="29"/>
  <c r="J446" i="29"/>
  <c r="T467" i="29"/>
  <c r="N572" i="29"/>
  <c r="J604" i="29"/>
  <c r="T604" i="29"/>
  <c r="S604" i="29"/>
  <c r="L607" i="29"/>
  <c r="I604" i="29"/>
  <c r="P604" i="29"/>
  <c r="I613" i="29"/>
  <c r="L431" i="29"/>
  <c r="H433" i="29"/>
  <c r="L440" i="29"/>
  <c r="L451" i="29"/>
  <c r="P446" i="29"/>
  <c r="O455" i="29"/>
  <c r="M467" i="29"/>
  <c r="Q467" i="29"/>
  <c r="S488" i="29"/>
  <c r="S467" i="29" s="1"/>
  <c r="L500" i="29"/>
  <c r="P518" i="29"/>
  <c r="M518" i="29"/>
  <c r="Q518" i="29"/>
  <c r="O551" i="29"/>
  <c r="N613" i="29"/>
  <c r="S613" i="29"/>
  <c r="H613" i="29"/>
  <c r="U613" i="29"/>
  <c r="H622" i="29"/>
  <c r="P622" i="29"/>
  <c r="S631" i="29"/>
  <c r="N631" i="29"/>
  <c r="R631" i="29"/>
  <c r="L641" i="29"/>
  <c r="I640" i="29"/>
  <c r="L640" i="29" s="1"/>
  <c r="N640" i="29"/>
  <c r="R640" i="29"/>
  <c r="S662" i="29"/>
  <c r="O671" i="29"/>
  <c r="T678" i="29"/>
  <c r="L688" i="29"/>
  <c r="K687" i="29"/>
  <c r="R696" i="29"/>
  <c r="M717" i="29"/>
  <c r="R717" i="29"/>
  <c r="Q726" i="29"/>
  <c r="U726" i="29"/>
  <c r="I753" i="29"/>
  <c r="L753" i="29" s="1"/>
  <c r="L754" i="29"/>
  <c r="H787" i="29"/>
  <c r="M787" i="29"/>
  <c r="R787" i="29"/>
  <c r="U787" i="29"/>
  <c r="R809" i="29"/>
  <c r="M828" i="29"/>
  <c r="U828" i="29"/>
  <c r="L1005" i="29"/>
  <c r="I1001" i="29"/>
  <c r="S1001" i="29"/>
  <c r="U433" i="29"/>
  <c r="L442" i="29"/>
  <c r="O446" i="29"/>
  <c r="L456" i="29"/>
  <c r="N455" i="29"/>
  <c r="R455" i="29"/>
  <c r="G455" i="29"/>
  <c r="K455" i="29"/>
  <c r="G467" i="29"/>
  <c r="L472" i="29"/>
  <c r="L474" i="29"/>
  <c r="L478" i="29"/>
  <c r="I480" i="29"/>
  <c r="L480" i="29" s="1"/>
  <c r="N480" i="29"/>
  <c r="N467" i="29" s="1"/>
  <c r="R467" i="29"/>
  <c r="L485" i="29"/>
  <c r="L494" i="29"/>
  <c r="H499" i="29"/>
  <c r="H467" i="29" s="1"/>
  <c r="H505" i="29"/>
  <c r="I528" i="29"/>
  <c r="O528" i="29"/>
  <c r="L564" i="29"/>
  <c r="M572" i="29"/>
  <c r="R572" i="29"/>
  <c r="Q583" i="29"/>
  <c r="Q572" i="29" s="1"/>
  <c r="O631" i="29"/>
  <c r="S640" i="29"/>
  <c r="L650" i="29"/>
  <c r="I649" i="29"/>
  <c r="P649" i="29"/>
  <c r="H649" i="29"/>
  <c r="U662" i="29"/>
  <c r="O662" i="29"/>
  <c r="G671" i="29"/>
  <c r="P678" i="29"/>
  <c r="H678" i="29"/>
  <c r="I687" i="29"/>
  <c r="R687" i="29"/>
  <c r="I717" i="29"/>
  <c r="L717" i="29" s="1"/>
  <c r="L718" i="29"/>
  <c r="N717" i="29"/>
  <c r="M726" i="29"/>
  <c r="R726" i="29"/>
  <c r="K733" i="29"/>
  <c r="Q733" i="29"/>
  <c r="U733" i="29"/>
  <c r="T733" i="29"/>
  <c r="M744" i="29"/>
  <c r="M767" i="29"/>
  <c r="U767" i="29"/>
  <c r="N787" i="29"/>
  <c r="L829" i="29"/>
  <c r="I828" i="29"/>
  <c r="L828" i="29" s="1"/>
  <c r="L843" i="29"/>
  <c r="I840" i="29"/>
  <c r="L840" i="29" s="1"/>
  <c r="M662" i="29"/>
  <c r="K662" i="29"/>
  <c r="S687" i="29"/>
  <c r="N696" i="29"/>
  <c r="H703" i="29"/>
  <c r="G710" i="29"/>
  <c r="K710" i="29"/>
  <c r="Q710" i="29"/>
  <c r="U710" i="29"/>
  <c r="J717" i="29"/>
  <c r="L745" i="29"/>
  <c r="I744" i="29"/>
  <c r="M733" i="29"/>
  <c r="S744" i="29"/>
  <c r="P744" i="29"/>
  <c r="S767" i="29"/>
  <c r="P787" i="29"/>
  <c r="N809" i="29"/>
  <c r="S809" i="29"/>
  <c r="J505" i="29"/>
  <c r="J504" i="29" s="1"/>
  <c r="O505" i="29"/>
  <c r="L521" i="29"/>
  <c r="L524" i="29"/>
  <c r="S523" i="29"/>
  <c r="P523" i="29"/>
  <c r="H523" i="29"/>
  <c r="G528" i="29"/>
  <c r="K528" i="29"/>
  <c r="I548" i="29"/>
  <c r="L548" i="29" s="1"/>
  <c r="M551" i="29"/>
  <c r="G551" i="29"/>
  <c r="K551" i="29"/>
  <c r="L561" i="29"/>
  <c r="S558" i="29"/>
  <c r="P558" i="29"/>
  <c r="P504" i="29" s="1"/>
  <c r="L563" i="29"/>
  <c r="J572" i="29"/>
  <c r="S573" i="29"/>
  <c r="L576" i="29"/>
  <c r="P576" i="29"/>
  <c r="P573" i="29" s="1"/>
  <c r="T583" i="29"/>
  <c r="T572" i="29" s="1"/>
  <c r="L588" i="29"/>
  <c r="G604" i="29"/>
  <c r="K604" i="29"/>
  <c r="O613" i="29"/>
  <c r="U622" i="29"/>
  <c r="U631" i="29"/>
  <c r="J631" i="29"/>
  <c r="J640" i="29"/>
  <c r="G649" i="29"/>
  <c r="K649" i="29"/>
  <c r="L656" i="29"/>
  <c r="J662" i="29"/>
  <c r="H671" i="29"/>
  <c r="T671" i="29"/>
  <c r="G678" i="29"/>
  <c r="K678" i="29"/>
  <c r="U678" i="29"/>
  <c r="O678" i="29"/>
  <c r="P696" i="29"/>
  <c r="J703" i="29"/>
  <c r="O703" i="29"/>
  <c r="T703" i="29"/>
  <c r="T717" i="29"/>
  <c r="S717" i="29"/>
  <c r="L720" i="29"/>
  <c r="I726" i="29"/>
  <c r="N726" i="29"/>
  <c r="S726" i="29"/>
  <c r="P726" i="29"/>
  <c r="I733" i="29"/>
  <c r="N733" i="29"/>
  <c r="S733" i="29"/>
  <c r="G744" i="29"/>
  <c r="K744" i="29"/>
  <c r="O744" i="29"/>
  <c r="T744" i="29"/>
  <c r="T753" i="29"/>
  <c r="O760" i="29"/>
  <c r="T760" i="29"/>
  <c r="I767" i="29"/>
  <c r="L767" i="29" s="1"/>
  <c r="J767" i="29"/>
  <c r="O767" i="29"/>
  <c r="S779" i="29"/>
  <c r="O787" i="29"/>
  <c r="T787" i="29"/>
  <c r="O802" i="29"/>
  <c r="T802" i="29"/>
  <c r="I809" i="29"/>
  <c r="J809" i="29"/>
  <c r="O809" i="29"/>
  <c r="I835" i="29"/>
  <c r="L835" i="29" s="1"/>
  <c r="L836" i="29"/>
  <c r="H883" i="29"/>
  <c r="R883" i="29"/>
  <c r="T883" i="29"/>
  <c r="T882" i="29" s="1"/>
  <c r="U883" i="29"/>
  <c r="G943" i="29"/>
  <c r="K943" i="29"/>
  <c r="J943" i="29"/>
  <c r="G505" i="29"/>
  <c r="K505" i="29"/>
  <c r="Q505" i="29"/>
  <c r="H518" i="29"/>
  <c r="O523" i="29"/>
  <c r="L529" i="29"/>
  <c r="N528" i="29"/>
  <c r="N504" i="29" s="1"/>
  <c r="L536" i="29"/>
  <c r="L540" i="29"/>
  <c r="I551" i="29"/>
  <c r="L551" i="29" s="1"/>
  <c r="N551" i="29"/>
  <c r="R551" i="29"/>
  <c r="R504" i="29" s="1"/>
  <c r="L556" i="29"/>
  <c r="M558" i="29"/>
  <c r="Q558" i="29"/>
  <c r="U558" i="29"/>
  <c r="U504" i="29" s="1"/>
  <c r="O558" i="29"/>
  <c r="U573" i="29"/>
  <c r="U572" i="29" s="1"/>
  <c r="O573" i="29"/>
  <c r="O572" i="29" s="1"/>
  <c r="L584" i="29"/>
  <c r="P583" i="29"/>
  <c r="H583" i="29"/>
  <c r="L605" i="29"/>
  <c r="N604" i="29"/>
  <c r="G613" i="29"/>
  <c r="K613" i="29"/>
  <c r="M622" i="29"/>
  <c r="M593" i="29" s="1"/>
  <c r="M592" i="29" s="1"/>
  <c r="Q622" i="29"/>
  <c r="M631" i="29"/>
  <c r="Q631" i="29"/>
  <c r="L636" i="29"/>
  <c r="L643" i="29"/>
  <c r="P640" i="29"/>
  <c r="T649" i="29"/>
  <c r="L654" i="29"/>
  <c r="L665" i="29"/>
  <c r="P662" i="29"/>
  <c r="S671" i="29"/>
  <c r="L681" i="29"/>
  <c r="T687" i="29"/>
  <c r="N687" i="29"/>
  <c r="O696" i="29"/>
  <c r="G703" i="29"/>
  <c r="J710" i="29"/>
  <c r="O710" i="29"/>
  <c r="H717" i="29"/>
  <c r="U717" i="29"/>
  <c r="J726" i="29"/>
  <c r="O726" i="29"/>
  <c r="J733" i="29"/>
  <c r="O733" i="29"/>
  <c r="L738" i="29"/>
  <c r="H744" i="29"/>
  <c r="H753" i="29"/>
  <c r="U753" i="29"/>
  <c r="G760" i="29"/>
  <c r="L761" i="29"/>
  <c r="G767" i="29"/>
  <c r="K767" i="29"/>
  <c r="J774" i="29"/>
  <c r="S774" i="29"/>
  <c r="G779" i="29"/>
  <c r="K779" i="29"/>
  <c r="O779" i="29"/>
  <c r="G787" i="29"/>
  <c r="L788" i="29"/>
  <c r="G802" i="29"/>
  <c r="L803" i="29"/>
  <c r="G809" i="29"/>
  <c r="K809" i="29"/>
  <c r="P828" i="29"/>
  <c r="T828" i="29"/>
  <c r="G868" i="29"/>
  <c r="P868" i="29"/>
  <c r="L884" i="29"/>
  <c r="I883" i="29"/>
  <c r="N883" i="29"/>
  <c r="N882" i="29" s="1"/>
  <c r="S883" i="29"/>
  <c r="S882" i="29" s="1"/>
  <c r="P883" i="29"/>
  <c r="P882" i="29" s="1"/>
  <c r="L901" i="29"/>
  <c r="H943" i="29"/>
  <c r="Q1010" i="29"/>
  <c r="J1010" i="29"/>
  <c r="L1054" i="29"/>
  <c r="I1053" i="29"/>
  <c r="L1053" i="29" s="1"/>
  <c r="N928" i="29"/>
  <c r="R928" i="29"/>
  <c r="H935" i="29"/>
  <c r="P935" i="29"/>
  <c r="N935" i="29"/>
  <c r="R935" i="29"/>
  <c r="U943" i="29"/>
  <c r="M1010" i="29"/>
  <c r="N1139" i="29"/>
  <c r="S1139" i="29"/>
  <c r="G1139" i="29"/>
  <c r="G1138" i="29" s="1"/>
  <c r="G1072" i="29" s="1"/>
  <c r="K1139" i="29"/>
  <c r="K1138" i="29" s="1"/>
  <c r="J816" i="29"/>
  <c r="S816" i="29"/>
  <c r="L819" i="29"/>
  <c r="L824" i="29"/>
  <c r="N823" i="29"/>
  <c r="R823" i="29"/>
  <c r="R835" i="29"/>
  <c r="L857" i="29"/>
  <c r="L869" i="29"/>
  <c r="J883" i="29"/>
  <c r="O883" i="29"/>
  <c r="O882" i="29" s="1"/>
  <c r="L896" i="29"/>
  <c r="L911" i="29"/>
  <c r="U928" i="29"/>
  <c r="J928" i="29"/>
  <c r="U935" i="29"/>
  <c r="J935" i="29"/>
  <c r="Q943" i="29"/>
  <c r="L950" i="29"/>
  <c r="L997" i="29"/>
  <c r="L1002" i="29"/>
  <c r="N1001" i="29"/>
  <c r="R1001" i="29"/>
  <c r="G1001" i="29"/>
  <c r="K1001" i="29"/>
  <c r="P1011" i="29"/>
  <c r="U1034" i="29"/>
  <c r="J1034" i="29"/>
  <c r="L1070" i="29"/>
  <c r="I1069" i="29"/>
  <c r="L1069" i="29" s="1"/>
  <c r="O1074" i="29"/>
  <c r="Q1117" i="29"/>
  <c r="T1138" i="29"/>
  <c r="R1206" i="29"/>
  <c r="P1274" i="29"/>
  <c r="P1273" i="29" s="1"/>
  <c r="U816" i="29"/>
  <c r="J823" i="29"/>
  <c r="S823" i="29"/>
  <c r="L826" i="29"/>
  <c r="K828" i="29"/>
  <c r="O828" i="29"/>
  <c r="O593" i="29" s="1"/>
  <c r="O592" i="29" s="1"/>
  <c r="S828" i="29"/>
  <c r="O835" i="29"/>
  <c r="S835" i="29"/>
  <c r="P840" i="29"/>
  <c r="L863" i="29"/>
  <c r="J868" i="29"/>
  <c r="S868" i="29"/>
  <c r="L871" i="29"/>
  <c r="L874" i="29"/>
  <c r="L880" i="29"/>
  <c r="G883" i="29"/>
  <c r="G882" i="29" s="1"/>
  <c r="K883" i="29"/>
  <c r="K882" i="29" s="1"/>
  <c r="L886" i="29"/>
  <c r="L888" i="29"/>
  <c r="I925" i="29"/>
  <c r="L925" i="29" s="1"/>
  <c r="M928" i="29"/>
  <c r="M882" i="29" s="1"/>
  <c r="Q928" i="29"/>
  <c r="Q882" i="29" s="1"/>
  <c r="M935" i="29"/>
  <c r="Q935" i="29"/>
  <c r="M943" i="29"/>
  <c r="M942" i="29" s="1"/>
  <c r="P944" i="29"/>
  <c r="L953" i="29"/>
  <c r="N943" i="29"/>
  <c r="R943" i="29"/>
  <c r="R942" i="29" s="1"/>
  <c r="L977" i="29"/>
  <c r="J1001" i="29"/>
  <c r="H1010" i="29"/>
  <c r="H1034" i="29"/>
  <c r="M1034" i="29"/>
  <c r="Q1034" i="29"/>
  <c r="T1034" i="29"/>
  <c r="P1034" i="29"/>
  <c r="S1056" i="29"/>
  <c r="H1073" i="29"/>
  <c r="H1072" i="29" s="1"/>
  <c r="P1074" i="29"/>
  <c r="J1074" i="29"/>
  <c r="J1073" i="29" s="1"/>
  <c r="N1117" i="29"/>
  <c r="N1073" i="29" s="1"/>
  <c r="K1129" i="29"/>
  <c r="K1073" i="29" s="1"/>
  <c r="K1072" i="29" s="1"/>
  <c r="L1130" i="29"/>
  <c r="U1206" i="29"/>
  <c r="U1205" i="29" s="1"/>
  <c r="M1074" i="29"/>
  <c r="Q1074" i="29"/>
  <c r="U1074" i="29"/>
  <c r="H1129" i="29"/>
  <c r="P1129" i="29"/>
  <c r="S1129" i="29"/>
  <c r="N1129" i="29"/>
  <c r="R1129" i="29"/>
  <c r="U1193" i="29"/>
  <c r="M1206" i="29"/>
  <c r="M1205" i="29" s="1"/>
  <c r="Q1206" i="29"/>
  <c r="Q1205" i="29" s="1"/>
  <c r="H1254" i="29"/>
  <c r="J1261" i="29"/>
  <c r="J1205" i="29" s="1"/>
  <c r="N1261" i="29"/>
  <c r="N1205" i="29" s="1"/>
  <c r="R1261" i="29"/>
  <c r="G1274" i="29"/>
  <c r="G1273" i="29" s="1"/>
  <c r="K1274" i="29"/>
  <c r="K1273" i="29" s="1"/>
  <c r="O1010" i="29"/>
  <c r="O942" i="29" s="1"/>
  <c r="L1018" i="29"/>
  <c r="L1035" i="29"/>
  <c r="O1034" i="29"/>
  <c r="P1061" i="29"/>
  <c r="L1083" i="29"/>
  <c r="L1092" i="29"/>
  <c r="L1118" i="29"/>
  <c r="S1117" i="29"/>
  <c r="P1117" i="29"/>
  <c r="H1117" i="29"/>
  <c r="L1127" i="29"/>
  <c r="R1117" i="29"/>
  <c r="U1129" i="29"/>
  <c r="J1129" i="29"/>
  <c r="M1186" i="29"/>
  <c r="Q1186" i="29"/>
  <c r="J1186" i="29"/>
  <c r="S1186" i="29"/>
  <c r="M1193" i="29"/>
  <c r="Q1193" i="29"/>
  <c r="L1202" i="29"/>
  <c r="G1206" i="29"/>
  <c r="K1206" i="29"/>
  <c r="T1206" i="29"/>
  <c r="T1205" i="29" s="1"/>
  <c r="O1254" i="29"/>
  <c r="P1261" i="29"/>
  <c r="L1282" i="29"/>
  <c r="I1289" i="29"/>
  <c r="L1289" i="29" s="1"/>
  <c r="G1010" i="29"/>
  <c r="G942" i="29" s="1"/>
  <c r="K1010" i="29"/>
  <c r="U1010" i="29"/>
  <c r="T1010" i="29"/>
  <c r="T942" i="29" s="1"/>
  <c r="L1025" i="29"/>
  <c r="L1029" i="29"/>
  <c r="L1032" i="29"/>
  <c r="S1034" i="29"/>
  <c r="L1037" i="29"/>
  <c r="N1034" i="29"/>
  <c r="R1034" i="29"/>
  <c r="G1034" i="29"/>
  <c r="K1034" i="29"/>
  <c r="P1056" i="29"/>
  <c r="T1074" i="29"/>
  <c r="T1073" i="29" s="1"/>
  <c r="S1074" i="29"/>
  <c r="S1073" i="29" s="1"/>
  <c r="L1078" i="29"/>
  <c r="R1074" i="29"/>
  <c r="R1073" i="29" s="1"/>
  <c r="L1104" i="29"/>
  <c r="L1115" i="29"/>
  <c r="O1117" i="29"/>
  <c r="U1117" i="29"/>
  <c r="M1129" i="29"/>
  <c r="Q1129" i="29"/>
  <c r="L1144" i="29"/>
  <c r="T1193" i="29"/>
  <c r="S1193" i="29"/>
  <c r="S1138" i="29" s="1"/>
  <c r="L1200" i="29"/>
  <c r="H1206" i="29"/>
  <c r="H1205" i="29" s="1"/>
  <c r="G1254" i="29"/>
  <c r="K1254" i="29"/>
  <c r="H1261" i="29"/>
  <c r="O1261" i="29"/>
  <c r="J1274" i="29"/>
  <c r="J1273" i="29" s="1"/>
  <c r="L1277" i="29"/>
  <c r="O1274" i="29"/>
  <c r="O1273" i="29" s="1"/>
  <c r="S5" i="29"/>
  <c r="P5" i="29"/>
  <c r="H4" i="29"/>
  <c r="T4" i="29"/>
  <c r="O4" i="29"/>
  <c r="S73" i="29"/>
  <c r="P73" i="29"/>
  <c r="P160" i="29"/>
  <c r="U5" i="29"/>
  <c r="U4" i="29" s="1"/>
  <c r="S95" i="29"/>
  <c r="S121" i="29"/>
  <c r="S145" i="29"/>
  <c r="P145" i="29"/>
  <c r="I112" i="29"/>
  <c r="I118" i="29"/>
  <c r="L118" i="29" s="1"/>
  <c r="I129" i="29"/>
  <c r="L129" i="29" s="1"/>
  <c r="I142" i="29"/>
  <c r="L142" i="29" s="1"/>
  <c r="L146" i="29"/>
  <c r="P210" i="29"/>
  <c r="L400" i="29"/>
  <c r="L418" i="29"/>
  <c r="I5" i="29"/>
  <c r="Q5" i="29"/>
  <c r="Q4" i="29" s="1"/>
  <c r="I64" i="29"/>
  <c r="L64" i="29" s="1"/>
  <c r="I73" i="29"/>
  <c r="L73" i="29" s="1"/>
  <c r="L91" i="29"/>
  <c r="I160" i="29"/>
  <c r="L160" i="29" s="1"/>
  <c r="L178" i="29"/>
  <c r="L182" i="29"/>
  <c r="I181" i="29"/>
  <c r="L181" i="29" s="1"/>
  <c r="S181" i="29"/>
  <c r="P202" i="29"/>
  <c r="P240" i="29"/>
  <c r="L248" i="29"/>
  <c r="S251" i="29"/>
  <c r="P251" i="29"/>
  <c r="P266" i="29"/>
  <c r="L296" i="29"/>
  <c r="S296" i="29"/>
  <c r="L317" i="29"/>
  <c r="S317" i="29"/>
  <c r="P317" i="29"/>
  <c r="P342" i="29"/>
  <c r="L207" i="29"/>
  <c r="L276" i="29"/>
  <c r="L192" i="29"/>
  <c r="I189" i="29"/>
  <c r="L189" i="29" s="1"/>
  <c r="S332" i="29"/>
  <c r="P356" i="29"/>
  <c r="P355" i="29" s="1"/>
  <c r="S356" i="29"/>
  <c r="I210" i="29"/>
  <c r="L210" i="29" s="1"/>
  <c r="I240" i="29"/>
  <c r="L240" i="29" s="1"/>
  <c r="I266" i="29"/>
  <c r="L266" i="29" s="1"/>
  <c r="I342" i="29"/>
  <c r="L342" i="29" s="1"/>
  <c r="P363" i="29"/>
  <c r="S418" i="29"/>
  <c r="K433" i="29"/>
  <c r="K355" i="29" s="1"/>
  <c r="L208" i="29"/>
  <c r="L249" i="29"/>
  <c r="I251" i="29"/>
  <c r="L251" i="29" s="1"/>
  <c r="L277" i="29"/>
  <c r="I290" i="29"/>
  <c r="L290" i="29" s="1"/>
  <c r="L318" i="29"/>
  <c r="I349" i="29"/>
  <c r="L349" i="29" s="1"/>
  <c r="L353" i="29"/>
  <c r="I355" i="29"/>
  <c r="M363" i="29"/>
  <c r="M356" i="29" s="1"/>
  <c r="M355" i="29" s="1"/>
  <c r="L401" i="29"/>
  <c r="L505" i="29"/>
  <c r="K504" i="29"/>
  <c r="L446" i="29"/>
  <c r="L488" i="29"/>
  <c r="I245" i="29"/>
  <c r="L245" i="29" s="1"/>
  <c r="S446" i="29"/>
  <c r="I467" i="29"/>
  <c r="L468" i="29"/>
  <c r="O467" i="29"/>
  <c r="L438" i="29"/>
  <c r="L475" i="29"/>
  <c r="L481" i="29"/>
  <c r="L497" i="29"/>
  <c r="S505" i="29"/>
  <c r="S504" i="29" s="1"/>
  <c r="S572" i="29"/>
  <c r="P572" i="29"/>
  <c r="G593" i="29"/>
  <c r="G592" i="29" s="1"/>
  <c r="K471" i="29"/>
  <c r="K477" i="29"/>
  <c r="L477" i="29" s="1"/>
  <c r="K493" i="29"/>
  <c r="L493" i="29" s="1"/>
  <c r="K499" i="29"/>
  <c r="L499" i="29" s="1"/>
  <c r="L528" i="29"/>
  <c r="L613" i="29"/>
  <c r="S622" i="29"/>
  <c r="S649" i="29"/>
  <c r="L678" i="29"/>
  <c r="L523" i="29"/>
  <c r="H572" i="29"/>
  <c r="L573" i="29"/>
  <c r="I572" i="29"/>
  <c r="L572" i="29" s="1"/>
  <c r="I533" i="29"/>
  <c r="L533" i="29" s="1"/>
  <c r="I631" i="29"/>
  <c r="L631" i="29" s="1"/>
  <c r="L679" i="29"/>
  <c r="S678" i="29"/>
  <c r="L687" i="29"/>
  <c r="P687" i="29"/>
  <c r="H696" i="29"/>
  <c r="H593" i="29" s="1"/>
  <c r="H592" i="29" s="1"/>
  <c r="T696" i="29"/>
  <c r="T593" i="29" s="1"/>
  <c r="T592" i="29" s="1"/>
  <c r="S703" i="29"/>
  <c r="P703" i="29"/>
  <c r="I710" i="29"/>
  <c r="L710" i="29" s="1"/>
  <c r="L711" i="29"/>
  <c r="N710" i="29"/>
  <c r="N593" i="29" s="1"/>
  <c r="N592" i="29" s="1"/>
  <c r="S710" i="29"/>
  <c r="L726" i="29"/>
  <c r="L733" i="29"/>
  <c r="P733" i="29"/>
  <c r="P593" i="29" s="1"/>
  <c r="P592" i="29" s="1"/>
  <c r="S753" i="29"/>
  <c r="L809" i="29"/>
  <c r="P816" i="29"/>
  <c r="L853" i="29"/>
  <c r="I518" i="29"/>
  <c r="L518" i="29" s="1"/>
  <c r="L552" i="29"/>
  <c r="L559" i="29"/>
  <c r="L567" i="29"/>
  <c r="L574" i="29"/>
  <c r="I622" i="29"/>
  <c r="I671" i="29"/>
  <c r="L671" i="29" s="1"/>
  <c r="I696" i="29"/>
  <c r="L696" i="29" s="1"/>
  <c r="L704" i="29"/>
  <c r="K703" i="29"/>
  <c r="L787" i="29"/>
  <c r="R710" i="29"/>
  <c r="R593" i="29" s="1"/>
  <c r="R592" i="29" s="1"/>
  <c r="S760" i="29"/>
  <c r="P767" i="29"/>
  <c r="S787" i="29"/>
  <c r="S802" i="29"/>
  <c r="P809" i="29"/>
  <c r="K760" i="29"/>
  <c r="L760" i="29" s="1"/>
  <c r="I774" i="29"/>
  <c r="L774" i="29" s="1"/>
  <c r="I784" i="29"/>
  <c r="L784" i="29" s="1"/>
  <c r="K787" i="29"/>
  <c r="K802" i="29"/>
  <c r="L802" i="29" s="1"/>
  <c r="I816" i="29"/>
  <c r="L816" i="29" s="1"/>
  <c r="I823" i="29"/>
  <c r="L823" i="29" s="1"/>
  <c r="K853" i="29"/>
  <c r="I856" i="29"/>
  <c r="L856" i="29" s="1"/>
  <c r="I862" i="29"/>
  <c r="L862" i="29" s="1"/>
  <c r="K865" i="29"/>
  <c r="L865" i="29" s="1"/>
  <c r="I868" i="29"/>
  <c r="L868" i="29" s="1"/>
  <c r="K873" i="29"/>
  <c r="L873" i="29" s="1"/>
  <c r="I876" i="29"/>
  <c r="L876" i="29" s="1"/>
  <c r="K879" i="29"/>
  <c r="L879" i="29" s="1"/>
  <c r="K942" i="29"/>
  <c r="S1010" i="29"/>
  <c r="P1010" i="29"/>
  <c r="L727" i="29"/>
  <c r="L734" i="29"/>
  <c r="P943" i="29"/>
  <c r="L1001" i="29"/>
  <c r="I928" i="29"/>
  <c r="L928" i="29" s="1"/>
  <c r="I943" i="29"/>
  <c r="I1007" i="29"/>
  <c r="L1007" i="29" s="1"/>
  <c r="I1034" i="29"/>
  <c r="L1034" i="29" s="1"/>
  <c r="P1059" i="29"/>
  <c r="S1061" i="29"/>
  <c r="P1062" i="29"/>
  <c r="N1193" i="29"/>
  <c r="N1138" i="29" s="1"/>
  <c r="R1193" i="29"/>
  <c r="R1138" i="29" s="1"/>
  <c r="R1072" i="29" s="1"/>
  <c r="I935" i="29"/>
  <c r="L935" i="29" s="1"/>
  <c r="I1074" i="29"/>
  <c r="L1088" i="29"/>
  <c r="J1193" i="29"/>
  <c r="S1206" i="29"/>
  <c r="S1205" i="29" s="1"/>
  <c r="P1206" i="29"/>
  <c r="P1205" i="29" s="1"/>
  <c r="L1275" i="29"/>
  <c r="I1274" i="29"/>
  <c r="I1010" i="29"/>
  <c r="L1010" i="29" s="1"/>
  <c r="L1124" i="29"/>
  <c r="I1117" i="29"/>
  <c r="L1117" i="29" s="1"/>
  <c r="L1134" i="29"/>
  <c r="I1129" i="29"/>
  <c r="L1129" i="29" s="1"/>
  <c r="M1139" i="29"/>
  <c r="M1138" i="29" s="1"/>
  <c r="Q1139" i="29"/>
  <c r="Q1138" i="29" s="1"/>
  <c r="U1139" i="29"/>
  <c r="U1138" i="29" s="1"/>
  <c r="L1187" i="29"/>
  <c r="I1186" i="29"/>
  <c r="L1186" i="29" s="1"/>
  <c r="V1208" i="29"/>
  <c r="V1209" i="29" s="1"/>
  <c r="O1206" i="29"/>
  <c r="S1274" i="29"/>
  <c r="S1273" i="29" s="1"/>
  <c r="L1140" i="29"/>
  <c r="I1139" i="29"/>
  <c r="L1196" i="29"/>
  <c r="I1193" i="29"/>
  <c r="L1193" i="29" s="1"/>
  <c r="L1218" i="29"/>
  <c r="I1206" i="29"/>
  <c r="U1274" i="29"/>
  <c r="U1273" i="29" s="1"/>
  <c r="L1284" i="29"/>
  <c r="U110" i="29" l="1"/>
  <c r="O110" i="29"/>
  <c r="S466" i="29"/>
  <c r="P111" i="29"/>
  <c r="P110" i="29" s="1"/>
  <c r="U1073" i="29"/>
  <c r="Q504" i="29"/>
  <c r="Q466" i="29" s="1"/>
  <c r="R882" i="29"/>
  <c r="L649" i="29"/>
  <c r="Q355" i="29"/>
  <c r="Q110" i="29" s="1"/>
  <c r="U466" i="29"/>
  <c r="R110" i="29"/>
  <c r="L433" i="29"/>
  <c r="M110" i="29"/>
  <c r="S1072" i="29"/>
  <c r="Q1073" i="29"/>
  <c r="Q1072" i="29" s="1"/>
  <c r="Q1320" i="29" s="1"/>
  <c r="P1073" i="29"/>
  <c r="P1072" i="29" s="1"/>
  <c r="N942" i="29"/>
  <c r="H882" i="29"/>
  <c r="U593" i="29"/>
  <c r="U592" i="29" s="1"/>
  <c r="U3" i="29" s="1"/>
  <c r="U2" i="29" s="1"/>
  <c r="X3" i="29" s="1"/>
  <c r="N355" i="29"/>
  <c r="N110" i="29" s="1"/>
  <c r="N3" i="29" s="1"/>
  <c r="N2" i="29" s="1"/>
  <c r="H355" i="29"/>
  <c r="H110" i="29" s="1"/>
  <c r="K593" i="29"/>
  <c r="K592" i="29" s="1"/>
  <c r="S111" i="29"/>
  <c r="T1072" i="29"/>
  <c r="K1205" i="29"/>
  <c r="M1073" i="29"/>
  <c r="M1072" i="29" s="1"/>
  <c r="O1073" i="29"/>
  <c r="O1072" i="29" s="1"/>
  <c r="H942" i="29"/>
  <c r="G504" i="29"/>
  <c r="G466" i="29" s="1"/>
  <c r="U882" i="29"/>
  <c r="O504" i="29"/>
  <c r="O466" i="29" s="1"/>
  <c r="O3" i="29" s="1"/>
  <c r="O2" i="29" s="1"/>
  <c r="L744" i="29"/>
  <c r="H504" i="29"/>
  <c r="H466" i="29" s="1"/>
  <c r="R466" i="29"/>
  <c r="M466" i="29"/>
  <c r="L90" i="29"/>
  <c r="K4" i="29"/>
  <c r="L455" i="29"/>
  <c r="N1072" i="29"/>
  <c r="K110" i="29"/>
  <c r="R3" i="29"/>
  <c r="O1205" i="29"/>
  <c r="U1072" i="29"/>
  <c r="J1138" i="29"/>
  <c r="P942" i="29"/>
  <c r="S942" i="29"/>
  <c r="L703" i="29"/>
  <c r="S593" i="29"/>
  <c r="S592" i="29" s="1"/>
  <c r="P466" i="29"/>
  <c r="P4" i="29"/>
  <c r="G1205" i="29"/>
  <c r="R1205" i="29"/>
  <c r="Q942" i="29"/>
  <c r="J882" i="29"/>
  <c r="U942" i="29"/>
  <c r="L883" i="29"/>
  <c r="Q593" i="29"/>
  <c r="Q592" i="29" s="1"/>
  <c r="J942" i="29"/>
  <c r="N466" i="29"/>
  <c r="L604" i="29"/>
  <c r="J593" i="29"/>
  <c r="J592" i="29" s="1"/>
  <c r="T466" i="29"/>
  <c r="G4" i="29"/>
  <c r="G3" i="29" s="1"/>
  <c r="G2" i="29" s="1"/>
  <c r="J355" i="29"/>
  <c r="J110" i="29" s="1"/>
  <c r="J3" i="29" s="1"/>
  <c r="L662" i="29"/>
  <c r="L137" i="29"/>
  <c r="J466" i="29"/>
  <c r="I1138" i="29"/>
  <c r="L1138" i="29" s="1"/>
  <c r="L1139" i="29"/>
  <c r="L943" i="29"/>
  <c r="I942" i="29"/>
  <c r="L942" i="29" s="1"/>
  <c r="T3" i="29"/>
  <c r="T2" i="29" s="1"/>
  <c r="I1073" i="29"/>
  <c r="L1074" i="29"/>
  <c r="K467" i="29"/>
  <c r="K466" i="29" s="1"/>
  <c r="K3" i="29" s="1"/>
  <c r="K2" i="29" s="1"/>
  <c r="L467" i="29"/>
  <c r="I1273" i="29"/>
  <c r="L1273" i="29" s="1"/>
  <c r="L1274" i="29"/>
  <c r="I882" i="29"/>
  <c r="L882" i="29" s="1"/>
  <c r="I593" i="29"/>
  <c r="L622" i="29"/>
  <c r="I504" i="29"/>
  <c r="L504" i="29" s="1"/>
  <c r="S4" i="29"/>
  <c r="L471" i="29"/>
  <c r="S355" i="29"/>
  <c r="S110" i="29" s="1"/>
  <c r="P3" i="29"/>
  <c r="P2" i="29" s="1"/>
  <c r="V3" i="29" s="1"/>
  <c r="L1206" i="29"/>
  <c r="I1205" i="29"/>
  <c r="L1205" i="29" s="1"/>
  <c r="L355" i="29"/>
  <c r="I4" i="29"/>
  <c r="L5" i="29"/>
  <c r="L112" i="29"/>
  <c r="I111" i="29"/>
  <c r="H3" i="29" l="1"/>
  <c r="H2" i="29" s="1"/>
  <c r="Q3" i="29"/>
  <c r="Q2" i="29" s="1"/>
  <c r="R2" i="29"/>
  <c r="M3" i="29"/>
  <c r="M2" i="29" s="1"/>
  <c r="J2" i="29"/>
  <c r="J1072" i="29"/>
  <c r="I110" i="29"/>
  <c r="L110" i="29" s="1"/>
  <c r="L111" i="29"/>
  <c r="L4" i="29"/>
  <c r="S3" i="29"/>
  <c r="S2" i="29" s="1"/>
  <c r="W3" i="29" s="1"/>
  <c r="I592" i="29"/>
  <c r="L592" i="29" s="1"/>
  <c r="L593" i="29"/>
  <c r="I466" i="29"/>
  <c r="L466" i="29" s="1"/>
  <c r="I1072" i="29"/>
  <c r="L1072" i="29" s="1"/>
  <c r="L1073" i="29"/>
  <c r="I3" i="29" l="1"/>
  <c r="L3" i="29" l="1"/>
  <c r="I2" i="29"/>
  <c r="L2" i="29" s="1"/>
  <c r="E1167" i="47"/>
  <c r="E1166" i="47" s="1"/>
  <c r="E3" i="47" s="1"/>
  <c r="E2" i="47" s="1"/>
</calcChain>
</file>

<file path=xl/sharedStrings.xml><?xml version="1.0" encoding="utf-8"?>
<sst xmlns="http://schemas.openxmlformats.org/spreadsheetml/2006/main" count="13307" uniqueCount="1042">
  <si>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</si>
  <si>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</si>
  <si>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</si>
  <si>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</si>
  <si>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</si>
  <si>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</si>
  <si>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</si>
  <si>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</si>
  <si>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</si>
  <si>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</si>
  <si>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</si>
  <si>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</si>
  <si>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</si>
  <si>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</si>
  <si>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</si>
  <si>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</si>
  <si>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</si>
  <si>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</si>
  <si>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</si>
  <si>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</si>
  <si>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</si>
  <si>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</si>
  <si>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</si>
  <si>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</si>
  <si>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</si>
  <si>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</si>
  <si>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</si>
  <si>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</si>
  <si>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</si>
  <si>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</si>
  <si>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</si>
  <si>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</si>
  <si>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</si>
  <si>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</si>
  <si>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</si>
  <si>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</si>
  <si>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</si>
  <si>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</si>
  <si>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</si>
  <si>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</si>
  <si>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</si>
  <si>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</si>
  <si>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</si>
  <si>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</si>
  <si>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</si>
  <si>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</si>
  <si>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</si>
  <si>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</si>
  <si>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</si>
  <si>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</si>
  <si>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</si>
  <si>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</si>
  <si>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</si>
  <si>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</si>
  <si>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</si>
  <si>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</si>
  <si>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</si>
  <si>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</si>
  <si>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</si>
  <si>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</si>
  <si>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</si>
  <si>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</si>
  <si>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</si>
  <si>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</si>
  <si>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</si>
  <si>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</si>
  <si>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</si>
  <si>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</si>
  <si>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</si>
  <si>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</si>
  <si>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</si>
  <si>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</si>
  <si>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</si>
  <si>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</si>
  <si>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</si>
  <si>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</si>
  <si>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</si>
  <si>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</si>
  <si>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</si>
  <si>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</si>
  <si>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</si>
  <si>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</si>
  <si>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</si>
  <si>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</si>
  <si>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</si>
  <si>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</si>
  <si>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</si>
  <si>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</si>
  <si>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</si>
  <si>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</si>
  <si>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</si>
  <si>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</si>
  <si>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</si>
  <si>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</si>
  <si>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</si>
  <si>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</si>
  <si>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</si>
  <si>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</si>
  <si>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</si>
  <si>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</si>
  <si>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</si>
  <si>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</si>
  <si>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</si>
  <si>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</si>
  <si>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</si>
  <si>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</si>
  <si>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</si>
  <si>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</si>
  <si>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</si>
  <si>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</si>
  <si>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</si>
  <si>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</si>
  <si>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</si>
  <si>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</si>
  <si>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</si>
  <si>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</si>
  <si>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</si>
  <si>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</si>
  <si>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</si>
  <si>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</si>
  <si>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</si>
  <si>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</si>
  <si>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</si>
  <si>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</si>
  <si>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</si>
  <si>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</si>
  <si>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</si>
  <si>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</si>
  <si>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</si>
  <si>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</si>
  <si>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</si>
  <si>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</si>
  <si>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</si>
  <si>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</si>
  <si>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</si>
  <si>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</si>
  <si>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</si>
  <si>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</si>
  <si>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</si>
  <si>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</si>
  <si>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</si>
  <si>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</si>
  <si>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</si>
  <si>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</si>
  <si>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</si>
  <si>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</si>
  <si>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</si>
  <si>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</si>
  <si>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</si>
  <si>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</si>
  <si>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</si>
  <si>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</si>
  <si>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</si>
  <si>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</si>
  <si>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</si>
  <si>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</si>
  <si>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</si>
  <si>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</si>
  <si>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</si>
  <si>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</si>
  <si>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</si>
  <si>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</si>
  <si>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</si>
  <si>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</si>
  <si>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</si>
  <si>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</si>
  <si>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</si>
  <si>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</si>
  <si>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</si>
  <si>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</si>
  <si>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</si>
  <si>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</si>
  <si>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</si>
  <si>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</si>
  <si>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</si>
  <si>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</si>
  <si>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</si>
  <si>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</si>
  <si>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</si>
  <si>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</si>
  <si>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</si>
  <si>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</si>
  <si>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</si>
  <si>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</si>
  <si>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</si>
  <si>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</si>
  <si>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</si>
  <si>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</si>
  <si>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</si>
  <si>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</si>
  <si>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</si>
  <si>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</si>
  <si>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</si>
  <si>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</si>
  <si>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</si>
  <si>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</si>
  <si>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</si>
  <si>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</si>
  <si>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</si>
  <si>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</si>
  <si>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</si>
  <si>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</si>
  <si>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</si>
  <si>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</si>
  <si>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</si>
  <si>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</si>
  <si>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</si>
  <si>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</si>
  <si>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</si>
  <si>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</si>
  <si>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</si>
  <si>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</si>
  <si>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</si>
  <si>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</si>
  <si>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</si>
  <si>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</si>
  <si>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</si>
  <si>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</si>
  <si>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</si>
  <si>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</si>
  <si>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</si>
  <si>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</si>
  <si>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</si>
  <si>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</si>
  <si>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</si>
  <si>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</si>
  <si>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</si>
  <si>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</si>
  <si>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</si>
  <si>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</si>
  <si>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</si>
  <si>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</si>
  <si>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</si>
  <si>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</si>
  <si>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</si>
  <si>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</si>
  <si>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</si>
  <si>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</si>
  <si>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</si>
  <si>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</si>
  <si>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</si>
  <si>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</si>
  <si>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</si>
  <si>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</si>
  <si>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</si>
  <si>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</si>
  <si>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</si>
  <si>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</si>
  <si>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</si>
  <si>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</si>
  <si>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</si>
  <si>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</si>
  <si>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</si>
  <si>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</si>
  <si>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</si>
  <si>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</si>
  <si>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</si>
  <si>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</si>
  <si>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</si>
  <si>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</si>
  <si>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</si>
  <si>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</si>
  <si>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</si>
  <si>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</si>
  <si>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</si>
  <si>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</si>
  <si>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</si>
  <si>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</si>
  <si>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</si>
  <si>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</si>
  <si>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</si>
  <si>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</si>
  <si>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</si>
  <si>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</si>
  <si>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</si>
  <si>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</si>
  <si>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</si>
  <si>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</si>
  <si>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</si>
  <si>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</si>
  <si>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</si>
  <si>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</si>
  <si>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</si>
  <si>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</si>
  <si>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</si>
  <si>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</si>
  <si>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</si>
  <si>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</si>
  <si>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</si>
  <si>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</si>
  <si>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</si>
  <si>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</si>
  <si>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</si>
  <si>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</si>
  <si>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</si>
  <si>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</si>
  <si>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</si>
  <si>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</si>
  <si>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</si>
  <si>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</si>
  <si>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</si>
  <si>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</si>
  <si>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</si>
  <si>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</si>
  <si>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</si>
  <si>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</si>
  <si>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</si>
  <si>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</si>
  <si>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</si>
  <si>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</si>
  <si>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</si>
  <si>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</si>
  <si>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</si>
  <si>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</si>
  <si>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</si>
  <si>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</si>
  <si>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</si>
  <si>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</si>
  <si>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</si>
  <si>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</si>
  <si>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</si>
  <si>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</si>
  <si>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</si>
  <si>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</si>
  <si>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</si>
  <si>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</si>
  <si>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</si>
  <si>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</si>
  <si>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</si>
  <si>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</si>
  <si>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</si>
  <si>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</si>
  <si>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</si>
  <si>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</si>
  <si>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</si>
  <si>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</si>
  <si>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</si>
  <si>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</si>
  <si>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</si>
  <si>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</si>
  <si>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</si>
  <si>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</si>
  <si>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</si>
  <si>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</si>
  <si>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</si>
  <si>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</si>
  <si>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</si>
  <si>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</si>
  <si>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</si>
  <si>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</si>
  <si>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</si>
  <si>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</si>
  <si>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</si>
  <si>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</si>
  <si>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</si>
  <si>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</si>
  <si>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</si>
  <si>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</si>
  <si>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</si>
  <si>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</si>
  <si>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</si>
  <si>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</si>
  <si>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</si>
  <si>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</si>
  <si>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</si>
  <si>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</si>
  <si>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</si>
  <si>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</si>
  <si>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</si>
  <si>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</si>
  <si>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</si>
  <si>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</si>
  <si>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</si>
  <si>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</si>
  <si>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</si>
  <si>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</si>
  <si>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</si>
  <si>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</si>
  <si>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</si>
  <si>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</si>
  <si>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</si>
  <si>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</si>
  <si>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</si>
  <si>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</si>
  <si>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</si>
  <si>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</si>
  <si>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</si>
  <si>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</si>
  <si>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</si>
  <si>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</si>
  <si>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</si>
  <si>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</si>
  <si>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</si>
  <si>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</si>
  <si>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</si>
  <si>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</si>
  <si>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</si>
  <si>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</si>
  <si>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</si>
  <si>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</si>
  <si>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</si>
  <si>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</si>
  <si>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</si>
  <si>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</si>
  <si>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</si>
  <si>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</si>
  <si>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</si>
  <si>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</si>
  <si>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</si>
  <si>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</si>
  <si>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</si>
  <si>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</si>
  <si>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</si>
  <si>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</si>
  <si>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</si>
  <si>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</si>
  <si>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</si>
  <si>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</si>
  <si>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</si>
  <si>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</si>
  <si>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</si>
  <si>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</si>
  <si>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</si>
  <si>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</si>
  <si>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</si>
  <si>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</si>
  <si>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</si>
  <si>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</si>
  <si>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</si>
  <si>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</si>
  <si>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</si>
  <si>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</si>
  <si>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</si>
  <si>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</si>
  <si>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</si>
  <si>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</si>
  <si>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</si>
  <si>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</si>
  <si>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</si>
  <si>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</si>
  <si>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</si>
  <si>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</si>
  <si>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</si>
  <si>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</si>
  <si>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</si>
  <si>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</si>
  <si>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</si>
  <si>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</si>
  <si>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</si>
  <si>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</si>
  <si>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</si>
  <si>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</si>
  <si>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</si>
  <si>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</si>
  <si>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</si>
  <si>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</si>
  <si>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</si>
  <si>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</si>
  <si>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</si>
  <si>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</si>
  <si>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</si>
  <si>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</si>
  <si>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</si>
  <si>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</si>
  <si>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</si>
  <si>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</si>
  <si>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</si>
  <si>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</si>
  <si>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</si>
  <si>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</si>
  <si>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</si>
  <si>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</si>
  <si>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</si>
  <si>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</si>
  <si>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</si>
  <si>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</si>
  <si>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</si>
  <si>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</si>
  <si>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</si>
  <si>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</si>
  <si>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</si>
  <si>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</si>
  <si>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</si>
  <si>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</si>
  <si>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</si>
  <si>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</si>
  <si>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</si>
  <si>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</si>
  <si>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</si>
  <si>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</si>
  <si>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</si>
  <si>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</si>
  <si>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</si>
  <si>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</si>
  <si>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</si>
  <si>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</si>
  <si>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</si>
  <si>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</si>
  <si>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</si>
  <si>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</si>
  <si>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</si>
  <si>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</si>
  <si>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</si>
  <si>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</si>
  <si>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</si>
  <si>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</si>
  <si>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</si>
  <si>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</si>
  <si>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</si>
  <si>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</si>
  <si>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</si>
  <si>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</si>
  <si>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</si>
  <si>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</si>
  <si>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</si>
  <si>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</si>
  <si>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</si>
  <si>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</si>
  <si>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</si>
  <si>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</si>
  <si>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</si>
  <si>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</si>
  <si>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</si>
  <si>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</si>
  <si>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</si>
  <si>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</si>
  <si>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</si>
  <si>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</si>
  <si>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</si>
  <si>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</si>
  <si>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</si>
  <si>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</si>
  <si>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</si>
  <si>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</si>
  <si>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</si>
  <si>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</si>
  <si>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</si>
  <si>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</si>
  <si>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</si>
  <si>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</si>
  <si>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</si>
  <si>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</si>
  <si>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</si>
  <si>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</si>
  <si>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</si>
  <si>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</si>
  <si>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</si>
  <si>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</si>
  <si>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</si>
  <si>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</si>
  <si>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</si>
  <si>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</si>
  <si>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</si>
  <si>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</si>
  <si>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</si>
  <si>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</si>
  <si>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</si>
  <si>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</si>
  <si>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</si>
  <si>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</si>
  <si>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</si>
  <si>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</si>
  <si>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</si>
  <si>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</si>
  <si>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</si>
  <si>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</si>
  <si>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</si>
  <si>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</si>
  <si>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</si>
  <si>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</si>
  <si>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</si>
  <si>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</si>
  <si>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</si>
  <si>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</si>
  <si>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</si>
  <si>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</si>
  <si>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</si>
  <si>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</si>
  <si>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</si>
  <si>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</si>
  <si>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</si>
  <si>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</si>
  <si>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</si>
  <si>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</si>
  <si>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</si>
  <si>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</si>
  <si>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</si>
  <si>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</si>
  <si>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</si>
  <si>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</si>
  <si>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 xml:space="preserve">Unapređenje strukturnih reformi željeznice </t>
  </si>
  <si>
    <t>K754026</t>
  </si>
  <si>
    <t>T754028</t>
  </si>
  <si>
    <t>A754025</t>
  </si>
  <si>
    <t>A754029</t>
  </si>
  <si>
    <t>Provedba ugovora o koncesiji - Bina-Istra</t>
  </si>
  <si>
    <t>A587053</t>
  </si>
  <si>
    <t>Provedba ugovora o koncesiji - Autocesta Zagreb-Macelj</t>
  </si>
  <si>
    <t>K870001</t>
  </si>
  <si>
    <t>A870003</t>
  </si>
  <si>
    <t xml:space="preserve">Naknada koja se dodjeljuje poduzetnicima kojima je povjereno obavljanje univerzalne poštanske usluge </t>
  </si>
  <si>
    <t>A754032</t>
  </si>
  <si>
    <t>A754030</t>
  </si>
  <si>
    <t>Članarine u međunarodnim organizacijama u pomorstvu</t>
  </si>
  <si>
    <t>T754034</t>
  </si>
  <si>
    <t>A754035</t>
  </si>
  <si>
    <t>Provedba ugovora o koncesiji za izgradnju novog putničkog terminala Zračne luke Zagreb</t>
  </si>
  <si>
    <t>Priprema projekata i planskih dokumenata u unutarnjoj plovidbi</t>
  </si>
  <si>
    <t>Naknade građanima i kućanstvima u naravi</t>
  </si>
  <si>
    <t>A754036</t>
  </si>
  <si>
    <t>Članarine i norme</t>
  </si>
  <si>
    <t>Troškovi sudskih postupaka</t>
  </si>
  <si>
    <t>Ostale kazne</t>
  </si>
  <si>
    <t>Uspostava hidrografskog informacijskog sustava</t>
  </si>
  <si>
    <t>Stipendiranje redovnih učenika i studenata srednjih pomorskih škola i pomorskih fakulteta</t>
  </si>
  <si>
    <t>Sufinanciranje ukrcaja vježbenika na brodove u međunarodnoj i nacionalnoj plovidbi</t>
  </si>
  <si>
    <t>Rad Savske komisije, te sudjelovanje u radu međunarodnih institucija s područja unutarnje plovidbe</t>
  </si>
  <si>
    <t>Stipendiranje redovnih studenata i učenika obrazovnog usmjerenja iz područja unutarnje plovidbe, te vježbeničkog staža brodaraca unutarnje plovidbe</t>
  </si>
  <si>
    <t>Kapitalne pomoći temeljem prijenosa EU sredstava</t>
  </si>
  <si>
    <t>Naknade šteta zaposlenicima</t>
  </si>
  <si>
    <t>A754037</t>
  </si>
  <si>
    <t>Medicinska i laboratorijska oprema</t>
  </si>
  <si>
    <t>Tekuće pomoći temeljem prijenosa EU sredstava</t>
  </si>
  <si>
    <t>T754039</t>
  </si>
  <si>
    <t>OP Konkurentnost i kohezija, prioritetna os 7. Povezanost i mobilnost</t>
  </si>
  <si>
    <t>T754040</t>
  </si>
  <si>
    <t>T754041</t>
  </si>
  <si>
    <t>OP Konkurentnost i kohezija, specifični cilj 2a1 Razvoj infrastrukture širokopojasne mreže sljedeće generacije</t>
  </si>
  <si>
    <t>K810053</t>
  </si>
  <si>
    <t>CEF 2014.-2020.- RIS COMEX- Primjena RIS-a u upravljanju prometnim koridorima</t>
  </si>
  <si>
    <t>Hrvatska agencija za civilno zrakoplovstvo</t>
  </si>
  <si>
    <t>A909001</t>
  </si>
  <si>
    <t>Plaće u naravi</t>
  </si>
  <si>
    <t>Negativne tečajne razlike i razlike zbog primjene valutne klauzule</t>
  </si>
  <si>
    <t>Agencija za istraživanje nesreća u zračnom, pomorskom i željezničkom prometu</t>
  </si>
  <si>
    <t>Agencija za sigurnost željezničkog prometa</t>
  </si>
  <si>
    <t>06505</t>
  </si>
  <si>
    <t>06545</t>
  </si>
  <si>
    <t>45228</t>
  </si>
  <si>
    <t>48031</t>
  </si>
  <si>
    <t>49083</t>
  </si>
  <si>
    <t>06560</t>
  </si>
  <si>
    <t>CEF 2017.-2019.-CROCODILE II CROATIA-Uvođenje inteligentnih prometnih sustava (ITS) na TNT cestama</t>
  </si>
  <si>
    <t>Administracija i upravljanje Agencije za obalni linijski pomorski promet</t>
  </si>
  <si>
    <t>Izgradnja, sanacija i rekonstrukcija objekata podgradnje u lukama otvorenim za javni promet od županijskog i lokalnog značaja te modernizacija, obnova i izgradnja ribarske infrastrukture</t>
  </si>
  <si>
    <t>Priprema i provedba projekata u pomorstvu</t>
  </si>
  <si>
    <t>Subvencije trgovačkim društvima i zadrugama izvan javnog sektora</t>
  </si>
  <si>
    <t>Subvencije trgovačkim društvima, zadrugama, poljoprivrednicima i obrtnicima iz EU sredstava</t>
  </si>
  <si>
    <t>Kapitalne pomoći iz EU sredstava</t>
  </si>
  <si>
    <t>Modernizacija i restrukturiranje cestovnog sektora</t>
  </si>
  <si>
    <t>Tekuće donacije iz EU sredstava</t>
  </si>
  <si>
    <t>Kapitalne donacije iz EU sredstava</t>
  </si>
  <si>
    <t>Promidžba pomorstva Republike Hrvatske</t>
  </si>
  <si>
    <t>K663006</t>
  </si>
  <si>
    <t>Tekuće pomoći međunarodnim organizacijama te institucijama i tijelima EU</t>
  </si>
  <si>
    <t>06565</t>
  </si>
  <si>
    <t>Potpora trgovačkim društvima u javnom sektoru u pripremi i provedbi projekata planiranih za sufinanciranje iz EU fondova</t>
  </si>
  <si>
    <t>A663007</t>
  </si>
  <si>
    <t>A840004</t>
  </si>
  <si>
    <t>K754042</t>
  </si>
  <si>
    <t>A754044</t>
  </si>
  <si>
    <t>A917001</t>
  </si>
  <si>
    <t>T754048</t>
  </si>
  <si>
    <t>K754049</t>
  </si>
  <si>
    <t>Prilagodba željezničkih graničnih prijelaza za provedbu schengenske pravne stečevine</t>
  </si>
  <si>
    <t>T754054</t>
  </si>
  <si>
    <t>K810056</t>
  </si>
  <si>
    <t>CEF 2014.-2020. Izrada studije utjecaja na okoliš i projektne dokumentacije za kritičnu dionicu rijeke Save</t>
  </si>
  <si>
    <t>0486</t>
  </si>
  <si>
    <t>Upravljanje, organizacija i regulacija željezničkog prometa</t>
  </si>
  <si>
    <t>Poslovni objekti</t>
  </si>
  <si>
    <t>Kapitalne pomoći proračunskim korisnicima drugih proračuna</t>
  </si>
  <si>
    <t>A754057</t>
  </si>
  <si>
    <t>Nacionalni sustav za suzbijanje  onečišćenja mora velikih razmjera - EAS HR</t>
  </si>
  <si>
    <t>Projekt proširenja i produbljenja plovnog kanala Privlački gaz</t>
  </si>
  <si>
    <t>T810059</t>
  </si>
  <si>
    <t>T810060</t>
  </si>
  <si>
    <t>A754061</t>
  </si>
  <si>
    <t>Naknada dijela cestarine za korištenje autocesta i objekata pod naplatom za vozila hitnih službi</t>
  </si>
  <si>
    <t>Potpora u provedbi CEF projekata željezničkog sektora</t>
  </si>
  <si>
    <t>CEF PSA - Uspostava baze podataka za sudionike e-mobilnosti</t>
  </si>
  <si>
    <t>T587063</t>
  </si>
  <si>
    <t>A754063</t>
  </si>
  <si>
    <t>Održavanje mreže plovila - čistača za djelovanje kod iznenadnih onečišćenja mora</t>
  </si>
  <si>
    <t>Poticaji u kombiniranom prijevozu tereta</t>
  </si>
  <si>
    <t>A754064</t>
  </si>
  <si>
    <t>INTERREG Va - Italija-Hrvatska Projekt INTESA Usklađivanje i optimizacija mreže nacionalnih pomorskih administracija Jadranskog mora</t>
  </si>
  <si>
    <t>Kapitalne pomoći kreditnim i ostalim financijskim institucijama te trgovačkim društvima i zadrugama izvan javnog sektora</t>
  </si>
  <si>
    <t>Uklanjanje podrtina i potonulih stvari</t>
  </si>
  <si>
    <t>A754065</t>
  </si>
  <si>
    <t>T810064</t>
  </si>
  <si>
    <t>INTERREG Va - Italija-Hrvatska Projekt GUTTA - Uštede goriva i smanjenje emisija iz pomorskog prometa u Jadranskom moru</t>
  </si>
  <si>
    <t>T587065</t>
  </si>
  <si>
    <t>Administracija i upravljanje (iz evidencijskih prihoda)</t>
  </si>
  <si>
    <t>CEF Tehnička pomoć</t>
  </si>
  <si>
    <t>CEF PSA - Razvoj standarda za pružanje multimodalnih putnih informacija</t>
  </si>
  <si>
    <t>T810065</t>
  </si>
  <si>
    <t>Sufinanciranje izdavanja licencija inženjerima tehnologije prometa i transporta</t>
  </si>
  <si>
    <t>A754066</t>
  </si>
  <si>
    <t xml:space="preserve">Održavanje školskih brodova srednjoškolskih pomorskih učilišta i opremanje obveznom opremom u skladu s odredbama STCW Konvencije </t>
  </si>
  <si>
    <t>A754067</t>
  </si>
  <si>
    <t>Provedba aktivnosti vezanih uz COVID-19 (koronavirus)</t>
  </si>
  <si>
    <t>Lučka uprava Rijeka</t>
  </si>
  <si>
    <t>Lučka uprava Zadar</t>
  </si>
  <si>
    <t>Lučka uprava Šibenik</t>
  </si>
  <si>
    <t>Lučka uprava Split</t>
  </si>
  <si>
    <t>Lučka uprava Ploče</t>
  </si>
  <si>
    <t>Lučka uprava Dubrovnik</t>
  </si>
  <si>
    <t>Javna ustanova Lučka uprava Osijek</t>
  </si>
  <si>
    <t>Javna ustanova Lučka uprava Vukovar</t>
  </si>
  <si>
    <t>Javna ustanova Lučka uprava Slavonski Brod</t>
  </si>
  <si>
    <t>Javna ustanova Lučka uprava Sisak</t>
  </si>
  <si>
    <t>Ostala prava</t>
  </si>
  <si>
    <t>Kamate za primljene kredite i zajmove od kreditnih i ostalih financijskih institucija izvan javnog sektora</t>
  </si>
  <si>
    <t>Program dodjele državnih potpora sektoru mora, prometa, prometne infrastrukture i povezanim djelatnostima u aktualnoj pandemiji COVID-a 19</t>
  </si>
  <si>
    <t>OP Konkurentnost i kohezija, prioritetna os 7. Povezanost i mobilnost - Izgradnja terminala za pretovar rasutih tereta u luci Osijek</t>
  </si>
  <si>
    <t>INTERREG DIONYSUS - Integracija Dunavske regije u pametan i održiv multimodalni i intermodalni transportni lanac</t>
  </si>
  <si>
    <t>CEF - Priprema projektne dokumentacije za izgradnju vertikalne obale u Luci Vukovar</t>
  </si>
  <si>
    <t xml:space="preserve">Administracija i upravljanje </t>
  </si>
  <si>
    <t>K810067</t>
  </si>
  <si>
    <t>CEF 2014.-2020.- Priprema FAIRway 2 radova na Rajna - Dunav koridoru</t>
  </si>
  <si>
    <t>EKO - REKUPA - revitalizacija rijeke Kupe za putničku i sportsku plovidbu</t>
  </si>
  <si>
    <t>Izgradnja sportskog pristaništa Nemetin</t>
  </si>
  <si>
    <t>Gradnja i održavanje</t>
  </si>
  <si>
    <t>Otplata zajmova Zagrebačke banke i HBOR-a</t>
  </si>
  <si>
    <t>Otplata glavnice primljenih kredita od tuzemnih kreditnih institucija izvan javnog sektora</t>
  </si>
  <si>
    <t xml:space="preserve">Gradnja i održavanje </t>
  </si>
  <si>
    <t xml:space="preserve">Ostale usluge </t>
  </si>
  <si>
    <t>Projekt integracije trgovine i transporta - otplata Zajmova  Svjetske banke  (IBRD)</t>
  </si>
  <si>
    <t>Otplata glavnice primljenih zajmova od međunarodnih organizacija</t>
  </si>
  <si>
    <t>Kamate za primljene kredite i zajmove od međunarodnih organizacija, institucija i tijela EU te inozemnih vlada</t>
  </si>
  <si>
    <t>K754068</t>
  </si>
  <si>
    <t>A928001</t>
  </si>
  <si>
    <t>A928002</t>
  </si>
  <si>
    <t>T928003</t>
  </si>
  <si>
    <t xml:space="preserve">Komunalne usluge </t>
  </si>
  <si>
    <t xml:space="preserve">Zdravstvene i veterinarske usluge </t>
  </si>
  <si>
    <t>Penali, ležarine i drugo</t>
  </si>
  <si>
    <t>Ugovorene kazne i ostale naknade šteta</t>
  </si>
  <si>
    <t xml:space="preserve">Komunikacijska oprema </t>
  </si>
  <si>
    <t xml:space="preserve">Uređaji, strojevi i oprema za ostale namjene </t>
  </si>
  <si>
    <t xml:space="preserve">Višegodišnji nasadi  </t>
  </si>
  <si>
    <t>Ostala nematerijalna proizvedena imovina</t>
  </si>
  <si>
    <t>Dodatna ulaganja za ostalu nefinancijsku imovinu</t>
  </si>
  <si>
    <t>Projekt Nova luka Zadar - Otplata zajma banaka EIB i KfW</t>
  </si>
  <si>
    <t>Otplata glavnice primljenih kredita od inozemnih kreditnih institucija</t>
  </si>
  <si>
    <t>INTERREG VA - ITALIJA - HRVATSKA - Projekt SUSPORT - Projekt održivih luka</t>
  </si>
  <si>
    <t>OPERATIVNI PROGRAM RIBARSTVA (EFPR) - MODERNIZACIJA I PROŠIRENJE RIBARSKE LUKE VELA LAMJANA, KALI</t>
  </si>
  <si>
    <t>OPERATIVNI PROGRAM RIBARSTVA (EFPR) - RIBARSKA LUKA VELA LAMJANA, KALI - FAZA 2 - POVEĆANJE KVALITETE, KONTROLE I SLJEDIVOSTI ISKRCAJA RIBARSKIH PLOVILA</t>
  </si>
  <si>
    <t>OPERATIVNI PROGRAM RIBARSTVA (EFPR) - REKONSTRUKCIJA POSTOJEĆE INFRASTRUKTURE NA PODRUČJU RIBARSKE LUKE GAŽENICA</t>
  </si>
  <si>
    <t>Ceste, željeznice i ostali prometni objekti</t>
  </si>
  <si>
    <t>A931001</t>
  </si>
  <si>
    <t>A931002</t>
  </si>
  <si>
    <t>A930001</t>
  </si>
  <si>
    <t>A930002</t>
  </si>
  <si>
    <t>T930003</t>
  </si>
  <si>
    <t>CEF 2014-2020 - Priprema FAIRway 2 radova na koridoru Rajna-Dunav - Privezišta</t>
  </si>
  <si>
    <t>K930004</t>
  </si>
  <si>
    <t>K930005</t>
  </si>
  <si>
    <t>A810068</t>
  </si>
  <si>
    <t>A810069</t>
  </si>
  <si>
    <t>INTERREG Va Mađarska-Hrvatska  - projekt VICINaD Virtualno povezivanje industrijskih središta na rijeci Dravi između Mađarske i Hrvatske</t>
  </si>
  <si>
    <t>K810070</t>
  </si>
  <si>
    <t>T754069</t>
  </si>
  <si>
    <t>A587069</t>
  </si>
  <si>
    <t>A587070</t>
  </si>
  <si>
    <t>T587071</t>
  </si>
  <si>
    <t>INTERREG VA - ITALIJA - HRVATSKA - Projekt REMEMBER - Očuvanje i promocija pomorske kulturne baštine</t>
  </si>
  <si>
    <t>K587072</t>
  </si>
  <si>
    <t>K587073</t>
  </si>
  <si>
    <t xml:space="preserve">Dodatna ulaganja na postrojenjima i opremi </t>
  </si>
  <si>
    <t>OTPLATA ZAJMA EDCF - KOREA EXIMBANK - PROJEKT "SAMSUNG"</t>
  </si>
  <si>
    <t xml:space="preserve">Otplata glavnice zajma </t>
  </si>
  <si>
    <t>OTPLATA ZAJMA SVJETSKE BANKE (IBRD) br.7638 HR - PROJEKT OBNOVE RIJEČKOG PROMETNOG PRAVCA II</t>
  </si>
  <si>
    <t>CEF PROJEKT - UNAPREĐENJE INFRASTRUKTURE LUKE RIJEKA - KONTEJNERSKI TERMINAL ZAGREBAČKA OBALA (POR2CORE- ZCT)</t>
  </si>
  <si>
    <t>CEF PROJEKT - UNAPREĐENJE INFRASTRUKTURE LUKE RIJEKA - PRODUBLJENJE JUŽNOG VEZA NA KONTEJNERSKOM TERMINALU JADRANSKA VRATA (POR2CORE-AGCT DREDGING)</t>
  </si>
  <si>
    <t>CEF PROJEKT - UNAPREĐENJE INFRASTRUKTURE LUKE RIJEKA - INFORMATIČKI SUSTAV LUČKE ZAJEDNICE (POR2CORE - PCS)</t>
  </si>
  <si>
    <t>CEF PROJEKT - UNAPREĐENJE INFRASTRUKTURE LUKE RIJEKA - BAZEN RIJEKA (POR2CORE - RIJEKA BASIN)</t>
  </si>
  <si>
    <t>CEF PROJEKT - UNAPREĐENJE INFRASTRUKTURE LUKE RIJEKA - TERMINAL ZA RASUTI TERET BAKAR (POR2CORE -BCTB)</t>
  </si>
  <si>
    <t>A810073</t>
  </si>
  <si>
    <t>A810074</t>
  </si>
  <si>
    <t>T810075</t>
  </si>
  <si>
    <t>INTERREG Va - Italija-Hrvatska - Projekt INTESA Unaprjeđenje efikasnosti i sigurnosti pomorskog prometa u Jadranu</t>
  </si>
  <si>
    <t>K810076</t>
  </si>
  <si>
    <t>INTERREG Va - Italija-Hrvatska Projekt PROMARES - Promoviranje pomorskog i multimodalnog teretnog transporta u Jadranskom moru</t>
  </si>
  <si>
    <t>K810077</t>
  </si>
  <si>
    <t>INTERREG Va - Italija-Hrvatska Projekt SUSPORT - Unaprjeđenje energetske učinkovitosti u lukama u Jadranskom moru</t>
  </si>
  <si>
    <t>K810078</t>
  </si>
  <si>
    <t>K810071</t>
  </si>
  <si>
    <t>K810072</t>
  </si>
  <si>
    <t>OTPLATA ZAJMA EBRD - PROJEKT MODERNIZACIJE LUČKE INFRASTRUKTURE LUKE ŠIBENIK - DOMAĆA KOMPONENTA</t>
  </si>
  <si>
    <t>Kamate za primljene kredite i zajamove od kreditnih i ostalih financijskih institucija u javnom sektoru</t>
  </si>
  <si>
    <t>INTERREG V-A - Italija-Hrvatska-Projekt DIGLOGS-Digitaliziranje logističkih procesa</t>
  </si>
  <si>
    <t>INTERREG V-A - Italija-Hrvatska-Projekt MIMOSA - Maritimna i multimodalna održiva rješenja za usluge prijevoza putnika</t>
  </si>
  <si>
    <t>INTERREG V-A - Italija-Hrvatska-Projekt FRAMESPORT - Okvirna inicijativa za poticanje održivog razvoja jadranskih luka</t>
  </si>
  <si>
    <t>K587074</t>
  </si>
  <si>
    <t>A570508</t>
  </si>
  <si>
    <t>A570509</t>
  </si>
  <si>
    <t>T570510</t>
  </si>
  <si>
    <t>K570512</t>
  </si>
  <si>
    <t>K570514</t>
  </si>
  <si>
    <t>K570515</t>
  </si>
  <si>
    <t>K570516</t>
  </si>
  <si>
    <t>K570517</t>
  </si>
  <si>
    <t>INTERREG CBC Italija- Hrvatska 2014 -2020  Projekt INTESA - Unapređenje pomorske transportne efikasnosti i sigurnosti na Jadranu</t>
  </si>
  <si>
    <t>K570518</t>
  </si>
  <si>
    <t>INTERREG CBC Italija- Hrvatska 2014 -2020  Projekt PROMARES - Promoviranje pomorskog i multimodalnog teretnog transporta u Jadranskom moru</t>
  </si>
  <si>
    <t>K570519</t>
  </si>
  <si>
    <t>INTERREG CBC - Italija-Hrvatska 2014 - 2020 Projekt SUSPORT - Održive luke</t>
  </si>
  <si>
    <t>K570521</t>
  </si>
  <si>
    <t>IZGRADNJA SPOJNE CESTE LUČKOG PODRUČJA S CESTOM D-403</t>
  </si>
  <si>
    <t>K570523</t>
  </si>
  <si>
    <t>OP Konkurentnost i kohezija, prioritetna os 7. Povezanost i mobilnost - Rekonstrukcija i izgradnja lučke infrastrukture Grad Zadar - Poluotok</t>
  </si>
  <si>
    <t>K587075</t>
  </si>
  <si>
    <t>K587076</t>
  </si>
  <si>
    <t>K587077</t>
  </si>
  <si>
    <t>K587079</t>
  </si>
  <si>
    <t>A810081</t>
  </si>
  <si>
    <t>A810082</t>
  </si>
  <si>
    <t>K810086</t>
  </si>
  <si>
    <t>T810083</t>
  </si>
  <si>
    <t>K810085</t>
  </si>
  <si>
    <t>K810084</t>
  </si>
  <si>
    <t>A754070</t>
  </si>
  <si>
    <t>A754071</t>
  </si>
  <si>
    <t>INTERREG V-a  ITALIJA - HRVATSKA Projekt SUSPORT - Implementacija projekta održivosti luka</t>
  </si>
  <si>
    <t>K754073</t>
  </si>
  <si>
    <t xml:space="preserve">INTERREG  Va - ITALIJA - HRVATSKA Projekt INTESA - Usklađivanje i optimizacija mreže nacionalnih pomorskih administracija Jadranskog mora </t>
  </si>
  <si>
    <t>K754074</t>
  </si>
  <si>
    <t>INTERREG  V-a ITALIJA - HRVATSKA Projekt MIMOSA - Pomorska i multimodalna održiva rješenja putničkog prometa i usluga</t>
  </si>
  <si>
    <t>K754075</t>
  </si>
  <si>
    <t>Operativni program za pomorstvo i ribarstvo - Izgradnja ribarske  luke Komiža</t>
  </si>
  <si>
    <t>K754078</t>
  </si>
  <si>
    <t>OP Konkurentnost i kohezija 2014-2020  Rekonstrukcija Obale kneza Domagoja I i II dio u Gradskoj luci Split</t>
  </si>
  <si>
    <t>K754076</t>
  </si>
  <si>
    <t>A932001</t>
  </si>
  <si>
    <t>A932002</t>
  </si>
  <si>
    <t>INTERREG  Va - Italija-Hrvatska - Projekt REMEMBER - Oživljavanje sjećanja na povijest Jadranskih luka kroz njihovu pomorsku tradiciju</t>
  </si>
  <si>
    <t>K932003</t>
  </si>
  <si>
    <t>INTERREG  V-a Italija-Hrvatska Projekt SUSPORT - Unapređenje kvalitete, sigurnosti i ekološke održivosti pomorskog i kopnenog transporta kroz promicanje multimodalnosti</t>
  </si>
  <si>
    <t>K932005</t>
  </si>
  <si>
    <t>INTERREG  V-A ITALIJA-HRVATSKA PROJEKT FRAMESPORT - OKVIRNA INICIJATIVA ZA POTICANJE ODRŽIVOG RAZVOJA JADRANSKIH LUKA</t>
  </si>
  <si>
    <t>T819075</t>
  </si>
  <si>
    <t>T820075</t>
  </si>
  <si>
    <t>Potpora društvu HŽ Infrastruktura d.o.o. za otplatu zajma IBRD</t>
  </si>
  <si>
    <t>Modernizacija lučkog područja luke Šibenik</t>
  </si>
  <si>
    <t>Kapitalne pomoći trgovačkim društvima i obrtnicima po protestiranim jamstvima</t>
  </si>
  <si>
    <t>INTERREG - Politika, planovi i promocija biciklističkog prometa u podunavskoj regiji</t>
  </si>
  <si>
    <t>INTERREG Vb-ADRION-Projekt EUREKA - Jadransko-jonska mreža razvoja i harmonizacije pomorske sigurnosti</t>
  </si>
  <si>
    <t>T821075</t>
  </si>
  <si>
    <t>Tekuće pomoći inozemnim vladama</t>
  </si>
  <si>
    <t>Kapitalni prijenosi između proračunskih korisnika istog proračuna</t>
  </si>
  <si>
    <t xml:space="preserve">Intelektualne i osobne usluge </t>
  </si>
  <si>
    <t>A820076</t>
  </si>
  <si>
    <t>Sufinanciranje javne usluge u cestovnom prijevozu putnika</t>
  </si>
  <si>
    <t>A819076</t>
  </si>
  <si>
    <t xml:space="preserve">Poticanje otočnog javnog cestovnog prijevoza </t>
  </si>
  <si>
    <t>T821076</t>
  </si>
  <si>
    <t>Izložbena prostorija za Projekt Cestovna povezanost s Južnom Dalmacijom</t>
  </si>
  <si>
    <t>51271</t>
  </si>
  <si>
    <t>51335</t>
  </si>
  <si>
    <t>Mjerni i konrolni uređaji</t>
  </si>
  <si>
    <t>51327</t>
  </si>
  <si>
    <t>51298</t>
  </si>
  <si>
    <t>51343</t>
  </si>
  <si>
    <t>Uredska oprema I namještaj</t>
  </si>
  <si>
    <t>T932006</t>
  </si>
  <si>
    <t>INTERREG  Danube transnational programme DANOVA- Inovativne usluge prijevoza za slijepe i slabovidne putnike u Dunavskoj regiji</t>
  </si>
  <si>
    <t>51319</t>
  </si>
  <si>
    <t>51255</t>
  </si>
  <si>
    <t>A663000</t>
  </si>
  <si>
    <t>51280</t>
  </si>
  <si>
    <t>51263</t>
  </si>
  <si>
    <t>51302</t>
  </si>
  <si>
    <t>K820078</t>
  </si>
  <si>
    <t xml:space="preserve">Obnova SAR flote lučkih kapetanija </t>
  </si>
  <si>
    <t>T819077</t>
  </si>
  <si>
    <t xml:space="preserve">CEF PSA NAPCOORE PROJEKT – Akcija programske podrške za provedbu mehanizma koordinacije za objedinjavanje nacionalnih pristupnih točaka </t>
  </si>
  <si>
    <t>T821077</t>
  </si>
  <si>
    <t>Provedba Plana implementacije sustava ERTMS na mreži RH</t>
  </si>
  <si>
    <t>T819078</t>
  </si>
  <si>
    <t>Opremanje pruga uređajem za automatsku zaštitu vlaka</t>
  </si>
  <si>
    <t>A821078</t>
  </si>
  <si>
    <t>Poticaji za prijevoz pojedinačnih vagonskih pošiljaka</t>
  </si>
  <si>
    <t>A819079</t>
  </si>
  <si>
    <t>Poticaji za prijevoz tereta Ličkom prugom</t>
  </si>
  <si>
    <t>T820077</t>
  </si>
  <si>
    <t>Mehanizam za oporavak i otpornost</t>
  </si>
  <si>
    <t>K754079</t>
  </si>
  <si>
    <t>Mehanizam za oporavak i otpornost - novi putnički terminal (Bazen Gradska luka)</t>
  </si>
  <si>
    <t>CEF-Izrada studija i projektne dokumentacije za potrebe izgradnje Terminala za opasne terete u luci Slavonski Brod</t>
  </si>
  <si>
    <t>Ostala  nematerijalna proizvedena imovina</t>
  </si>
  <si>
    <t>K928005</t>
  </si>
  <si>
    <t>Fond solidarnosti Europske unije - potres prosinac 2020.</t>
  </si>
  <si>
    <t>K754080</t>
  </si>
  <si>
    <t xml:space="preserve">OP KONKURENTNOST I KOHEZIJA 2021-2027 </t>
  </si>
  <si>
    <t>Tekući prijenosi između proračunskih korisnika istog proračuna</t>
  </si>
  <si>
    <t>Ostala  nematerijalna imovina</t>
  </si>
  <si>
    <t>K931003</t>
  </si>
  <si>
    <t>K570524</t>
  </si>
  <si>
    <t>CEF PROJEKT - UNAPREĐENJE INFRASTRUKTURE LUKE RIJEKA - PROŠIRENJE PRAŠKOG PRISTANIŠTA (PRAGUE PIER EXTENSION)</t>
  </si>
  <si>
    <t>INTERREG - Upravljanje izvanrednim situacijama u slivu rijeke Save - WACOM</t>
  </si>
  <si>
    <t>T587080</t>
  </si>
  <si>
    <t>T821079</t>
  </si>
  <si>
    <t>PROMICANJE ŽELJEZNIČKOG PROMETA KROZ POLITIKU ODRŽIVOG PRIJEVOZA I RAZVOJA - "CULTURE ON RAILS TOWARDS GREEN FUTURE"</t>
  </si>
  <si>
    <t>T819080</t>
  </si>
  <si>
    <t>Potpora prijevoznicima u javnom linijskom prijevozu putnika za obavljanje gospodarske aktivnosti</t>
  </si>
  <si>
    <t>065</t>
  </si>
  <si>
    <t>MINISTARSTVO MORA, PROMETA I INFRASTRUKTURE</t>
  </si>
  <si>
    <t>Ministarstvo mora, prometa i infrastrukture</t>
  </si>
  <si>
    <t>Opći prihodi i primici</t>
  </si>
  <si>
    <t>Agencija za obalni linijski pomorski promet</t>
  </si>
  <si>
    <t>Hrvatski hidrografski institut</t>
  </si>
  <si>
    <t>Hrvatska regulatorna agencija za mrežne djelatnosti</t>
  </si>
  <si>
    <t>Plaće (Bruto)</t>
  </si>
  <si>
    <t>Doprinosi na plaće</t>
  </si>
  <si>
    <t xml:space="preserve">Naknade troškova zaposlenima </t>
  </si>
  <si>
    <t>Rashodi za materijal i energiju</t>
  </si>
  <si>
    <t>Rashodi za usluge</t>
  </si>
  <si>
    <t>Ostali financijski rashodi</t>
  </si>
  <si>
    <t xml:space="preserve">Ostale naknade građanima i kućanstvima iz proračuna </t>
  </si>
  <si>
    <t>Postrojenja i oprema</t>
  </si>
  <si>
    <t>Kamate za primljene kredite i zajmove</t>
  </si>
  <si>
    <t>Subvencije trgovačkim društvima, zadrugama, poljoprivrednicima i obrtnicima izvan javnog sektora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</si>
  <si>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</si>
  <si>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</si>
  <si>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</si>
  <si>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</si>
  <si>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Pomoći temeljem prijenosa EU sredstava</t>
  </si>
  <si>
    <t>Prijenosi između proračunskih korisnika istog proračuna</t>
  </si>
  <si>
    <t>Tekuće donacije</t>
  </si>
  <si>
    <t>Kapitalne donacije</t>
  </si>
  <si>
    <t xml:space="preserve">Kazne, penali i naknade štete </t>
  </si>
  <si>
    <t xml:space="preserve">Kapitalne pomoći </t>
  </si>
  <si>
    <t>Materijalna imovina - prirodna bogatstva</t>
  </si>
  <si>
    <t>Nematerijalna imovina</t>
  </si>
  <si>
    <t>Građevinski objekti</t>
  </si>
  <si>
    <t>Prijevozna sredstva</t>
  </si>
  <si>
    <t>Višegodišnji nasadi i osnovno stado</t>
  </si>
  <si>
    <t>Nematerijalna proizvedena imovina</t>
  </si>
  <si>
    <t>Plemeniti metali i ostale pohranjene vrijednosti</t>
  </si>
  <si>
    <t>Izdaci za dane zajmove trgovačkim društvima i obrtnicima izvan javnog sektora</t>
  </si>
  <si>
    <t>Otplata glavnice primljenih kredita i zajmova od međunarodnih organizacija, institucija i tijela EU te inozemnih vlada</t>
  </si>
  <si>
    <t>Otplata glavnice primljenih kredita i zajmova od kreditnih i ostalih financijskih institucija izvan javnog sektora</t>
  </si>
  <si>
    <t>31</t>
  </si>
  <si>
    <t>Vlastiti prihodi</t>
  </si>
  <si>
    <t>12</t>
  </si>
  <si>
    <t>Sredstva učešća za pomoći</t>
  </si>
  <si>
    <t>559</t>
  </si>
  <si>
    <t>Ostale refundacije iz pomoći EU</t>
  </si>
  <si>
    <t>43</t>
  </si>
  <si>
    <t>Ostali prihodi za posebne namjene</t>
  </si>
  <si>
    <t>51</t>
  </si>
  <si>
    <t>Pomoći EU</t>
  </si>
  <si>
    <t>5762</t>
  </si>
  <si>
    <t>Fond solidarnosti Europske unije-potres prosinac 2020</t>
  </si>
  <si>
    <t>11</t>
  </si>
  <si>
    <t>81</t>
  </si>
  <si>
    <t>Namjenski primici od zaduživanja</t>
  </si>
  <si>
    <t>61</t>
  </si>
  <si>
    <t>Donacije</t>
  </si>
  <si>
    <t>52</t>
  </si>
  <si>
    <t>Ostale pomoći i darovnice</t>
  </si>
  <si>
    <t>562</t>
  </si>
  <si>
    <t>Kohezijski fond (KF)</t>
  </si>
  <si>
    <t>563</t>
  </si>
  <si>
    <t>Europski fond za regionalni razvoj (EFRR)</t>
  </si>
  <si>
    <t>581</t>
  </si>
  <si>
    <t>71</t>
  </si>
  <si>
    <t>Prihodi od prodaje ili zamjene nefinancijske imovine i naknade s naslova osiguranja</t>
  </si>
  <si>
    <t xml:space="preserve">Vlastiti prihodi </t>
  </si>
  <si>
    <t>Otplata glavnice primljenih kredita i zajmova od kreditnih i otalih financijskih institucija izvan javnog sektora</t>
  </si>
  <si>
    <t>TEKUĆI PLAN
2022.</t>
  </si>
  <si>
    <t>SMANJENA</t>
  </si>
  <si>
    <t>POVEĆANJA</t>
  </si>
  <si>
    <t>Otplata glavnice primljenih kredita i zajmova od institucija i tijela EU</t>
  </si>
  <si>
    <t>32</t>
  </si>
  <si>
    <t>42</t>
  </si>
  <si>
    <t>34</t>
  </si>
  <si>
    <t>41</t>
  </si>
  <si>
    <t>54</t>
  </si>
  <si>
    <t>45</t>
  </si>
  <si>
    <t>38</t>
  </si>
  <si>
    <t>36</t>
  </si>
  <si>
    <t>37</t>
  </si>
  <si>
    <t>35</t>
  </si>
  <si>
    <t>Rashodi za zaposlene</t>
  </si>
  <si>
    <t>Materijalni rashodi</t>
  </si>
  <si>
    <t>Finanicjski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</si>
  <si>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</si>
  <si>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</si>
  <si>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</si>
  <si>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</si>
  <si>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neproizvedene dugotrajne imovine</t>
  </si>
  <si>
    <t>Rashodi za nabavu proizvedene dugotrajne imovine</t>
  </si>
  <si>
    <t>Rashodi za nabavu plemenitih metala i ostalih pohranjenih vrijednosti</t>
  </si>
  <si>
    <t>Rashodi za dodatna ulaganja na nefinancijskoj imovini</t>
  </si>
  <si>
    <t>Izdaci za dane zajmove i depozite</t>
  </si>
  <si>
    <t>Izdaci za otplatu glavnice primljenih kredita i zajmova</t>
  </si>
  <si>
    <t>Tekući prijenosi između proračunskih korisnika istog proračuna temeljem prijenosa EU sredstava</t>
  </si>
  <si>
    <t>T820080</t>
  </si>
  <si>
    <t>NAMIRS-Sustav reagiranja na iznenadna onečišćenja mora s pomorskih objekata u sjevernom Jadranu</t>
  </si>
  <si>
    <t>A754081</t>
  </si>
  <si>
    <t>Povrat neprihvatljivih troškova financiranih iz EU sredstava</t>
  </si>
  <si>
    <t>0481</t>
  </si>
  <si>
    <t>A587081</t>
  </si>
  <si>
    <t>Suradnja s međunarodnim organizacijama i planiranje razvoja cestovne infrastrukture</t>
  </si>
  <si>
    <t xml:space="preserve">Razvoj i unaprjeđenje sustava sigurnosti i inspekcije cestovnog prometa i cesta </t>
  </si>
  <si>
    <t>T821080</t>
  </si>
  <si>
    <t>Fond solidarnosti Europske Unije- područje prijevoza, pošta i telekomunikacija</t>
  </si>
  <si>
    <t>Fond solidarnosti Europske Unije- potres prosinac 2020</t>
  </si>
  <si>
    <t>Kapitalne pomoći</t>
  </si>
  <si>
    <t xml:space="preserve">NOVI PLAN
2022. </t>
  </si>
  <si>
    <t>T810088</t>
  </si>
  <si>
    <t>INTERREG Va - Italija-Hrvatska - DIGSEA - Digitalizacija multimodalnog prijevoza na Jadranskom moru</t>
  </si>
  <si>
    <t>311</t>
  </si>
  <si>
    <t>312</t>
  </si>
  <si>
    <t>313</t>
  </si>
  <si>
    <t>321</t>
  </si>
  <si>
    <t>Naknade troškova zaposlenima</t>
  </si>
  <si>
    <t xml:space="preserve">Rashodi za usluge </t>
  </si>
  <si>
    <t>422</t>
  </si>
  <si>
    <t>426</t>
  </si>
  <si>
    <t>Dani zajmovi trgovačkim društvima u javnom sektoru</t>
  </si>
  <si>
    <t>53</t>
  </si>
  <si>
    <t>Dionice i udjeli u glavnici trgovačkih društava u javnom sektoru</t>
  </si>
  <si>
    <t>Izdaci za dane zajmove trgovačkim društvima u javnom sektoru</t>
  </si>
  <si>
    <t>Izdaci za dionice i udjele u glavnici</t>
  </si>
  <si>
    <t>T820081</t>
  </si>
  <si>
    <t>Nadoknada dijela troška dizelskog goriva koje se koristi kao pogonsko gorivo u komercijalnom prijevozu putnika</t>
  </si>
  <si>
    <t>A810057</t>
  </si>
  <si>
    <t>Potpora županijskim upravama za ceste za održavanje, rekonstrukciju i građenje županijskih i lokalnih cesta</t>
  </si>
  <si>
    <t>A587082</t>
  </si>
  <si>
    <t>Izuzeto javno dobro</t>
  </si>
  <si>
    <t>Kazne, penali i naknade štete</t>
  </si>
  <si>
    <t>T570525</t>
  </si>
  <si>
    <t>INTERREG Italija-Hrvatska 2014 - 2020 Projekt DIGSEA - Digitalizacija multimodalnog transporta na Jadranskom moru</t>
  </si>
  <si>
    <t>Instrumenti, uređaji, strojevi</t>
  </si>
  <si>
    <t>PLAN 2022.
(NN 131/22)</t>
  </si>
  <si>
    <t>KORISNIK PRORAČUNA</t>
  </si>
  <si>
    <t>RAVNATELJICA</t>
  </si>
  <si>
    <t>dr.sc. Iva Horvat, dipl.iur.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</si>
</sst>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#,##0"/>
  </numFmts>
  <fonts count="27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4" fillId="0" borderId="0"/>
  </cellStyleXfs>
  <cellXfs count="301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/>
    <xf numFmtId="2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left" vertical="center"/>
    </xf>
    <xf numFmtId="1" fontId="1" fillId="9" borderId="9" xfId="0" applyNumberFormat="1" applyFont="1" applyFill="1" applyBorder="1" applyAlignment="1">
      <alignment horizontal="left" vertical="center"/>
    </xf>
    <xf numFmtId="49" fontId="1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/>
    </xf>
    <xf numFmtId="3" fontId="3" fillId="9" borderId="9" xfId="0" applyNumberFormat="1" applyFont="1" applyFill="1" applyBorder="1" applyAlignment="1">
      <alignment vertical="center"/>
    </xf>
    <xf numFmtId="3" fontId="3" fillId="9" borderId="9" xfId="0" applyNumberFormat="1" applyFont="1" applyFill="1" applyBorder="1" applyAlignment="1">
      <alignment horizontal="left" vertical="center"/>
    </xf>
    <xf numFmtId="1" fontId="1" fillId="9" borderId="9" xfId="0" applyNumberFormat="1" applyFont="1" applyFill="1" applyBorder="1" applyAlignment="1">
      <alignment horizontal="center" vertical="center" wrapText="1"/>
    </xf>
    <xf numFmtId="1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righ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1" fontId="1" fillId="9" borderId="9" xfId="0" applyNumberFormat="1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center" vertical="center" wrapText="1"/>
    </xf>
    <xf numFmtId="3" fontId="19" fillId="9" borderId="9" xfId="0" applyNumberFormat="1" applyFont="1" applyFill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right" vertical="center" wrapText="1"/>
    </xf>
    <xf numFmtId="3" fontId="21" fillId="9" borderId="9" xfId="0" applyNumberFormat="1" applyFont="1" applyFill="1" applyBorder="1" applyAlignment="1">
      <alignment horizontal="left" vertical="center"/>
    </xf>
    <xf numFmtId="3" fontId="22" fillId="0" borderId="9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/>
    </xf>
    <xf numFmtId="3" fontId="24" fillId="0" borderId="9" xfId="0" applyNumberFormat="1" applyFont="1" applyBorder="1" applyAlignment="1">
      <alignment horizontal="center" vertical="center"/>
    </xf>
    <xf numFmtId="3" fontId="8" fillId="9" borderId="9" xfId="0" applyNumberFormat="1" applyFont="1" applyFill="1" applyBorder="1" applyAlignment="1">
      <alignment horizontal="left" vertical="center"/>
    </xf>
    <xf numFmtId="3" fontId="7" fillId="9" borderId="9" xfId="0" applyNumberFormat="1" applyFont="1" applyFill="1" applyBorder="1" applyAlignment="1">
      <alignment horizontal="left" vertical="center"/>
    </xf>
    <xf numFmtId="3" fontId="20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1" fontId="1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1" fontId="1" fillId="9" borderId="10" xfId="0" applyNumberFormat="1" applyFont="1" applyFill="1" applyBorder="1" applyAlignment="1">
      <alignment horizontal="left" vertical="center"/>
    </xf>
    <xf numFmtId="1" fontId="1" fillId="10" borderId="9" xfId="0" applyNumberFormat="1" applyFont="1" applyFill="1" applyBorder="1" applyAlignment="1">
      <alignment horizontal="center" vertical="center"/>
    </xf>
    <xf numFmtId="1" fontId="1" fillId="10" borderId="9" xfId="0" applyNumberFormat="1" applyFont="1" applyFill="1" applyBorder="1" applyAlignment="1">
      <alignment horizontal="center" vertical="center" wrapText="1"/>
    </xf>
    <xf numFmtId="1" fontId="1" fillId="10" borderId="9" xfId="0" applyNumberFormat="1" applyFont="1" applyFill="1" applyBorder="1" applyAlignment="1">
      <alignment horizontal="right" vertical="center" wrapText="1"/>
    </xf>
    <xf numFmtId="2" fontId="1" fillId="10" borderId="9" xfId="0" applyNumberFormat="1" applyFont="1" applyFill="1" applyBorder="1" applyAlignment="1">
      <alignment horizontal="left" vertical="center" wrapText="1"/>
    </xf>
    <xf numFmtId="3" fontId="1" fillId="10" borderId="9" xfId="0" applyNumberFormat="1" applyFont="1" applyFill="1" applyBorder="1" applyAlignment="1">
      <alignment horizontal="right" vertical="center"/>
    </xf>
    <xf numFmtId="2" fontId="1" fillId="10" borderId="9" xfId="0" applyNumberFormat="1" applyFont="1" applyFill="1" applyBorder="1" applyAlignment="1">
      <alignment horizontal="center" vertical="center"/>
    </xf>
    <xf numFmtId="3" fontId="1" fillId="10" borderId="9" xfId="0" applyNumberFormat="1" applyFont="1" applyFill="1" applyBorder="1" applyAlignment="1">
      <alignment horizontal="center" vertical="center" wrapText="1"/>
    </xf>
    <xf numFmtId="49" fontId="1" fillId="10" borderId="9" xfId="0" applyNumberFormat="1" applyFont="1" applyFill="1" applyBorder="1" applyAlignment="1">
      <alignment horizontal="center" vertical="center"/>
    </xf>
    <xf numFmtId="3" fontId="1" fillId="1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/>
    </xf>
    <xf numFmtId="3" fontId="1" fillId="1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1" fontId="3" fillId="9" borderId="9" xfId="0" applyNumberFormat="1" applyFont="1" applyFill="1" applyBorder="1" applyAlignment="1">
      <alignment horizontal="left" vertical="center"/>
    </xf>
    <xf numFmtId="1" fontId="3" fillId="9" borderId="9" xfId="0" applyNumberFormat="1" applyFont="1" applyFill="1" applyBorder="1" applyAlignment="1">
      <alignment horizontal="center" vertical="center"/>
    </xf>
    <xf numFmtId="3" fontId="3" fillId="9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24" fillId="9" borderId="9" xfId="0" applyNumberFormat="1" applyFont="1" applyFill="1" applyBorder="1" applyAlignment="1">
      <alignment horizontal="center" vertical="center" wrapText="1"/>
    </xf>
    <xf numFmtId="1" fontId="24" fillId="9" borderId="9" xfId="0" applyNumberFormat="1" applyFont="1" applyFill="1" applyBorder="1" applyAlignment="1">
      <alignment horizontal="center" vertical="center" wrapText="1"/>
    </xf>
    <xf numFmtId="49" fontId="24" fillId="9" borderId="9" xfId="0" applyNumberFormat="1" applyFont="1" applyFill="1" applyBorder="1" applyAlignment="1">
      <alignment horizontal="center" vertical="center" wrapText="1"/>
    </xf>
    <xf numFmtId="1" fontId="24" fillId="9" borderId="9" xfId="0" applyNumberFormat="1" applyFont="1" applyFill="1" applyBorder="1" applyAlignment="1">
      <alignment horizontal="left" vertical="center" wrapText="1"/>
    </xf>
    <xf numFmtId="2" fontId="1" fillId="10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Border="1" applyAlignment="1">
      <alignment horizontal="left" vertical="center"/>
    </xf>
    <xf numFmtId="3" fontId="1" fillId="10" borderId="9" xfId="0" applyNumberFormat="1" applyFont="1" applyFill="1" applyBorder="1" applyAlignment="1">
      <alignment horizontal="left" vertical="center"/>
    </xf>
    <xf numFmtId="2" fontId="1" fillId="10" borderId="9" xfId="2" applyNumberFormat="1" applyFont="1" applyFill="1" applyBorder="1" applyAlignment="1">
      <alignment horizontal="left" vertical="center"/>
    </xf>
    <xf numFmtId="49" fontId="1" fillId="10" borderId="9" xfId="0" applyNumberFormat="1" applyFont="1" applyFill="1" applyBorder="1" applyAlignment="1">
      <alignment horizontal="left" vertical="center"/>
    </xf>
    <xf numFmtId="49" fontId="1" fillId="11" borderId="9" xfId="0" applyNumberFormat="1" applyFont="1" applyFill="1" applyBorder="1" applyAlignment="1">
      <alignment horizontal="left" vertical="center"/>
    </xf>
    <xf numFmtId="3" fontId="1" fillId="11" borderId="9" xfId="0" applyNumberFormat="1" applyFont="1" applyFill="1" applyBorder="1" applyAlignment="1">
      <alignment horizontal="center" vertical="center"/>
    </xf>
    <xf numFmtId="3" fontId="1" fillId="11" borderId="9" xfId="0" applyNumberFormat="1" applyFont="1" applyFill="1" applyBorder="1" applyAlignment="1">
      <alignment horizontal="right" vertical="center" wrapText="1"/>
    </xf>
    <xf numFmtId="49" fontId="1" fillId="12" borderId="9" xfId="0" applyNumberFormat="1" applyFont="1" applyFill="1" applyBorder="1" applyAlignment="1">
      <alignment horizontal="left" vertical="center"/>
    </xf>
    <xf numFmtId="3" fontId="1" fillId="12" borderId="9" xfId="0" applyNumberFormat="1" applyFont="1" applyFill="1" applyBorder="1" applyAlignment="1">
      <alignment horizontal="left" vertical="center"/>
    </xf>
    <xf numFmtId="3" fontId="1" fillId="12" borderId="9" xfId="0" applyNumberFormat="1" applyFont="1" applyFill="1" applyBorder="1" applyAlignment="1">
      <alignment horizontal="right" vertical="center"/>
    </xf>
    <xf numFmtId="1" fontId="25" fillId="13" borderId="9" xfId="0" applyNumberFormat="1" applyFont="1" applyFill="1" applyBorder="1" applyAlignment="1">
      <alignment horizontal="left" vertical="center" wrapText="1"/>
    </xf>
    <xf numFmtId="1" fontId="25" fillId="13" borderId="9" xfId="0" applyNumberFormat="1" applyFont="1" applyFill="1" applyBorder="1" applyAlignment="1">
      <alignment horizontal="center" vertical="center" wrapText="1"/>
    </xf>
    <xf numFmtId="49" fontId="25" fillId="13" borderId="9" xfId="0" applyNumberFormat="1" applyFont="1" applyFill="1" applyBorder="1" applyAlignment="1">
      <alignment horizontal="left" vertical="center"/>
    </xf>
    <xf numFmtId="1" fontId="1" fillId="13" borderId="9" xfId="0" applyNumberFormat="1" applyFont="1" applyFill="1" applyBorder="1" applyAlignment="1">
      <alignment horizontal="center" vertical="center" wrapText="1"/>
    </xf>
    <xf numFmtId="3" fontId="1" fillId="13" borderId="9" xfId="0" applyNumberFormat="1" applyFont="1" applyFill="1" applyBorder="1" applyAlignment="1">
      <alignment horizontal="right" vertical="center"/>
    </xf>
    <xf numFmtId="49" fontId="1" fillId="14" borderId="9" xfId="0" applyNumberFormat="1" applyFont="1" applyFill="1" applyBorder="1" applyAlignment="1">
      <alignment horizontal="left" vertical="center"/>
    </xf>
    <xf numFmtId="1" fontId="1" fillId="14" borderId="9" xfId="0" applyNumberFormat="1" applyFont="1" applyFill="1" applyBorder="1" applyAlignment="1">
      <alignment horizontal="left" vertical="center" wrapText="1"/>
    </xf>
    <xf numFmtId="1" fontId="1" fillId="14" borderId="9" xfId="0" applyNumberFormat="1" applyFont="1" applyFill="1" applyBorder="1" applyAlignment="1">
      <alignment horizontal="center" vertical="center" wrapText="1"/>
    </xf>
    <xf numFmtId="3" fontId="1" fillId="14" borderId="9" xfId="0" applyNumberFormat="1" applyFont="1" applyFill="1" applyBorder="1" applyAlignment="1">
      <alignment horizontal="right" vertical="center"/>
    </xf>
    <xf numFmtId="49" fontId="1" fillId="14" borderId="9" xfId="0" applyNumberFormat="1" applyFont="1" applyFill="1" applyBorder="1" applyAlignment="1">
      <alignment horizontal="center" vertical="center"/>
    </xf>
    <xf numFmtId="3" fontId="1" fillId="14" borderId="9" xfId="0" applyNumberFormat="1" applyFont="1" applyFill="1" applyBorder="1" applyAlignment="1">
      <alignment vertical="center"/>
    </xf>
    <xf numFmtId="3" fontId="1" fillId="14" borderId="9" xfId="0" applyNumberFormat="1" applyFont="1" applyFill="1" applyBorder="1" applyAlignment="1">
      <alignment horizontal="right" vertical="center" wrapText="1"/>
    </xf>
    <xf numFmtId="1" fontId="1" fillId="14" borderId="9" xfId="0" applyNumberFormat="1" applyFont="1" applyFill="1" applyBorder="1" applyAlignment="1">
      <alignment horizontal="left" vertical="center"/>
    </xf>
    <xf numFmtId="49" fontId="1" fillId="14" borderId="9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left" vertical="center"/>
    </xf>
    <xf numFmtId="49" fontId="1" fillId="14" borderId="11" xfId="0" applyNumberFormat="1" applyFont="1" applyFill="1" applyBorder="1" applyAlignment="1">
      <alignment horizontal="center" vertical="center"/>
    </xf>
    <xf numFmtId="49" fontId="25" fillId="14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3" fontId="1" fillId="11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3" fontId="1" fillId="10" borderId="9" xfId="0" applyNumberFormat="1" applyFont="1" applyFill="1" applyBorder="1" applyAlignment="1">
      <alignment horizontal="left" vertical="center" wrapText="1"/>
    </xf>
    <xf numFmtId="49" fontId="3" fillId="0" borderId="9" xfId="2" applyNumberFormat="1" applyFont="1" applyBorder="1" applyAlignment="1">
      <alignment horizontal="left" vertical="center" wrapText="1"/>
    </xf>
    <xf numFmtId="49" fontId="3" fillId="9" borderId="9" xfId="2" applyNumberFormat="1" applyFont="1" applyFill="1" applyBorder="1" applyAlignment="1">
      <alignment horizontal="left" vertical="center" wrapText="1"/>
    </xf>
    <xf numFmtId="2" fontId="1" fillId="10" borderId="9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1" fillId="10" borderId="9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2" fontId="3" fillId="9" borderId="9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1" fontId="20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" fontId="19" fillId="9" borderId="9" xfId="0" applyNumberFormat="1" applyFont="1" applyFill="1" applyBorder="1" applyAlignment="1">
      <alignment horizontal="right" vertical="center" wrapText="1"/>
    </xf>
    <xf numFmtId="1" fontId="20" fillId="13" borderId="9" xfId="0" applyNumberFormat="1" applyFont="1" applyFill="1" applyBorder="1" applyAlignment="1">
      <alignment horizontal="center" vertical="center" wrapText="1"/>
    </xf>
    <xf numFmtId="3" fontId="26" fillId="9" borderId="9" xfId="0" applyNumberFormat="1" applyFont="1" applyFill="1" applyBorder="1" applyAlignment="1">
      <alignment horizontal="right" vertical="center"/>
    </xf>
    <xf numFmtId="49" fontId="1" fillId="0" borderId="9" xfId="0" applyNumberFormat="1" applyFont="1" applyBorder="1" applyAlignment="1">
      <alignment horizontal="left" vertical="center"/>
    </xf>
    <xf numFmtId="3" fontId="24" fillId="0" borderId="9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1" fontId="3" fillId="9" borderId="13" xfId="0" applyNumberFormat="1" applyFont="1" applyFill="1" applyBorder="1" applyAlignment="1">
      <alignment horizontal="left" vertical="center"/>
    </xf>
    <xf numFmtId="1" fontId="3" fillId="9" borderId="0" xfId="0" applyNumberFormat="1" applyFont="1" applyFill="1" applyAlignment="1">
      <alignment horizontal="left" vertical="center"/>
    </xf>
    <xf numFmtId="1" fontId="3" fillId="9" borderId="14" xfId="0" applyNumberFormat="1" applyFont="1" applyFill="1" applyBorder="1" applyAlignment="1">
      <alignment horizontal="left" vertical="center"/>
    </xf>
    <xf numFmtId="1" fontId="4" fillId="9" borderId="9" xfId="0" applyNumberFormat="1" applyFont="1" applyFill="1" applyBorder="1" applyAlignment="1">
      <alignment horizontal="left" vertical="center" wrapText="1"/>
    </xf>
    <xf numFmtId="2" fontId="3" fillId="9" borderId="9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164" fontId="3" fillId="9" borderId="9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right" vertical="center"/>
    </xf>
    <xf numFmtId="1" fontId="15" fillId="0" borderId="8" xfId="0" applyNumberFormat="1" applyFont="1" applyBorder="1" applyAlignment="1">
      <alignment horizontal="right" vertical="center"/>
    </xf>
    <xf numFmtId="1" fontId="15" fillId="0" borderId="5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</cellXfs>
  <cellStyles count="6">
    <cellStyle name="Normal 2" xfId="1" xr:uid="{00000000-0005-0000-0000-000000000000}"/>
    <cellStyle name="Normal 3" xfId="4" xr:uid="{00000000-0005-0000-0000-000001000000}"/>
    <cellStyle name="Normalno" xfId="0" builtinId="0"/>
    <cellStyle name="Normalno 2" xfId="5" xr:uid="{00000000-0005-0000-0000-000003000000}"/>
    <cellStyle name="Obično_List4" xfId="2" xr:uid="{00000000-0005-0000-0000-000004000000}"/>
    <cellStyle name="Obično_List5" xfId="3" xr:uid="{00000000-0005-0000-0000-000005000000}"/>
  </cellStyles>
  <dxfs count="0"/>
  <tableStyles count="0" defaultTableStyle="TableStyleMedium9" defaultPivotStyle="PivotStyleLight16"/>
  <colors>
    <mruColors>
      <color rgb="FFFFFFE5"/>
      <color rgb="FFFFFFCC"/>
      <color rgb="FFCC99FF"/>
      <color rgb="FFFFCCCC"/>
      <color rgb="FF79DCFF"/>
      <color rgb="FF5BD4FF"/>
      <color rgb="FF0000FF"/>
      <color rgb="FFB9EDFF"/>
      <color rgb="FF2FC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28" customWidth="1"/>
    <col min="2" max="2" width="5.140625" style="29" bestFit="1" customWidth="1"/>
    <col min="3" max="3" width="8.42578125" style="51" customWidth="1"/>
    <col min="4" max="4" width="7.28515625" style="54" customWidth="1"/>
    <col min="5" max="5" width="49" style="32" customWidth="1"/>
    <col min="6" max="6" width="40.5703125" style="32" customWidth="1"/>
    <col min="7" max="8" width="16.28515625" style="1" hidden="1" customWidth="1"/>
    <col min="9" max="9" width="17.140625" style="1" hidden="1" customWidth="1"/>
    <col min="10" max="10" width="16.28515625" style="1" hidden="1" customWidth="1"/>
    <col min="11" max="11" width="17.28515625" style="1" hidden="1" customWidth="1"/>
    <col min="12" max="12" width="9.28515625" style="33" hidden="1" customWidth="1"/>
    <col min="13" max="14" width="16.42578125" style="32" hidden="1" customWidth="1"/>
    <col min="15" max="16" width="16.42578125" style="32" customWidth="1"/>
    <col min="17" max="17" width="16.42578125" style="32" hidden="1" customWidth="1"/>
    <col min="18" max="21" width="16.42578125" style="32" customWidth="1"/>
    <col min="22" max="22" width="15.85546875" style="1" customWidth="1"/>
    <col min="23" max="23" width="16.42578125" style="1" bestFit="1" customWidth="1"/>
    <col min="24" max="24" width="16" style="1" bestFit="1" customWidth="1"/>
    <col min="25" max="25" width="27.42578125" style="69" bestFit="1" customWidth="1"/>
    <col min="26" max="16384" width="9.140625" style="34"/>
  </cols>
  <sheetData>
    <row r="1" spans="1:25" s="12" customFormat="1" ht="78.75" x14ac:dyDescent="0.2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8" t="s">
        <v>567</v>
      </c>
      <c r="W1" s="8" t="s">
        <v>569</v>
      </c>
      <c r="X1" s="8" t="s">
        <v>568</v>
      </c>
    </row>
    <row r="2" spans="1:25" s="15" customFormat="1" ht="15.75" x14ac:dyDescent="0.2">
      <c r="A2" s="299" t="s">
        <v>331</v>
      </c>
      <c r="B2" s="299"/>
      <c r="C2" s="299"/>
      <c r="D2" s="299"/>
      <c r="E2" s="299"/>
      <c r="F2" s="299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21">
        <v>5886829000</v>
      </c>
      <c r="W2" s="21">
        <v>6184769000</v>
      </c>
      <c r="X2" s="21">
        <v>6505729000</v>
      </c>
    </row>
    <row r="3" spans="1:25" s="15" customFormat="1" ht="15.75" x14ac:dyDescent="0.2">
      <c r="A3" s="277" t="s">
        <v>332</v>
      </c>
      <c r="B3" s="277"/>
      <c r="C3" s="277"/>
      <c r="D3" s="277"/>
      <c r="E3" s="277"/>
      <c r="F3" s="277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1">
        <f>V2-P2</f>
        <v>57671411.479999542</v>
      </c>
      <c r="W3" s="1">
        <f>W2-S2</f>
        <v>492192232.32999992</v>
      </c>
      <c r="X3" s="1">
        <f>X2-U2</f>
        <v>591069915</v>
      </c>
      <c r="Y3" s="69" t="s">
        <v>570</v>
      </c>
    </row>
    <row r="4" spans="1:25" s="12" customFormat="1" ht="15" customHeight="1" x14ac:dyDescent="0.2">
      <c r="A4" s="283" t="s">
        <v>388</v>
      </c>
      <c r="B4" s="283"/>
      <c r="C4" s="283"/>
      <c r="D4" s="283"/>
      <c r="E4" s="283"/>
      <c r="F4" s="283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21"/>
      <c r="W4" s="21"/>
      <c r="X4" s="21"/>
    </row>
    <row r="5" spans="1:25" s="23" customFormat="1" ht="78.75" x14ac:dyDescent="0.2">
      <c r="A5" s="278" t="s">
        <v>13</v>
      </c>
      <c r="B5" s="278"/>
      <c r="C5" s="278"/>
      <c r="D5" s="278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21"/>
      <c r="W5" s="21"/>
      <c r="X5" s="21"/>
      <c r="Y5" s="12"/>
    </row>
    <row r="6" spans="1:25" s="23" customFormat="1" ht="15.75" hidden="1" x14ac:dyDescent="0.2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21">
        <v>103811000</v>
      </c>
      <c r="W6" s="21">
        <v>108987000</v>
      </c>
      <c r="X6" s="21">
        <v>111379000</v>
      </c>
      <c r="Y6" s="12" t="s">
        <v>572</v>
      </c>
    </row>
    <row r="7" spans="1:25" ht="15.75" hidden="1" x14ac:dyDescent="0.2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21">
        <v>18120000</v>
      </c>
      <c r="Y7" s="12" t="s">
        <v>575</v>
      </c>
    </row>
    <row r="8" spans="1:25" hidden="1" x14ac:dyDescent="0.2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21" t="e">
        <f>#REF!</f>
        <v>#REF!</v>
      </c>
      <c r="W10" s="21" t="e">
        <f>#REF!</f>
        <v>#REF!</v>
      </c>
      <c r="X10" s="21" t="e">
        <f>#REF!</f>
        <v>#REF!</v>
      </c>
      <c r="Y10" s="12" t="s">
        <v>571</v>
      </c>
    </row>
    <row r="11" spans="1:25" hidden="1" x14ac:dyDescent="0.2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1" t="e">
        <f>V6-V10</f>
        <v>#REF!</v>
      </c>
      <c r="W11" s="1" t="e">
        <f>W6-W10</f>
        <v>#REF!</v>
      </c>
      <c r="X11" s="1" t="e">
        <f>X6-X10</f>
        <v>#REF!</v>
      </c>
      <c r="Y11" s="69" t="s">
        <v>570</v>
      </c>
    </row>
    <row r="12" spans="1:25" s="23" customFormat="1" ht="15.75" hidden="1" x14ac:dyDescent="0.2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21"/>
      <c r="W12" s="21"/>
      <c r="X12" s="21"/>
      <c r="Y12" s="12"/>
    </row>
    <row r="13" spans="1:25" hidden="1" x14ac:dyDescent="0.2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21"/>
      <c r="W16" s="21"/>
      <c r="X16" s="21"/>
      <c r="Y16" s="12"/>
    </row>
    <row r="17" spans="1:25" hidden="1" x14ac:dyDescent="0.2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21"/>
      <c r="W21" s="21"/>
      <c r="X21" s="21"/>
      <c r="Y21" s="12"/>
    </row>
    <row r="22" spans="1:25" hidden="1" x14ac:dyDescent="0.2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hidden="1" x14ac:dyDescent="0.2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</row>
    <row r="24" spans="1:25" hidden="1" x14ac:dyDescent="0.2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</row>
    <row r="25" spans="1:25" hidden="1" x14ac:dyDescent="0.2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</row>
    <row r="26" spans="1:25" hidden="1" x14ac:dyDescent="0.2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</row>
    <row r="27" spans="1:25" hidden="1" x14ac:dyDescent="0.2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</row>
    <row r="28" spans="1:25" s="23" customFormat="1" ht="15.75" hidden="1" x14ac:dyDescent="0.2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2"/>
    </row>
    <row r="29" spans="1:25" hidden="1" x14ac:dyDescent="0.2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</row>
    <row r="30" spans="1:25" hidden="1" x14ac:dyDescent="0.2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</row>
    <row r="31" spans="1:25" hidden="1" x14ac:dyDescent="0.2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</row>
    <row r="32" spans="1:25" hidden="1" x14ac:dyDescent="0.2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</row>
    <row r="33" spans="1:25" hidden="1" x14ac:dyDescent="0.2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</row>
    <row r="34" spans="1:25" hidden="1" x14ac:dyDescent="0.2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</row>
    <row r="35" spans="1:25" hidden="1" x14ac:dyDescent="0.2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</row>
    <row r="36" spans="1:25" hidden="1" x14ac:dyDescent="0.2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</row>
    <row r="37" spans="1:25" hidden="1" x14ac:dyDescent="0.2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</row>
    <row r="38" spans="1:25" s="23" customFormat="1" ht="15.75" hidden="1" x14ac:dyDescent="0.2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2"/>
    </row>
    <row r="39" spans="1:25" ht="30" hidden="1" x14ac:dyDescent="0.2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</row>
    <row r="40" spans="1:25" s="23" customFormat="1" ht="15.75" hidden="1" x14ac:dyDescent="0.2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2"/>
    </row>
    <row r="41" spans="1:25" ht="30" hidden="1" x14ac:dyDescent="0.2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</row>
    <row r="42" spans="1:25" hidden="1" x14ac:dyDescent="0.2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</row>
    <row r="43" spans="1:25" hidden="1" x14ac:dyDescent="0.2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</row>
    <row r="44" spans="1:25" hidden="1" x14ac:dyDescent="0.2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</row>
    <row r="45" spans="1:25" hidden="1" x14ac:dyDescent="0.2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</row>
    <row r="46" spans="1:25" hidden="1" x14ac:dyDescent="0.2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</row>
    <row r="47" spans="1:25" s="23" customFormat="1" ht="15.75" hidden="1" x14ac:dyDescent="0.2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2"/>
    </row>
    <row r="48" spans="1:25" hidden="1" x14ac:dyDescent="0.2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21"/>
      <c r="W51" s="21"/>
      <c r="X51" s="21"/>
      <c r="Y51" s="12"/>
    </row>
    <row r="52" spans="1:25" hidden="1" x14ac:dyDescent="0.2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21"/>
      <c r="W53" s="21"/>
      <c r="X53" s="21"/>
      <c r="Y53" s="12"/>
    </row>
    <row r="54" spans="1:25" hidden="1" x14ac:dyDescent="0.2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21"/>
      <c r="W55" s="21"/>
      <c r="X55" s="21"/>
      <c r="Y55" s="12"/>
    </row>
    <row r="56" spans="1:25" hidden="1" x14ac:dyDescent="0.2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21"/>
      <c r="W57" s="21"/>
      <c r="X57" s="21"/>
      <c r="Y57" s="12"/>
    </row>
    <row r="58" spans="1:25" hidden="1" x14ac:dyDescent="0.2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/>
      <c r="W62" s="21"/>
      <c r="X62" s="21"/>
      <c r="Y62" s="12"/>
    </row>
    <row r="63" spans="1:25" hidden="1" x14ac:dyDescent="0.2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I63" s="1">
        <v>0</v>
      </c>
      <c r="J63" s="35"/>
      <c r="K63" s="1">
        <v>3942274.38</v>
      </c>
      <c r="L63" s="33" t="str">
        <f t="shared" si="1"/>
        <v>-</v>
      </c>
      <c r="M63" s="1"/>
      <c r="N63" s="1"/>
      <c r="O63" s="1"/>
      <c r="P63" s="35"/>
      <c r="Q63" s="1"/>
      <c r="R63" s="1"/>
      <c r="S63" s="35"/>
      <c r="T63" s="1"/>
      <c r="U63" s="35"/>
    </row>
    <row r="64" spans="1:25" s="23" customFormat="1" ht="78.75" x14ac:dyDescent="0.2">
      <c r="A64" s="278" t="s">
        <v>39</v>
      </c>
      <c r="B64" s="278"/>
      <c r="C64" s="278"/>
      <c r="D64" s="278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21"/>
      <c r="W64" s="21"/>
      <c r="X64" s="21"/>
      <c r="Y64" s="12"/>
    </row>
    <row r="65" spans="1:25" s="23" customFormat="1" ht="15.75" hidden="1" x14ac:dyDescent="0.2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21"/>
      <c r="W65" s="21"/>
      <c r="X65" s="21"/>
      <c r="Y65" s="12"/>
    </row>
    <row r="66" spans="1:25" s="37" customFormat="1" hidden="1" x14ac:dyDescent="0.2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6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2"/>
      <c r="W66" s="2"/>
      <c r="X66" s="2"/>
      <c r="Y66" s="102"/>
    </row>
    <row r="67" spans="1:25" s="39" customFormat="1" ht="15.75" hidden="1" x14ac:dyDescent="0.2">
      <c r="A67" s="24" t="s">
        <v>39</v>
      </c>
      <c r="B67" s="25">
        <v>11</v>
      </c>
      <c r="C67" s="26" t="s">
        <v>18</v>
      </c>
      <c r="D67" s="27">
        <v>323</v>
      </c>
      <c r="E67" s="20"/>
      <c r="F67" s="38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98"/>
      <c r="W67" s="98"/>
      <c r="X67" s="98"/>
      <c r="Y67" s="103"/>
    </row>
    <row r="68" spans="1:25" s="23" customFormat="1" ht="15.75" hidden="1" x14ac:dyDescent="0.2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21"/>
      <c r="W68" s="21"/>
      <c r="X68" s="21"/>
      <c r="Y68" s="12"/>
    </row>
    <row r="69" spans="1:25" s="23" customFormat="1" ht="15.75" hidden="1" x14ac:dyDescent="0.2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21"/>
      <c r="W69" s="21"/>
      <c r="X69" s="21"/>
      <c r="Y69" s="12"/>
    </row>
    <row r="70" spans="1:25" s="39" customFormat="1" ht="15.75" hidden="1" x14ac:dyDescent="0.2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6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98"/>
      <c r="W70" s="98"/>
      <c r="X70" s="98"/>
      <c r="Y70" s="103"/>
    </row>
    <row r="71" spans="1:25" s="39" customFormat="1" ht="15.75" hidden="1" x14ac:dyDescent="0.2">
      <c r="A71" s="24" t="s">
        <v>39</v>
      </c>
      <c r="B71" s="25">
        <v>11</v>
      </c>
      <c r="C71" s="26" t="s">
        <v>18</v>
      </c>
      <c r="D71" s="27">
        <v>329</v>
      </c>
      <c r="E71" s="20"/>
      <c r="F71" s="38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98"/>
      <c r="W71" s="98"/>
      <c r="X71" s="98"/>
      <c r="Y71" s="103"/>
    </row>
    <row r="72" spans="1:25" s="23" customFormat="1" ht="15.75" hidden="1" x14ac:dyDescent="0.2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21"/>
      <c r="W72" s="21"/>
      <c r="X72" s="21"/>
      <c r="Y72" s="12"/>
    </row>
    <row r="73" spans="1:25" s="23" customFormat="1" ht="78.75" x14ac:dyDescent="0.2">
      <c r="A73" s="278" t="s">
        <v>563</v>
      </c>
      <c r="B73" s="278"/>
      <c r="C73" s="278"/>
      <c r="D73" s="278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2"/>
    </row>
    <row r="74" spans="1:25" s="23" customFormat="1" ht="15.75" hidden="1" x14ac:dyDescent="0.2">
      <c r="A74" s="24" t="s">
        <v>40</v>
      </c>
      <c r="B74" s="25">
        <v>11</v>
      </c>
      <c r="C74" s="90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2"/>
    </row>
    <row r="75" spans="1:25" s="23" customFormat="1" ht="15.75" hidden="1" x14ac:dyDescent="0.2">
      <c r="A75" s="28" t="s">
        <v>40</v>
      </c>
      <c r="B75" s="29">
        <v>11</v>
      </c>
      <c r="C75" s="91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2"/>
    </row>
    <row r="76" spans="1:25" s="23" customFormat="1" ht="15.75" hidden="1" x14ac:dyDescent="0.2">
      <c r="A76" s="24" t="s">
        <v>40</v>
      </c>
      <c r="B76" s="25">
        <v>11</v>
      </c>
      <c r="C76" s="90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2"/>
    </row>
    <row r="77" spans="1:25" s="23" customFormat="1" ht="15.75" hidden="1" x14ac:dyDescent="0.2">
      <c r="A77" s="28" t="s">
        <v>40</v>
      </c>
      <c r="B77" s="29">
        <v>11</v>
      </c>
      <c r="C77" s="91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2"/>
    </row>
    <row r="78" spans="1:25" s="23" customFormat="1" ht="15.75" hidden="1" x14ac:dyDescent="0.2">
      <c r="A78" s="28" t="s">
        <v>40</v>
      </c>
      <c r="B78" s="29">
        <v>11</v>
      </c>
      <c r="C78" s="91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2"/>
    </row>
    <row r="79" spans="1:25" s="23" customFormat="1" ht="15.75" hidden="1" x14ac:dyDescent="0.2">
      <c r="A79" s="28" t="s">
        <v>40</v>
      </c>
      <c r="B79" s="29">
        <v>11</v>
      </c>
      <c r="C79" s="91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2"/>
    </row>
    <row r="80" spans="1:25" s="23" customFormat="1" ht="15.75" hidden="1" x14ac:dyDescent="0.2">
      <c r="A80" s="28" t="s">
        <v>40</v>
      </c>
      <c r="B80" s="29">
        <v>11</v>
      </c>
      <c r="C80" s="91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2"/>
    </row>
    <row r="81" spans="1:25" s="23" customFormat="1" ht="15.75" hidden="1" x14ac:dyDescent="0.2">
      <c r="A81" s="24" t="s">
        <v>40</v>
      </c>
      <c r="B81" s="25">
        <v>11</v>
      </c>
      <c r="C81" s="90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2"/>
    </row>
    <row r="82" spans="1:25" s="23" customFormat="1" ht="15.75" hidden="1" x14ac:dyDescent="0.2">
      <c r="A82" s="28" t="s">
        <v>40</v>
      </c>
      <c r="B82" s="29">
        <v>11</v>
      </c>
      <c r="C82" s="91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2"/>
    </row>
    <row r="83" spans="1:25" s="23" customFormat="1" ht="15.75" hidden="1" x14ac:dyDescent="0.2">
      <c r="A83" s="28" t="s">
        <v>40</v>
      </c>
      <c r="B83" s="29">
        <v>11</v>
      </c>
      <c r="C83" s="91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2"/>
    </row>
    <row r="84" spans="1:25" s="23" customFormat="1" ht="15.75" hidden="1" x14ac:dyDescent="0.2">
      <c r="A84" s="24" t="s">
        <v>40</v>
      </c>
      <c r="B84" s="25">
        <v>11</v>
      </c>
      <c r="C84" s="90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2"/>
    </row>
    <row r="85" spans="1:25" s="23" customFormat="1" ht="15.75" hidden="1" x14ac:dyDescent="0.2">
      <c r="A85" s="28" t="s">
        <v>40</v>
      </c>
      <c r="B85" s="29">
        <v>11</v>
      </c>
      <c r="C85" s="91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2"/>
    </row>
    <row r="86" spans="1:25" s="23" customFormat="1" ht="15.75" hidden="1" x14ac:dyDescent="0.2">
      <c r="A86" s="28" t="s">
        <v>40</v>
      </c>
      <c r="B86" s="29">
        <v>11</v>
      </c>
      <c r="C86" s="91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2"/>
    </row>
    <row r="87" spans="1:25" s="23" customFormat="1" ht="15.75" hidden="1" x14ac:dyDescent="0.2">
      <c r="A87" s="28" t="s">
        <v>40</v>
      </c>
      <c r="B87" s="29">
        <v>11</v>
      </c>
      <c r="C87" s="91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2"/>
    </row>
    <row r="88" spans="1:25" s="23" customFormat="1" ht="15.75" hidden="1" x14ac:dyDescent="0.2">
      <c r="A88" s="24" t="s">
        <v>40</v>
      </c>
      <c r="B88" s="25">
        <v>11</v>
      </c>
      <c r="C88" s="90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2"/>
    </row>
    <row r="89" spans="1:25" s="23" customFormat="1" ht="15.75" hidden="1" x14ac:dyDescent="0.2">
      <c r="A89" s="28" t="s">
        <v>40</v>
      </c>
      <c r="B89" s="29">
        <v>11</v>
      </c>
      <c r="C89" s="91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2"/>
    </row>
    <row r="90" spans="1:25" ht="78.75" x14ac:dyDescent="0.2">
      <c r="A90" s="278" t="s">
        <v>81</v>
      </c>
      <c r="B90" s="278"/>
      <c r="C90" s="278"/>
      <c r="D90" s="278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</row>
    <row r="91" spans="1:25" s="23" customFormat="1" ht="15.75" hidden="1" x14ac:dyDescent="0.2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2"/>
    </row>
    <row r="92" spans="1:25" hidden="1" x14ac:dyDescent="0.2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</row>
    <row r="93" spans="1:25" s="23" customFormat="1" ht="15.75" hidden="1" x14ac:dyDescent="0.2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2"/>
    </row>
    <row r="94" spans="1:25" hidden="1" x14ac:dyDescent="0.2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</row>
    <row r="95" spans="1:25" s="23" customFormat="1" ht="78.75" x14ac:dyDescent="0.2">
      <c r="A95" s="278" t="s">
        <v>274</v>
      </c>
      <c r="B95" s="279"/>
      <c r="C95" s="279"/>
      <c r="D95" s="279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2"/>
    </row>
    <row r="96" spans="1:25" s="23" customFormat="1" ht="15.75" hidden="1" x14ac:dyDescent="0.2">
      <c r="A96" s="24" t="s">
        <v>274</v>
      </c>
      <c r="B96" s="25">
        <v>11</v>
      </c>
      <c r="C96" s="26" t="s">
        <v>18</v>
      </c>
      <c r="D96" s="40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2"/>
    </row>
    <row r="97" spans="1:25" hidden="1" x14ac:dyDescent="0.2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</row>
    <row r="98" spans="1:25" hidden="1" x14ac:dyDescent="0.2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</row>
    <row r="99" spans="1:25" s="23" customFormat="1" ht="15.75" hidden="1" x14ac:dyDescent="0.2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2"/>
    </row>
    <row r="100" spans="1:25" hidden="1" x14ac:dyDescent="0.2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G100" s="1">
        <v>18000</v>
      </c>
      <c r="H100" s="1">
        <v>18000</v>
      </c>
      <c r="I100" s="1">
        <v>18000</v>
      </c>
      <c r="J100" s="1">
        <v>18000</v>
      </c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</row>
    <row r="101" spans="1:25" s="23" customFormat="1" ht="15.75" hidden="1" x14ac:dyDescent="0.2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2"/>
    </row>
    <row r="102" spans="1:25" hidden="1" x14ac:dyDescent="0.2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</row>
    <row r="103" spans="1:25" s="23" customFormat="1" ht="15.75" hidden="1" x14ac:dyDescent="0.2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2"/>
    </row>
    <row r="104" spans="1:25" hidden="1" x14ac:dyDescent="0.2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G104" s="1">
        <v>192000</v>
      </c>
      <c r="H104" s="1">
        <v>192000</v>
      </c>
      <c r="I104" s="1">
        <v>192000</v>
      </c>
      <c r="J104" s="1">
        <v>192000</v>
      </c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</row>
    <row r="105" spans="1:25" s="23" customFormat="1" ht="78.75" x14ac:dyDescent="0.2">
      <c r="A105" s="295" t="s">
        <v>415</v>
      </c>
      <c r="B105" s="295"/>
      <c r="C105" s="295"/>
      <c r="D105" s="295"/>
      <c r="E105" s="38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2"/>
    </row>
    <row r="106" spans="1:25" s="23" customFormat="1" ht="15.75" hidden="1" x14ac:dyDescent="0.2">
      <c r="A106" s="109"/>
      <c r="B106" s="24">
        <v>11</v>
      </c>
      <c r="C106" s="26" t="s">
        <v>18</v>
      </c>
      <c r="D106" s="40">
        <v>323</v>
      </c>
      <c r="E106" s="38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2"/>
    </row>
    <row r="107" spans="1:25" ht="15.75" hidden="1" x14ac:dyDescent="0.2">
      <c r="A107" s="97"/>
      <c r="B107" s="29">
        <v>11</v>
      </c>
      <c r="C107" s="30" t="s">
        <v>18</v>
      </c>
      <c r="D107" s="31">
        <v>3238</v>
      </c>
      <c r="E107" s="32" t="s">
        <v>122</v>
      </c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</row>
    <row r="108" spans="1:25" s="23" customFormat="1" ht="15.75" hidden="1" x14ac:dyDescent="0.2">
      <c r="A108" s="24"/>
      <c r="B108" s="24">
        <v>11</v>
      </c>
      <c r="C108" s="26" t="s">
        <v>18</v>
      </c>
      <c r="D108" s="40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2"/>
    </row>
    <row r="109" spans="1:25" hidden="1" x14ac:dyDescent="0.2">
      <c r="B109" s="29">
        <v>11</v>
      </c>
      <c r="C109" s="30" t="s">
        <v>18</v>
      </c>
      <c r="D109" s="31">
        <v>4262</v>
      </c>
      <c r="E109" s="36" t="s">
        <v>135</v>
      </c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</row>
    <row r="110" spans="1:25" s="47" customFormat="1" ht="15.75" x14ac:dyDescent="0.2">
      <c r="A110" s="297" t="s">
        <v>318</v>
      </c>
      <c r="B110" s="297"/>
      <c r="C110" s="297"/>
      <c r="D110" s="297"/>
      <c r="E110" s="297"/>
      <c r="F110" s="297"/>
      <c r="G110" s="45">
        <f>G111+G355</f>
        <v>326771633</v>
      </c>
      <c r="H110" s="45">
        <f>H111+H355</f>
        <v>320019633</v>
      </c>
      <c r="I110" s="45">
        <f>I111+I355</f>
        <v>510057895</v>
      </c>
      <c r="J110" s="45">
        <f>J111+J355</f>
        <v>503305895</v>
      </c>
      <c r="K110" s="45">
        <f>K111+K355</f>
        <v>450658077.79999989</v>
      </c>
      <c r="L110" s="46">
        <f t="shared" si="37"/>
        <v>88.354299035014421</v>
      </c>
      <c r="M110" s="45">
        <f t="shared" ref="M110:U110" si="47">M111+M355</f>
        <v>294503132</v>
      </c>
      <c r="N110" s="45">
        <f t="shared" si="47"/>
        <v>290273132</v>
      </c>
      <c r="O110" s="45">
        <f t="shared" si="47"/>
        <v>615538763</v>
      </c>
      <c r="P110" s="45">
        <f t="shared" si="47"/>
        <v>612411263</v>
      </c>
      <c r="Q110" s="45">
        <f t="shared" si="47"/>
        <v>288672766</v>
      </c>
      <c r="R110" s="45">
        <f t="shared" si="47"/>
        <v>538737182</v>
      </c>
      <c r="S110" s="45">
        <f t="shared" si="47"/>
        <v>535737182</v>
      </c>
      <c r="T110" s="45">
        <f t="shared" si="47"/>
        <v>508683395</v>
      </c>
      <c r="U110" s="45">
        <f t="shared" si="47"/>
        <v>505683395</v>
      </c>
      <c r="V110" s="99"/>
      <c r="W110" s="99"/>
      <c r="X110" s="99"/>
      <c r="Y110" s="104"/>
    </row>
    <row r="111" spans="1:25" ht="15.75" x14ac:dyDescent="0.2">
      <c r="A111" s="283" t="s">
        <v>387</v>
      </c>
      <c r="B111" s="283"/>
      <c r="C111" s="283"/>
      <c r="D111" s="283"/>
      <c r="E111" s="283"/>
      <c r="F111" s="283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48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278" t="s">
        <v>446</v>
      </c>
      <c r="B112" s="278"/>
      <c r="C112" s="278"/>
      <c r="D112" s="278"/>
      <c r="E112" s="20" t="s">
        <v>313</v>
      </c>
      <c r="F112" s="49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21"/>
      <c r="W112" s="21"/>
      <c r="X112" s="21"/>
      <c r="Y112" s="12"/>
    </row>
    <row r="113" spans="1:25" s="23" customFormat="1" ht="15.75" hidden="1" x14ac:dyDescent="0.2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21"/>
      <c r="W113" s="21"/>
      <c r="X113" s="21"/>
      <c r="Y113" s="12"/>
    </row>
    <row r="114" spans="1:25" ht="30" hidden="1" customHeight="1" x14ac:dyDescent="0.2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</row>
    <row r="115" spans="1:25" s="23" customFormat="1" ht="141.75" x14ac:dyDescent="0.2">
      <c r="A115" s="278" t="s">
        <v>448</v>
      </c>
      <c r="B115" s="278"/>
      <c r="C115" s="278"/>
      <c r="D115" s="278"/>
      <c r="E115" s="20" t="s">
        <v>294</v>
      </c>
      <c r="F115" s="49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2"/>
    </row>
    <row r="116" spans="1:25" s="23" customFormat="1" ht="15.75" hidden="1" x14ac:dyDescent="0.2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2"/>
    </row>
    <row r="117" spans="1:25" hidden="1" x14ac:dyDescent="0.2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</row>
    <row r="118" spans="1:25" s="23" customFormat="1" ht="141.75" x14ac:dyDescent="0.2">
      <c r="A118" s="278" t="s">
        <v>555</v>
      </c>
      <c r="B118" s="278"/>
      <c r="C118" s="278"/>
      <c r="D118" s="278"/>
      <c r="E118" s="20" t="s">
        <v>356</v>
      </c>
      <c r="F118" s="49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21"/>
      <c r="W118" s="21"/>
      <c r="X118" s="21"/>
      <c r="Y118" s="12"/>
    </row>
    <row r="119" spans="1:25" s="23" customFormat="1" ht="15.75" hidden="1" x14ac:dyDescent="0.2">
      <c r="A119" s="25" t="s">
        <v>160</v>
      </c>
      <c r="B119" s="25">
        <v>11</v>
      </c>
      <c r="C119" s="50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21"/>
      <c r="W119" s="21"/>
      <c r="X119" s="21"/>
      <c r="Y119" s="12"/>
    </row>
    <row r="120" spans="1:25" ht="45" hidden="1" x14ac:dyDescent="0.2">
      <c r="A120" s="29" t="s">
        <v>160</v>
      </c>
      <c r="B120" s="29">
        <v>11</v>
      </c>
      <c r="C120" s="51" t="s">
        <v>25</v>
      </c>
      <c r="D120" s="31">
        <v>3862</v>
      </c>
      <c r="E120" s="32" t="s">
        <v>286</v>
      </c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278" t="s">
        <v>477</v>
      </c>
      <c r="B121" s="278"/>
      <c r="C121" s="278"/>
      <c r="D121" s="278"/>
      <c r="E121" s="20" t="s">
        <v>322</v>
      </c>
      <c r="F121" s="49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21"/>
      <c r="W121" s="21"/>
      <c r="X121" s="21"/>
      <c r="Y121" s="12"/>
    </row>
    <row r="122" spans="1:25" s="23" customFormat="1" ht="15.75" hidden="1" x14ac:dyDescent="0.2">
      <c r="A122" s="24" t="s">
        <v>161</v>
      </c>
      <c r="B122" s="25">
        <v>11</v>
      </c>
      <c r="C122" s="50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21"/>
      <c r="W122" s="21"/>
      <c r="X122" s="21"/>
      <c r="Y122" s="12"/>
    </row>
    <row r="123" spans="1:25" hidden="1" x14ac:dyDescent="0.2">
      <c r="A123" s="28" t="s">
        <v>161</v>
      </c>
      <c r="B123" s="29">
        <v>11</v>
      </c>
      <c r="C123" s="51" t="s">
        <v>25</v>
      </c>
      <c r="D123" s="31">
        <v>3233</v>
      </c>
      <c r="E123" s="32" t="s">
        <v>119</v>
      </c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161</v>
      </c>
      <c r="B124" s="25">
        <v>11</v>
      </c>
      <c r="C124" s="50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21"/>
      <c r="W124" s="21"/>
      <c r="X124" s="21"/>
      <c r="Y124" s="12"/>
    </row>
    <row r="125" spans="1:25" hidden="1" x14ac:dyDescent="0.2">
      <c r="A125" s="28" t="s">
        <v>161</v>
      </c>
      <c r="B125" s="29">
        <v>11</v>
      </c>
      <c r="C125" s="51" t="s">
        <v>25</v>
      </c>
      <c r="D125" s="31">
        <v>3631</v>
      </c>
      <c r="E125" s="32" t="s">
        <v>233</v>
      </c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278" t="s">
        <v>476</v>
      </c>
      <c r="B126" s="278"/>
      <c r="C126" s="278"/>
      <c r="D126" s="278"/>
      <c r="E126" s="20" t="s">
        <v>84</v>
      </c>
      <c r="F126" s="49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21"/>
      <c r="W126" s="21"/>
      <c r="X126" s="21"/>
      <c r="Y126" s="12"/>
    </row>
    <row r="127" spans="1:25" s="23" customFormat="1" ht="15.75" hidden="1" x14ac:dyDescent="0.2">
      <c r="A127" s="24" t="s">
        <v>162</v>
      </c>
      <c r="B127" s="25">
        <v>11</v>
      </c>
      <c r="C127" s="50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21"/>
      <c r="W127" s="21"/>
      <c r="X127" s="21"/>
      <c r="Y127" s="12"/>
    </row>
    <row r="128" spans="1:25" hidden="1" x14ac:dyDescent="0.2">
      <c r="A128" s="28" t="s">
        <v>162</v>
      </c>
      <c r="B128" s="29">
        <v>11</v>
      </c>
      <c r="C128" s="51" t="s">
        <v>25</v>
      </c>
      <c r="D128" s="31">
        <v>3811</v>
      </c>
      <c r="E128" s="32" t="s">
        <v>141</v>
      </c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278" t="s">
        <v>475</v>
      </c>
      <c r="B129" s="278"/>
      <c r="C129" s="278"/>
      <c r="D129" s="278"/>
      <c r="E129" s="20" t="s">
        <v>254</v>
      </c>
      <c r="F129" s="49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21"/>
      <c r="W129" s="21"/>
      <c r="X129" s="21"/>
      <c r="Y129" s="12"/>
    </row>
    <row r="130" spans="1:25" s="23" customFormat="1" ht="15.75" hidden="1" x14ac:dyDescent="0.2">
      <c r="A130" s="24" t="s">
        <v>163</v>
      </c>
      <c r="B130" s="25">
        <v>11</v>
      </c>
      <c r="C130" s="50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21"/>
      <c r="W130" s="21"/>
      <c r="X130" s="21"/>
      <c r="Y130" s="12"/>
    </row>
    <row r="131" spans="1:25" hidden="1" x14ac:dyDescent="0.2">
      <c r="A131" s="28" t="s">
        <v>163</v>
      </c>
      <c r="B131" s="29">
        <v>11</v>
      </c>
      <c r="C131" s="51" t="s">
        <v>25</v>
      </c>
      <c r="D131" s="31">
        <v>3811</v>
      </c>
      <c r="E131" s="32" t="s">
        <v>141</v>
      </c>
      <c r="G131" s="52">
        <v>35900000</v>
      </c>
      <c r="H131" s="52">
        <v>35900000</v>
      </c>
      <c r="I131" s="52">
        <v>35900000</v>
      </c>
      <c r="J131" s="52">
        <v>35900000</v>
      </c>
      <c r="K131" s="52">
        <v>35900000</v>
      </c>
      <c r="L131" s="33">
        <f t="shared" si="37"/>
        <v>100</v>
      </c>
      <c r="M131" s="52">
        <v>34400000</v>
      </c>
      <c r="N131" s="52">
        <v>34400000</v>
      </c>
      <c r="O131" s="52">
        <v>45900000</v>
      </c>
      <c r="P131" s="52">
        <f>O131</f>
        <v>45900000</v>
      </c>
      <c r="Q131" s="52">
        <v>31000000</v>
      </c>
      <c r="R131" s="52">
        <v>45400000</v>
      </c>
      <c r="S131" s="52">
        <f>R131</f>
        <v>45400000</v>
      </c>
      <c r="T131" s="52">
        <v>43900000</v>
      </c>
      <c r="U131" s="52">
        <f>T131</f>
        <v>43900000</v>
      </c>
    </row>
    <row r="132" spans="1:25" s="23" customFormat="1" ht="15.75" hidden="1" x14ac:dyDescent="0.2">
      <c r="A132" s="24" t="s">
        <v>163</v>
      </c>
      <c r="B132" s="25">
        <v>11</v>
      </c>
      <c r="C132" s="50" t="s">
        <v>25</v>
      </c>
      <c r="D132" s="27">
        <v>382</v>
      </c>
      <c r="E132" s="20"/>
      <c r="F132" s="20"/>
      <c r="G132" s="53">
        <f>SUM(G133)</f>
        <v>17000000</v>
      </c>
      <c r="H132" s="53">
        <f t="shared" ref="H132:U132" si="59">SUM(H133)</f>
        <v>17000000</v>
      </c>
      <c r="I132" s="53">
        <f t="shared" si="59"/>
        <v>18000000</v>
      </c>
      <c r="J132" s="53">
        <f t="shared" si="59"/>
        <v>18000000</v>
      </c>
      <c r="K132" s="53">
        <f t="shared" si="59"/>
        <v>17000000</v>
      </c>
      <c r="L132" s="22">
        <f t="shared" si="37"/>
        <v>94.444444444444443</v>
      </c>
      <c r="M132" s="53">
        <f t="shared" si="59"/>
        <v>17000000</v>
      </c>
      <c r="N132" s="53">
        <f t="shared" si="59"/>
        <v>17000000</v>
      </c>
      <c r="O132" s="53">
        <f t="shared" si="59"/>
        <v>60000000</v>
      </c>
      <c r="P132" s="53">
        <f t="shared" si="59"/>
        <v>60000000</v>
      </c>
      <c r="Q132" s="53">
        <f t="shared" si="59"/>
        <v>17000000</v>
      </c>
      <c r="R132" s="53">
        <f t="shared" si="59"/>
        <v>63500000</v>
      </c>
      <c r="S132" s="53">
        <f t="shared" si="59"/>
        <v>63500000</v>
      </c>
      <c r="T132" s="53">
        <f t="shared" si="59"/>
        <v>62000000</v>
      </c>
      <c r="U132" s="53">
        <f t="shared" si="59"/>
        <v>62000000</v>
      </c>
      <c r="V132" s="21"/>
      <c r="W132" s="21"/>
      <c r="X132" s="21"/>
      <c r="Y132" s="12"/>
    </row>
    <row r="133" spans="1:25" ht="32.25" hidden="1" customHeight="1" x14ac:dyDescent="0.2">
      <c r="A133" s="28" t="s">
        <v>163</v>
      </c>
      <c r="B133" s="29">
        <v>11</v>
      </c>
      <c r="C133" s="51" t="s">
        <v>25</v>
      </c>
      <c r="D133" s="31">
        <v>3821</v>
      </c>
      <c r="E133" s="32" t="s">
        <v>38</v>
      </c>
      <c r="G133" s="52">
        <v>17000000</v>
      </c>
      <c r="H133" s="52">
        <v>17000000</v>
      </c>
      <c r="I133" s="52">
        <v>18000000</v>
      </c>
      <c r="J133" s="52">
        <v>18000000</v>
      </c>
      <c r="K133" s="52">
        <v>17000000</v>
      </c>
      <c r="L133" s="33">
        <f t="shared" si="37"/>
        <v>94.444444444444443</v>
      </c>
      <c r="M133" s="52">
        <v>17000000</v>
      </c>
      <c r="N133" s="52">
        <v>17000000</v>
      </c>
      <c r="O133" s="52">
        <v>60000000</v>
      </c>
      <c r="P133" s="52">
        <f>O133</f>
        <v>60000000</v>
      </c>
      <c r="Q133" s="52">
        <v>17000000</v>
      </c>
      <c r="R133" s="52">
        <v>63500000</v>
      </c>
      <c r="S133" s="52">
        <f>R133</f>
        <v>63500000</v>
      </c>
      <c r="T133" s="52">
        <v>62000000</v>
      </c>
      <c r="U133" s="52">
        <f>T133</f>
        <v>62000000</v>
      </c>
    </row>
    <row r="134" spans="1:25" s="23" customFormat="1" ht="141.75" x14ac:dyDescent="0.2">
      <c r="A134" s="278" t="s">
        <v>474</v>
      </c>
      <c r="B134" s="278"/>
      <c r="C134" s="278"/>
      <c r="D134" s="278"/>
      <c r="E134" s="20" t="s">
        <v>314</v>
      </c>
      <c r="F134" s="49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21"/>
      <c r="W134" s="21"/>
      <c r="X134" s="21"/>
      <c r="Y134" s="12"/>
    </row>
    <row r="135" spans="1:25" s="23" customFormat="1" ht="15.75" hidden="1" x14ac:dyDescent="0.2">
      <c r="A135" s="24" t="s">
        <v>167</v>
      </c>
      <c r="B135" s="25">
        <v>11</v>
      </c>
      <c r="C135" s="50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21"/>
      <c r="W135" s="21"/>
      <c r="X135" s="21"/>
      <c r="Y135" s="12"/>
    </row>
    <row r="136" spans="1:25" ht="33" hidden="1" customHeight="1" x14ac:dyDescent="0.2">
      <c r="A136" s="28" t="s">
        <v>167</v>
      </c>
      <c r="B136" s="29">
        <v>11</v>
      </c>
      <c r="C136" s="51" t="s">
        <v>25</v>
      </c>
      <c r="D136" s="31">
        <v>3821</v>
      </c>
      <c r="E136" s="32" t="s">
        <v>38</v>
      </c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23" customFormat="1" ht="141.75" x14ac:dyDescent="0.2">
      <c r="A137" s="278" t="s">
        <v>473</v>
      </c>
      <c r="B137" s="278"/>
      <c r="C137" s="278"/>
      <c r="D137" s="278"/>
      <c r="E137" s="20" t="s">
        <v>59</v>
      </c>
      <c r="F137" s="49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2"/>
    </row>
    <row r="138" spans="1:25" s="23" customFormat="1" ht="15.75" hidden="1" x14ac:dyDescent="0.2">
      <c r="A138" s="24" t="s">
        <v>73</v>
      </c>
      <c r="B138" s="25">
        <v>11</v>
      </c>
      <c r="C138" s="50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2"/>
    </row>
    <row r="139" spans="1:25" hidden="1" x14ac:dyDescent="0.2">
      <c r="A139" s="28" t="s">
        <v>73</v>
      </c>
      <c r="B139" s="29">
        <v>11</v>
      </c>
      <c r="C139" s="51" t="s">
        <v>25</v>
      </c>
      <c r="D139" s="31">
        <v>3811</v>
      </c>
      <c r="E139" s="32" t="s">
        <v>141</v>
      </c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</row>
    <row r="140" spans="1:25" s="23" customFormat="1" ht="15.75" hidden="1" x14ac:dyDescent="0.2">
      <c r="A140" s="24" t="s">
        <v>73</v>
      </c>
      <c r="B140" s="25">
        <v>11</v>
      </c>
      <c r="C140" s="50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2"/>
    </row>
    <row r="141" spans="1:25" ht="33" hidden="1" customHeight="1" x14ac:dyDescent="0.2">
      <c r="A141" s="28" t="s">
        <v>73</v>
      </c>
      <c r="B141" s="29">
        <v>11</v>
      </c>
      <c r="C141" s="51" t="s">
        <v>25</v>
      </c>
      <c r="D141" s="54">
        <v>3821</v>
      </c>
      <c r="E141" s="32" t="s">
        <v>38</v>
      </c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</row>
    <row r="142" spans="1:25" ht="141.75" x14ac:dyDescent="0.2">
      <c r="A142" s="278" t="s">
        <v>472</v>
      </c>
      <c r="B142" s="278"/>
      <c r="C142" s="278"/>
      <c r="D142" s="278"/>
      <c r="E142" s="20" t="s">
        <v>343</v>
      </c>
      <c r="F142" s="49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164</v>
      </c>
      <c r="B143" s="25">
        <v>11</v>
      </c>
      <c r="C143" s="50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21"/>
      <c r="W143" s="21"/>
      <c r="X143" s="21"/>
      <c r="Y143" s="12"/>
    </row>
    <row r="144" spans="1:25" hidden="1" x14ac:dyDescent="0.2">
      <c r="A144" s="28" t="s">
        <v>164</v>
      </c>
      <c r="B144" s="29">
        <v>11</v>
      </c>
      <c r="C144" s="51" t="s">
        <v>25</v>
      </c>
      <c r="D144" s="54">
        <v>3811</v>
      </c>
      <c r="E144" s="32" t="s">
        <v>141</v>
      </c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21" customFormat="1" ht="141.75" x14ac:dyDescent="0.2">
      <c r="A145" s="278" t="s">
        <v>471</v>
      </c>
      <c r="B145" s="278"/>
      <c r="C145" s="278"/>
      <c r="D145" s="278"/>
      <c r="E145" s="20" t="s">
        <v>255</v>
      </c>
      <c r="F145" s="49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21" customFormat="1" ht="15.75" hidden="1" x14ac:dyDescent="0.2">
      <c r="A146" s="25" t="s">
        <v>65</v>
      </c>
      <c r="B146" s="25">
        <v>11</v>
      </c>
      <c r="C146" s="50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65</v>
      </c>
      <c r="B147" s="29">
        <v>11</v>
      </c>
      <c r="C147" s="51" t="s">
        <v>25</v>
      </c>
      <c r="D147" s="31">
        <v>3237</v>
      </c>
      <c r="E147" s="32" t="s">
        <v>36</v>
      </c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65</v>
      </c>
      <c r="B148" s="25">
        <v>11</v>
      </c>
      <c r="C148" s="50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21"/>
      <c r="W148" s="21"/>
      <c r="X148" s="21"/>
      <c r="Y148" s="12"/>
    </row>
    <row r="149" spans="1:25" hidden="1" x14ac:dyDescent="0.2">
      <c r="A149" s="29" t="s">
        <v>65</v>
      </c>
      <c r="B149" s="29">
        <v>11</v>
      </c>
      <c r="C149" s="51" t="s">
        <v>25</v>
      </c>
      <c r="D149" s="31">
        <v>3631</v>
      </c>
      <c r="E149" s="32" t="s">
        <v>233</v>
      </c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65</v>
      </c>
      <c r="B150" s="25">
        <v>11</v>
      </c>
      <c r="C150" s="50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21"/>
      <c r="W150" s="21"/>
      <c r="X150" s="21"/>
      <c r="Y150" s="12"/>
    </row>
    <row r="151" spans="1:25" hidden="1" x14ac:dyDescent="0.2">
      <c r="A151" s="29" t="s">
        <v>65</v>
      </c>
      <c r="B151" s="29">
        <v>11</v>
      </c>
      <c r="C151" s="51" t="s">
        <v>25</v>
      </c>
      <c r="D151" s="31">
        <v>3831</v>
      </c>
      <c r="E151" s="32" t="s">
        <v>295</v>
      </c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65</v>
      </c>
      <c r="B152" s="25">
        <v>11</v>
      </c>
      <c r="C152" s="50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21"/>
      <c r="W152" s="21"/>
      <c r="X152" s="21"/>
      <c r="Y152" s="12"/>
    </row>
    <row r="153" spans="1:25" hidden="1" x14ac:dyDescent="0.2">
      <c r="A153" s="29" t="s">
        <v>65</v>
      </c>
      <c r="B153" s="29">
        <v>11</v>
      </c>
      <c r="C153" s="51" t="s">
        <v>25</v>
      </c>
      <c r="D153" s="31">
        <v>4126</v>
      </c>
      <c r="E153" s="55" t="s">
        <v>4</v>
      </c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278" t="s">
        <v>470</v>
      </c>
      <c r="B154" s="278"/>
      <c r="C154" s="278"/>
      <c r="D154" s="278"/>
      <c r="E154" s="20" t="s">
        <v>31</v>
      </c>
      <c r="F154" s="49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21"/>
      <c r="W154" s="21"/>
      <c r="X154" s="21"/>
      <c r="Y154" s="12"/>
    </row>
    <row r="155" spans="1:25" s="23" customFormat="1" ht="15.75" hidden="1" x14ac:dyDescent="0.2">
      <c r="A155" s="24" t="s">
        <v>33</v>
      </c>
      <c r="B155" s="25">
        <v>11</v>
      </c>
      <c r="C155" s="50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21"/>
      <c r="W155" s="21"/>
      <c r="X155" s="21"/>
      <c r="Y155" s="12"/>
    </row>
    <row r="156" spans="1:25" hidden="1" x14ac:dyDescent="0.2">
      <c r="A156" s="28" t="s">
        <v>33</v>
      </c>
      <c r="B156" s="29">
        <v>11</v>
      </c>
      <c r="C156" s="51" t="s">
        <v>25</v>
      </c>
      <c r="D156" s="31">
        <v>3237</v>
      </c>
      <c r="E156" s="32" t="s">
        <v>36</v>
      </c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23" customFormat="1" ht="141.75" x14ac:dyDescent="0.2">
      <c r="A157" s="278" t="s">
        <v>469</v>
      </c>
      <c r="B157" s="278"/>
      <c r="C157" s="278"/>
      <c r="D157" s="278"/>
      <c r="E157" s="20" t="s">
        <v>43</v>
      </c>
      <c r="F157" s="49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2"/>
    </row>
    <row r="158" spans="1:25" s="23" customFormat="1" ht="15.75" hidden="1" x14ac:dyDescent="0.2">
      <c r="A158" s="24" t="s">
        <v>49</v>
      </c>
      <c r="B158" s="25">
        <v>11</v>
      </c>
      <c r="C158" s="50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2"/>
    </row>
    <row r="159" spans="1:25" hidden="1" x14ac:dyDescent="0.2">
      <c r="A159" s="28" t="s">
        <v>49</v>
      </c>
      <c r="B159" s="29">
        <v>11</v>
      </c>
      <c r="C159" s="51" t="s">
        <v>25</v>
      </c>
      <c r="D159" s="31">
        <v>3721</v>
      </c>
      <c r="E159" s="32" t="s">
        <v>149</v>
      </c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278" t="s">
        <v>556</v>
      </c>
      <c r="B160" s="278"/>
      <c r="C160" s="278"/>
      <c r="D160" s="278"/>
      <c r="E160" s="20" t="s">
        <v>257</v>
      </c>
      <c r="F160" s="49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23" customFormat="1" ht="15.75" hidden="1" x14ac:dyDescent="0.2">
      <c r="A161" s="24" t="s">
        <v>66</v>
      </c>
      <c r="B161" s="25">
        <v>11</v>
      </c>
      <c r="C161" s="50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2"/>
    </row>
    <row r="162" spans="1:25" hidden="1" x14ac:dyDescent="0.2">
      <c r="A162" s="28" t="s">
        <v>66</v>
      </c>
      <c r="B162" s="29">
        <v>11</v>
      </c>
      <c r="C162" s="51" t="s">
        <v>28</v>
      </c>
      <c r="D162" s="31">
        <v>3233</v>
      </c>
      <c r="E162" s="32" t="s">
        <v>119</v>
      </c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</row>
    <row r="163" spans="1:25" hidden="1" x14ac:dyDescent="0.2">
      <c r="A163" s="28" t="s">
        <v>66</v>
      </c>
      <c r="B163" s="29">
        <v>11</v>
      </c>
      <c r="C163" s="51" t="s">
        <v>28</v>
      </c>
      <c r="D163" s="31">
        <v>3237</v>
      </c>
      <c r="E163" s="32" t="s">
        <v>36</v>
      </c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</row>
    <row r="164" spans="1:25" s="23" customFormat="1" ht="15.75" hidden="1" x14ac:dyDescent="0.2">
      <c r="A164" s="24" t="s">
        <v>66</v>
      </c>
      <c r="B164" s="25">
        <v>12</v>
      </c>
      <c r="C164" s="50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2"/>
    </row>
    <row r="165" spans="1:25" hidden="1" x14ac:dyDescent="0.2">
      <c r="A165" s="28" t="s">
        <v>66</v>
      </c>
      <c r="B165" s="29">
        <v>12</v>
      </c>
      <c r="C165" s="51" t="s">
        <v>28</v>
      </c>
      <c r="D165" s="54">
        <v>3294</v>
      </c>
      <c r="E165" s="32" t="s">
        <v>382</v>
      </c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</row>
    <row r="166" spans="1:25" s="23" customFormat="1" ht="15.75" hidden="1" x14ac:dyDescent="0.2">
      <c r="A166" s="24" t="s">
        <v>66</v>
      </c>
      <c r="B166" s="25">
        <v>51</v>
      </c>
      <c r="C166" s="50" t="s">
        <v>28</v>
      </c>
      <c r="D166" s="40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2"/>
    </row>
    <row r="167" spans="1:25" hidden="1" x14ac:dyDescent="0.2">
      <c r="A167" s="28" t="s">
        <v>66</v>
      </c>
      <c r="B167" s="29">
        <v>51</v>
      </c>
      <c r="C167" s="51" t="s">
        <v>28</v>
      </c>
      <c r="D167" s="54">
        <v>3294</v>
      </c>
      <c r="E167" s="32" t="s">
        <v>382</v>
      </c>
      <c r="G167" s="1">
        <v>870000</v>
      </c>
      <c r="H167" s="56"/>
      <c r="I167" s="1">
        <v>870000</v>
      </c>
      <c r="J167" s="56"/>
      <c r="K167" s="1">
        <v>449674.01</v>
      </c>
      <c r="L167" s="33">
        <f t="shared" si="72"/>
        <v>51.686667816091955</v>
      </c>
      <c r="M167" s="1">
        <v>0</v>
      </c>
      <c r="N167" s="56"/>
      <c r="O167" s="1"/>
      <c r="P167" s="56"/>
      <c r="Q167" s="56"/>
      <c r="R167" s="1"/>
      <c r="S167" s="56"/>
      <c r="T167" s="1"/>
      <c r="U167" s="56"/>
    </row>
    <row r="168" spans="1:25" s="23" customFormat="1" ht="141.75" x14ac:dyDescent="0.2">
      <c r="A168" s="278" t="s">
        <v>468</v>
      </c>
      <c r="B168" s="278"/>
      <c r="C168" s="278"/>
      <c r="D168" s="278"/>
      <c r="E168" s="20" t="s">
        <v>55</v>
      </c>
      <c r="F168" s="49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21"/>
      <c r="W168" s="21"/>
      <c r="X168" s="21"/>
      <c r="Y168" s="12"/>
    </row>
    <row r="169" spans="1:25" s="23" customFormat="1" ht="15.75" hidden="1" x14ac:dyDescent="0.2">
      <c r="A169" s="24" t="s">
        <v>67</v>
      </c>
      <c r="B169" s="25">
        <v>11</v>
      </c>
      <c r="C169" s="50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21"/>
      <c r="W169" s="21"/>
      <c r="X169" s="21"/>
      <c r="Y169" s="12"/>
    </row>
    <row r="170" spans="1:25" hidden="1" x14ac:dyDescent="0.2">
      <c r="A170" s="28" t="s">
        <v>67</v>
      </c>
      <c r="B170" s="29">
        <v>11</v>
      </c>
      <c r="C170" s="51" t="s">
        <v>25</v>
      </c>
      <c r="D170" s="54">
        <v>3811</v>
      </c>
      <c r="E170" s="32" t="s">
        <v>141</v>
      </c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5" s="23" customFormat="1" ht="141.75" x14ac:dyDescent="0.2">
      <c r="A171" s="278" t="s">
        <v>557</v>
      </c>
      <c r="B171" s="278"/>
      <c r="C171" s="278"/>
      <c r="D171" s="278"/>
      <c r="E171" s="20" t="s">
        <v>56</v>
      </c>
      <c r="F171" s="49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21"/>
      <c r="W171" s="21"/>
      <c r="X171" s="21"/>
      <c r="Y171" s="12"/>
    </row>
    <row r="172" spans="1:25" s="23" customFormat="1" ht="15.75" hidden="1" x14ac:dyDescent="0.2">
      <c r="A172" s="24" t="s">
        <v>165</v>
      </c>
      <c r="B172" s="25">
        <v>11</v>
      </c>
      <c r="C172" s="50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21"/>
      <c r="W172" s="21"/>
      <c r="X172" s="21"/>
      <c r="Y172" s="12"/>
    </row>
    <row r="173" spans="1:25" ht="30" hidden="1" x14ac:dyDescent="0.2">
      <c r="A173" s="28" t="s">
        <v>165</v>
      </c>
      <c r="B173" s="29">
        <v>11</v>
      </c>
      <c r="C173" s="51" t="s">
        <v>25</v>
      </c>
      <c r="D173" s="54">
        <v>3522</v>
      </c>
      <c r="E173" s="32" t="s">
        <v>139</v>
      </c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165</v>
      </c>
      <c r="B174" s="29">
        <v>11</v>
      </c>
      <c r="C174" s="51" t="s">
        <v>25</v>
      </c>
      <c r="D174" s="54">
        <v>3523</v>
      </c>
      <c r="E174" s="32" t="s">
        <v>394</v>
      </c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278" t="s">
        <v>467</v>
      </c>
      <c r="B175" s="278"/>
      <c r="C175" s="278"/>
      <c r="D175" s="278"/>
      <c r="E175" s="20" t="s">
        <v>96</v>
      </c>
      <c r="F175" s="49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21"/>
      <c r="W175" s="21"/>
      <c r="X175" s="21"/>
      <c r="Y175" s="12"/>
    </row>
    <row r="176" spans="1:25" s="23" customFormat="1" ht="15.75" hidden="1" x14ac:dyDescent="0.2">
      <c r="A176" s="24" t="s">
        <v>99</v>
      </c>
      <c r="B176" s="25">
        <v>11</v>
      </c>
      <c r="C176" s="50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21"/>
      <c r="W176" s="21"/>
      <c r="X176" s="21"/>
      <c r="Y176" s="12"/>
    </row>
    <row r="177" spans="1:25" ht="30" hidden="1" x14ac:dyDescent="0.2">
      <c r="A177" s="28" t="s">
        <v>99</v>
      </c>
      <c r="B177" s="29">
        <v>11</v>
      </c>
      <c r="C177" s="51" t="s">
        <v>25</v>
      </c>
      <c r="D177" s="54">
        <v>3224</v>
      </c>
      <c r="E177" s="55" t="s">
        <v>144</v>
      </c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99</v>
      </c>
      <c r="B178" s="25">
        <v>11</v>
      </c>
      <c r="C178" s="50" t="s">
        <v>25</v>
      </c>
      <c r="D178" s="40">
        <v>323</v>
      </c>
      <c r="E178" s="57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21"/>
      <c r="W178" s="21"/>
      <c r="X178" s="21"/>
      <c r="Y178" s="12"/>
    </row>
    <row r="179" spans="1:25" hidden="1" x14ac:dyDescent="0.2">
      <c r="A179" s="28" t="s">
        <v>99</v>
      </c>
      <c r="B179" s="29">
        <v>11</v>
      </c>
      <c r="C179" s="51" t="s">
        <v>25</v>
      </c>
      <c r="D179" s="54">
        <v>3232</v>
      </c>
      <c r="E179" s="32" t="s">
        <v>118</v>
      </c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99</v>
      </c>
      <c r="B180" s="29">
        <v>11</v>
      </c>
      <c r="C180" s="51" t="s">
        <v>25</v>
      </c>
      <c r="D180" s="54">
        <v>3239</v>
      </c>
      <c r="E180" s="32" t="s">
        <v>41</v>
      </c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278" t="s">
        <v>466</v>
      </c>
      <c r="B181" s="279"/>
      <c r="C181" s="279"/>
      <c r="D181" s="279"/>
      <c r="E181" s="20" t="s">
        <v>243</v>
      </c>
      <c r="F181" s="49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21"/>
      <c r="W181" s="21"/>
      <c r="X181" s="21"/>
      <c r="Y181" s="12"/>
    </row>
    <row r="182" spans="1:25" s="23" customFormat="1" ht="15.75" hidden="1" x14ac:dyDescent="0.2">
      <c r="A182" s="24" t="s">
        <v>273</v>
      </c>
      <c r="B182" s="25">
        <v>11</v>
      </c>
      <c r="C182" s="50" t="s">
        <v>25</v>
      </c>
      <c r="D182" s="40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21"/>
      <c r="W182" s="21"/>
      <c r="X182" s="21"/>
      <c r="Y182" s="12"/>
    </row>
    <row r="183" spans="1:25" hidden="1" x14ac:dyDescent="0.2">
      <c r="A183" s="28" t="s">
        <v>273</v>
      </c>
      <c r="B183" s="29">
        <v>11</v>
      </c>
      <c r="C183" s="51" t="s">
        <v>25</v>
      </c>
      <c r="D183" s="54">
        <v>3811</v>
      </c>
      <c r="E183" s="32" t="s">
        <v>141</v>
      </c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</row>
    <row r="184" spans="1:25" s="23" customFormat="1" ht="15.75" hidden="1" x14ac:dyDescent="0.2">
      <c r="A184" s="24" t="s">
        <v>273</v>
      </c>
      <c r="B184" s="25">
        <v>11</v>
      </c>
      <c r="C184" s="50" t="s">
        <v>25</v>
      </c>
      <c r="D184" s="40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21"/>
      <c r="W184" s="21"/>
      <c r="X184" s="21"/>
      <c r="Y184" s="12"/>
    </row>
    <row r="185" spans="1:25" hidden="1" x14ac:dyDescent="0.2">
      <c r="A185" s="28" t="s">
        <v>273</v>
      </c>
      <c r="B185" s="29">
        <v>11</v>
      </c>
      <c r="C185" s="51" t="s">
        <v>25</v>
      </c>
      <c r="D185" s="54">
        <v>3821</v>
      </c>
      <c r="E185" s="32" t="s">
        <v>38</v>
      </c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</row>
    <row r="186" spans="1:25" s="23" customFormat="1" ht="141.75" x14ac:dyDescent="0.2">
      <c r="A186" s="278" t="s">
        <v>465</v>
      </c>
      <c r="B186" s="279"/>
      <c r="C186" s="279"/>
      <c r="D186" s="279"/>
      <c r="E186" s="20" t="s">
        <v>323</v>
      </c>
      <c r="F186" s="49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21"/>
      <c r="W186" s="21"/>
      <c r="X186" s="21"/>
      <c r="Y186" s="12"/>
    </row>
    <row r="187" spans="1:25" s="23" customFormat="1" ht="15.75" hidden="1" x14ac:dyDescent="0.2">
      <c r="A187" s="24" t="s">
        <v>272</v>
      </c>
      <c r="B187" s="25">
        <v>11</v>
      </c>
      <c r="C187" s="50" t="s">
        <v>209</v>
      </c>
      <c r="D187" s="40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21"/>
      <c r="W187" s="21"/>
      <c r="X187" s="21"/>
      <c r="Y187" s="12"/>
    </row>
    <row r="188" spans="1:25" hidden="1" x14ac:dyDescent="0.2">
      <c r="A188" s="28" t="s">
        <v>272</v>
      </c>
      <c r="B188" s="29">
        <v>11</v>
      </c>
      <c r="C188" s="51" t="s">
        <v>209</v>
      </c>
      <c r="D188" s="54">
        <v>4263</v>
      </c>
      <c r="E188" s="32" t="s">
        <v>256</v>
      </c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278" t="s">
        <v>589</v>
      </c>
      <c r="B189" s="278"/>
      <c r="C189" s="278"/>
      <c r="D189" s="278"/>
      <c r="E189" s="20" t="s">
        <v>371</v>
      </c>
      <c r="F189" s="49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21"/>
      <c r="W189" s="21"/>
      <c r="X189" s="21"/>
      <c r="Y189" s="12"/>
    </row>
    <row r="190" spans="1:25" s="23" customFormat="1" ht="15.75" hidden="1" x14ac:dyDescent="0.2">
      <c r="A190" s="25" t="s">
        <v>296</v>
      </c>
      <c r="B190" s="25">
        <v>12</v>
      </c>
      <c r="C190" s="50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2"/>
    </row>
    <row r="191" spans="1:25" hidden="1" x14ac:dyDescent="0.2">
      <c r="A191" s="29" t="s">
        <v>296</v>
      </c>
      <c r="B191" s="29">
        <v>12</v>
      </c>
      <c r="C191" s="51" t="s">
        <v>28</v>
      </c>
      <c r="D191" s="54">
        <v>4126</v>
      </c>
      <c r="E191" s="58" t="s">
        <v>4</v>
      </c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</row>
    <row r="192" spans="1:25" s="23" customFormat="1" ht="15.75" hidden="1" x14ac:dyDescent="0.2">
      <c r="A192" s="25" t="s">
        <v>296</v>
      </c>
      <c r="B192" s="25">
        <v>51</v>
      </c>
      <c r="C192" s="50" t="s">
        <v>28</v>
      </c>
      <c r="D192" s="40">
        <v>412</v>
      </c>
      <c r="E192" s="59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2"/>
    </row>
    <row r="193" spans="1:25" hidden="1" x14ac:dyDescent="0.2">
      <c r="A193" s="29" t="s">
        <v>296</v>
      </c>
      <c r="B193" s="29">
        <v>51</v>
      </c>
      <c r="C193" s="51" t="s">
        <v>28</v>
      </c>
      <c r="D193" s="54">
        <v>4126</v>
      </c>
      <c r="E193" s="58" t="s">
        <v>4</v>
      </c>
      <c r="G193" s="1">
        <v>470000</v>
      </c>
      <c r="H193" s="56"/>
      <c r="I193" s="1">
        <v>470000</v>
      </c>
      <c r="J193" s="56"/>
      <c r="K193" s="1">
        <v>0</v>
      </c>
      <c r="L193" s="33">
        <f t="shared" si="72"/>
        <v>0</v>
      </c>
      <c r="M193" s="1">
        <v>0</v>
      </c>
      <c r="N193" s="56"/>
      <c r="O193" s="1"/>
      <c r="P193" s="56"/>
      <c r="Q193" s="1">
        <v>0</v>
      </c>
      <c r="R193" s="1"/>
      <c r="S193" s="56"/>
      <c r="T193" s="1"/>
      <c r="U193" s="56"/>
    </row>
    <row r="194" spans="1:25" s="23" customFormat="1" ht="141.75" x14ac:dyDescent="0.2">
      <c r="A194" s="278" t="s">
        <v>464</v>
      </c>
      <c r="B194" s="278"/>
      <c r="C194" s="278"/>
      <c r="D194" s="278"/>
      <c r="E194" s="20" t="s">
        <v>298</v>
      </c>
      <c r="F194" s="49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21"/>
      <c r="W194" s="21"/>
      <c r="X194" s="21"/>
      <c r="Y194" s="12"/>
    </row>
    <row r="195" spans="1:25" s="23" customFormat="1" ht="15.75" hidden="1" x14ac:dyDescent="0.2">
      <c r="A195" s="25" t="s">
        <v>297</v>
      </c>
      <c r="B195" s="25">
        <v>51</v>
      </c>
      <c r="C195" s="50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2"/>
    </row>
    <row r="196" spans="1:25" hidden="1" x14ac:dyDescent="0.2">
      <c r="A196" s="29" t="s">
        <v>297</v>
      </c>
      <c r="B196" s="29">
        <v>51</v>
      </c>
      <c r="C196" s="51" t="s">
        <v>25</v>
      </c>
      <c r="D196" s="54">
        <v>3111</v>
      </c>
      <c r="E196" s="32" t="s">
        <v>19</v>
      </c>
      <c r="G196" s="1">
        <v>350000</v>
      </c>
      <c r="H196" s="56"/>
      <c r="I196" s="1">
        <v>350000</v>
      </c>
      <c r="J196" s="56"/>
      <c r="K196" s="1">
        <v>0</v>
      </c>
      <c r="L196" s="33">
        <f t="shared" si="72"/>
        <v>0</v>
      </c>
      <c r="M196" s="1">
        <v>0</v>
      </c>
      <c r="N196" s="56"/>
      <c r="O196" s="1">
        <v>100000</v>
      </c>
      <c r="P196" s="56"/>
      <c r="Q196" s="1">
        <v>0</v>
      </c>
      <c r="R196" s="1"/>
      <c r="S196" s="56"/>
      <c r="T196" s="1"/>
      <c r="U196" s="56"/>
    </row>
    <row r="197" spans="1:25" s="23" customFormat="1" ht="15.75" hidden="1" x14ac:dyDescent="0.2">
      <c r="A197" s="25" t="s">
        <v>297</v>
      </c>
      <c r="B197" s="25">
        <v>51</v>
      </c>
      <c r="C197" s="50" t="s">
        <v>25</v>
      </c>
      <c r="D197" s="40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2"/>
    </row>
    <row r="198" spans="1:25" hidden="1" x14ac:dyDescent="0.2">
      <c r="A198" s="29" t="s">
        <v>297</v>
      </c>
      <c r="B198" s="29">
        <v>51</v>
      </c>
      <c r="C198" s="51" t="s">
        <v>25</v>
      </c>
      <c r="D198" s="54">
        <v>3132</v>
      </c>
      <c r="E198" s="55" t="s">
        <v>280</v>
      </c>
      <c r="G198" s="1">
        <v>55000</v>
      </c>
      <c r="H198" s="56"/>
      <c r="I198" s="1">
        <v>55000</v>
      </c>
      <c r="J198" s="56"/>
      <c r="K198" s="1">
        <v>0</v>
      </c>
      <c r="L198" s="33">
        <f t="shared" si="72"/>
        <v>0</v>
      </c>
      <c r="M198" s="1">
        <v>0</v>
      </c>
      <c r="N198" s="56"/>
      <c r="O198" s="1">
        <v>27500</v>
      </c>
      <c r="P198" s="56"/>
      <c r="Q198" s="1">
        <v>0</v>
      </c>
      <c r="R198" s="1"/>
      <c r="S198" s="56"/>
      <c r="T198" s="1"/>
      <c r="U198" s="56"/>
    </row>
    <row r="199" spans="1:25" ht="30" hidden="1" x14ac:dyDescent="0.2">
      <c r="A199" s="29" t="s">
        <v>297</v>
      </c>
      <c r="B199" s="29">
        <v>51</v>
      </c>
      <c r="C199" s="51" t="s">
        <v>25</v>
      </c>
      <c r="D199" s="54">
        <v>3133</v>
      </c>
      <c r="E199" s="55" t="s">
        <v>258</v>
      </c>
      <c r="G199" s="1">
        <v>7000</v>
      </c>
      <c r="H199" s="56"/>
      <c r="I199" s="1">
        <v>7000</v>
      </c>
      <c r="J199" s="56"/>
      <c r="K199" s="1">
        <v>0</v>
      </c>
      <c r="L199" s="33">
        <f t="shared" si="72"/>
        <v>0</v>
      </c>
      <c r="M199" s="1">
        <v>0</v>
      </c>
      <c r="N199" s="56"/>
      <c r="O199" s="1"/>
      <c r="P199" s="56"/>
      <c r="Q199" s="1">
        <v>0</v>
      </c>
      <c r="R199" s="1"/>
      <c r="S199" s="56"/>
      <c r="T199" s="1"/>
      <c r="U199" s="56"/>
    </row>
    <row r="200" spans="1:25" s="23" customFormat="1" ht="15.75" hidden="1" x14ac:dyDescent="0.2">
      <c r="A200" s="25" t="s">
        <v>297</v>
      </c>
      <c r="B200" s="25">
        <v>51</v>
      </c>
      <c r="C200" s="50" t="s">
        <v>25</v>
      </c>
      <c r="D200" s="40">
        <v>323</v>
      </c>
      <c r="E200" s="57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2"/>
    </row>
    <row r="201" spans="1:25" hidden="1" x14ac:dyDescent="0.2">
      <c r="A201" s="29" t="s">
        <v>297</v>
      </c>
      <c r="B201" s="29">
        <v>51</v>
      </c>
      <c r="C201" s="51" t="s">
        <v>25</v>
      </c>
      <c r="D201" s="54">
        <v>3237</v>
      </c>
      <c r="E201" s="55" t="s">
        <v>36</v>
      </c>
      <c r="G201" s="1">
        <v>150000</v>
      </c>
      <c r="H201" s="56"/>
      <c r="I201" s="1">
        <v>150000</v>
      </c>
      <c r="J201" s="56"/>
      <c r="K201" s="1">
        <v>0</v>
      </c>
      <c r="L201" s="33">
        <f t="shared" si="72"/>
        <v>0</v>
      </c>
      <c r="M201" s="1">
        <v>0</v>
      </c>
      <c r="N201" s="56"/>
      <c r="O201" s="1"/>
      <c r="P201" s="56"/>
      <c r="Q201" s="1">
        <v>0</v>
      </c>
      <c r="R201" s="1"/>
      <c r="S201" s="56"/>
      <c r="T201" s="1"/>
      <c r="U201" s="56"/>
    </row>
    <row r="202" spans="1:25" s="23" customFormat="1" ht="141.75" x14ac:dyDescent="0.2">
      <c r="A202" s="278" t="s">
        <v>558</v>
      </c>
      <c r="B202" s="279"/>
      <c r="C202" s="279"/>
      <c r="D202" s="279"/>
      <c r="E202" s="57" t="s">
        <v>330</v>
      </c>
      <c r="F202" s="49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21"/>
      <c r="W202" s="21"/>
      <c r="X202" s="21"/>
      <c r="Y202" s="12"/>
    </row>
    <row r="203" spans="1:25" s="23" customFormat="1" ht="15.75" hidden="1" x14ac:dyDescent="0.2">
      <c r="A203" s="25" t="s">
        <v>335</v>
      </c>
      <c r="B203" s="25">
        <v>11</v>
      </c>
      <c r="C203" s="50" t="s">
        <v>25</v>
      </c>
      <c r="D203" s="40">
        <v>323</v>
      </c>
      <c r="E203" s="57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21"/>
      <c r="W203" s="21"/>
      <c r="X203" s="21"/>
      <c r="Y203" s="12"/>
    </row>
    <row r="204" spans="1:25" hidden="1" x14ac:dyDescent="0.2">
      <c r="A204" s="29" t="s">
        <v>335</v>
      </c>
      <c r="B204" s="29">
        <v>11</v>
      </c>
      <c r="C204" s="51" t="s">
        <v>25</v>
      </c>
      <c r="D204" s="54">
        <v>3237</v>
      </c>
      <c r="E204" s="55" t="s">
        <v>36</v>
      </c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335</v>
      </c>
      <c r="B205" s="25">
        <v>11</v>
      </c>
      <c r="C205" s="50" t="s">
        <v>25</v>
      </c>
      <c r="D205" s="40">
        <v>382</v>
      </c>
      <c r="E205" s="57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21"/>
      <c r="W205" s="21"/>
      <c r="X205" s="21"/>
      <c r="Y205" s="12"/>
    </row>
    <row r="206" spans="1:25" hidden="1" x14ac:dyDescent="0.2">
      <c r="A206" s="29" t="s">
        <v>335</v>
      </c>
      <c r="B206" s="29">
        <v>11</v>
      </c>
      <c r="C206" s="51" t="s">
        <v>25</v>
      </c>
      <c r="D206" s="54">
        <v>3821</v>
      </c>
      <c r="E206" s="55" t="s">
        <v>38</v>
      </c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278" t="s">
        <v>559</v>
      </c>
      <c r="B207" s="278"/>
      <c r="C207" s="278"/>
      <c r="D207" s="278"/>
      <c r="E207" s="57" t="s">
        <v>376</v>
      </c>
      <c r="F207" s="49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21"/>
      <c r="W207" s="21"/>
      <c r="X207" s="21"/>
      <c r="Y207" s="12"/>
    </row>
    <row r="208" spans="1:25" s="23" customFormat="1" ht="15.75" hidden="1" x14ac:dyDescent="0.2">
      <c r="A208" s="25" t="s">
        <v>377</v>
      </c>
      <c r="B208" s="25">
        <v>11</v>
      </c>
      <c r="C208" s="50" t="s">
        <v>25</v>
      </c>
      <c r="D208" s="27">
        <v>329</v>
      </c>
      <c r="E208" s="57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21"/>
      <c r="W208" s="21"/>
      <c r="X208" s="21"/>
      <c r="Y208" s="12"/>
    </row>
    <row r="209" spans="1:25" hidden="1" x14ac:dyDescent="0.2">
      <c r="A209" s="29" t="s">
        <v>377</v>
      </c>
      <c r="B209" s="29">
        <v>11</v>
      </c>
      <c r="C209" s="51" t="s">
        <v>25</v>
      </c>
      <c r="D209" s="31">
        <v>3294</v>
      </c>
      <c r="E209" s="32" t="s">
        <v>37</v>
      </c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298" t="s">
        <v>412</v>
      </c>
      <c r="B210" s="298"/>
      <c r="C210" s="298"/>
      <c r="D210" s="298"/>
      <c r="E210" s="38" t="s">
        <v>413</v>
      </c>
      <c r="F210" s="49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21"/>
      <c r="W210" s="21"/>
      <c r="X210" s="21"/>
      <c r="Y210" s="12"/>
    </row>
    <row r="211" spans="1:25" s="23" customFormat="1" ht="15.75" hidden="1" x14ac:dyDescent="0.2">
      <c r="A211" s="25"/>
      <c r="B211" s="25">
        <v>11</v>
      </c>
      <c r="C211" s="50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21"/>
      <c r="W211" s="21"/>
      <c r="X211" s="21"/>
      <c r="Y211" s="12"/>
    </row>
    <row r="212" spans="1:25" s="64" customFormat="1" hidden="1" x14ac:dyDescent="0.2">
      <c r="A212" s="29"/>
      <c r="B212" s="29">
        <v>11</v>
      </c>
      <c r="C212" s="51" t="s">
        <v>25</v>
      </c>
      <c r="D212" s="31">
        <v>3111</v>
      </c>
      <c r="E212" s="32" t="s">
        <v>19</v>
      </c>
      <c r="F212" s="61"/>
      <c r="G212" s="62"/>
      <c r="H212" s="62"/>
      <c r="I212" s="62"/>
      <c r="J212" s="62"/>
      <c r="K212" s="62"/>
      <c r="L212" s="63" t="str">
        <f t="shared" si="72"/>
        <v>-</v>
      </c>
      <c r="M212" s="62"/>
      <c r="N212" s="62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62"/>
      <c r="W212" s="62"/>
      <c r="X212" s="62"/>
      <c r="Y212" s="105"/>
    </row>
    <row r="213" spans="1:25" s="23" customFormat="1" ht="15.75" hidden="1" x14ac:dyDescent="0.2">
      <c r="A213" s="25"/>
      <c r="B213" s="25">
        <v>11</v>
      </c>
      <c r="C213" s="50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21"/>
      <c r="W213" s="21"/>
      <c r="X213" s="21"/>
      <c r="Y213" s="12"/>
    </row>
    <row r="214" spans="1:25" s="64" customFormat="1" hidden="1" x14ac:dyDescent="0.2">
      <c r="A214" s="29"/>
      <c r="B214" s="29">
        <v>11</v>
      </c>
      <c r="C214" s="51" t="s">
        <v>25</v>
      </c>
      <c r="D214" s="31">
        <v>3132</v>
      </c>
      <c r="E214" s="32" t="s">
        <v>280</v>
      </c>
      <c r="F214" s="61"/>
      <c r="G214" s="62"/>
      <c r="H214" s="62"/>
      <c r="I214" s="62"/>
      <c r="J214" s="62"/>
      <c r="K214" s="62"/>
      <c r="L214" s="63" t="str">
        <f t="shared" si="72"/>
        <v>-</v>
      </c>
      <c r="M214" s="62"/>
      <c r="N214" s="62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62"/>
      <c r="W214" s="62"/>
      <c r="X214" s="62"/>
      <c r="Y214" s="105"/>
    </row>
    <row r="215" spans="1:25" s="64" customFormat="1" ht="30" hidden="1" x14ac:dyDescent="0.2">
      <c r="A215" s="29"/>
      <c r="B215" s="29">
        <v>11</v>
      </c>
      <c r="C215" s="51" t="s">
        <v>25</v>
      </c>
      <c r="D215" s="31">
        <v>3133</v>
      </c>
      <c r="E215" s="32" t="s">
        <v>258</v>
      </c>
      <c r="F215" s="61"/>
      <c r="G215" s="62"/>
      <c r="H215" s="62"/>
      <c r="I215" s="62"/>
      <c r="J215" s="62"/>
      <c r="K215" s="62"/>
      <c r="L215" s="63"/>
      <c r="M215" s="62"/>
      <c r="N215" s="62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62"/>
      <c r="W215" s="62"/>
      <c r="X215" s="62"/>
      <c r="Y215" s="105"/>
    </row>
    <row r="216" spans="1:25" s="23" customFormat="1" ht="15.75" hidden="1" x14ac:dyDescent="0.2">
      <c r="A216" s="25"/>
      <c r="B216" s="25">
        <v>11</v>
      </c>
      <c r="C216" s="50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21"/>
      <c r="W216" s="21"/>
      <c r="X216" s="21"/>
      <c r="Y216" s="12"/>
    </row>
    <row r="217" spans="1:25" s="64" customFormat="1" hidden="1" x14ac:dyDescent="0.2">
      <c r="A217" s="29"/>
      <c r="B217" s="29">
        <v>11</v>
      </c>
      <c r="C217" s="51" t="s">
        <v>25</v>
      </c>
      <c r="D217" s="31">
        <v>3211</v>
      </c>
      <c r="E217" s="32" t="s">
        <v>110</v>
      </c>
      <c r="F217" s="61"/>
      <c r="G217" s="62"/>
      <c r="H217" s="62"/>
      <c r="I217" s="62"/>
      <c r="J217" s="62"/>
      <c r="K217" s="62"/>
      <c r="L217" s="63" t="str">
        <f t="shared" si="72"/>
        <v>-</v>
      </c>
      <c r="M217" s="62"/>
      <c r="N217" s="62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62"/>
      <c r="W217" s="62"/>
      <c r="X217" s="62"/>
      <c r="Y217" s="105"/>
    </row>
    <row r="218" spans="1:25" s="64" customFormat="1" ht="30" hidden="1" x14ac:dyDescent="0.2">
      <c r="A218" s="29"/>
      <c r="B218" s="29">
        <v>11</v>
      </c>
      <c r="C218" s="51" t="s">
        <v>25</v>
      </c>
      <c r="D218" s="31">
        <v>3212</v>
      </c>
      <c r="E218" s="32" t="s">
        <v>111</v>
      </c>
      <c r="F218" s="61"/>
      <c r="G218" s="62"/>
      <c r="H218" s="62"/>
      <c r="I218" s="62"/>
      <c r="J218" s="62"/>
      <c r="K218" s="62"/>
      <c r="L218" s="63"/>
      <c r="M218" s="62"/>
      <c r="N218" s="62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62"/>
      <c r="W218" s="62"/>
      <c r="X218" s="62"/>
      <c r="Y218" s="105"/>
    </row>
    <row r="219" spans="1:25" s="64" customFormat="1" hidden="1" x14ac:dyDescent="0.2">
      <c r="A219" s="29"/>
      <c r="B219" s="29">
        <v>11</v>
      </c>
      <c r="C219" s="51" t="s">
        <v>25</v>
      </c>
      <c r="D219" s="31">
        <v>3214</v>
      </c>
      <c r="E219" s="32" t="s">
        <v>234</v>
      </c>
      <c r="F219" s="61"/>
      <c r="G219" s="62"/>
      <c r="H219" s="62"/>
      <c r="I219" s="62"/>
      <c r="J219" s="62"/>
      <c r="K219" s="62"/>
      <c r="L219" s="63"/>
      <c r="M219" s="62"/>
      <c r="N219" s="62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62"/>
      <c r="W219" s="62"/>
      <c r="X219" s="62"/>
      <c r="Y219" s="105"/>
    </row>
    <row r="220" spans="1:25" s="23" customFormat="1" ht="15.75" hidden="1" x14ac:dyDescent="0.2">
      <c r="A220" s="25"/>
      <c r="B220" s="25">
        <v>11</v>
      </c>
      <c r="C220" s="50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21"/>
      <c r="W220" s="21"/>
      <c r="X220" s="21"/>
      <c r="Y220" s="12"/>
    </row>
    <row r="221" spans="1:25" s="64" customFormat="1" hidden="1" x14ac:dyDescent="0.2">
      <c r="A221" s="29"/>
      <c r="B221" s="29">
        <v>11</v>
      </c>
      <c r="C221" s="51" t="s">
        <v>25</v>
      </c>
      <c r="D221" s="31">
        <v>3231</v>
      </c>
      <c r="E221" s="32" t="s">
        <v>117</v>
      </c>
      <c r="F221" s="61"/>
      <c r="G221" s="62"/>
      <c r="H221" s="62"/>
      <c r="I221" s="62"/>
      <c r="J221" s="62"/>
      <c r="K221" s="62"/>
      <c r="L221" s="63" t="str">
        <f t="shared" si="72"/>
        <v>-</v>
      </c>
      <c r="M221" s="62"/>
      <c r="N221" s="62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62"/>
      <c r="W221" s="62"/>
      <c r="X221" s="62"/>
      <c r="Y221" s="105"/>
    </row>
    <row r="222" spans="1:25" s="64" customFormat="1" hidden="1" x14ac:dyDescent="0.2">
      <c r="A222" s="29"/>
      <c r="B222" s="29">
        <v>11</v>
      </c>
      <c r="C222" s="51" t="s">
        <v>25</v>
      </c>
      <c r="D222" s="31">
        <v>3234</v>
      </c>
      <c r="E222" s="32" t="s">
        <v>120</v>
      </c>
      <c r="F222" s="61"/>
      <c r="G222" s="62"/>
      <c r="H222" s="62"/>
      <c r="I222" s="62"/>
      <c r="J222" s="62"/>
      <c r="K222" s="62"/>
      <c r="L222" s="63"/>
      <c r="M222" s="62"/>
      <c r="N222" s="62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62"/>
      <c r="W222" s="62"/>
      <c r="X222" s="62"/>
      <c r="Y222" s="105"/>
    </row>
    <row r="223" spans="1:25" s="64" customFormat="1" hidden="1" x14ac:dyDescent="0.2">
      <c r="A223" s="29"/>
      <c r="B223" s="29">
        <v>11</v>
      </c>
      <c r="C223" s="51" t="s">
        <v>25</v>
      </c>
      <c r="D223" s="31">
        <v>3235</v>
      </c>
      <c r="E223" s="32" t="s">
        <v>42</v>
      </c>
      <c r="F223" s="61"/>
      <c r="G223" s="62"/>
      <c r="H223" s="62"/>
      <c r="I223" s="62"/>
      <c r="J223" s="62"/>
      <c r="K223" s="62"/>
      <c r="L223" s="63"/>
      <c r="M223" s="62"/>
      <c r="N223" s="62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62"/>
      <c r="W223" s="62"/>
      <c r="X223" s="62"/>
      <c r="Y223" s="105"/>
    </row>
    <row r="224" spans="1:25" s="64" customFormat="1" hidden="1" x14ac:dyDescent="0.2">
      <c r="A224" s="29"/>
      <c r="B224" s="29">
        <v>11</v>
      </c>
      <c r="C224" s="51" t="s">
        <v>25</v>
      </c>
      <c r="D224" s="31">
        <v>3236</v>
      </c>
      <c r="E224" s="32" t="s">
        <v>121</v>
      </c>
      <c r="F224" s="61"/>
      <c r="G224" s="62"/>
      <c r="H224" s="62"/>
      <c r="I224" s="62"/>
      <c r="J224" s="62"/>
      <c r="K224" s="62"/>
      <c r="L224" s="63"/>
      <c r="M224" s="62"/>
      <c r="N224" s="62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62"/>
      <c r="W224" s="62"/>
      <c r="X224" s="62"/>
      <c r="Y224" s="105"/>
    </row>
    <row r="225" spans="1:25" s="64" customFormat="1" hidden="1" x14ac:dyDescent="0.2">
      <c r="A225" s="29"/>
      <c r="B225" s="29">
        <v>11</v>
      </c>
      <c r="C225" s="51" t="s">
        <v>25</v>
      </c>
      <c r="D225" s="31">
        <v>3239</v>
      </c>
      <c r="E225" s="32" t="s">
        <v>41</v>
      </c>
      <c r="F225" s="61"/>
      <c r="G225" s="62"/>
      <c r="H225" s="62"/>
      <c r="I225" s="62"/>
      <c r="J225" s="62"/>
      <c r="K225" s="62"/>
      <c r="L225" s="63"/>
      <c r="M225" s="62"/>
      <c r="N225" s="62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62"/>
      <c r="W225" s="62"/>
      <c r="X225" s="62"/>
      <c r="Y225" s="105"/>
    </row>
    <row r="226" spans="1:25" s="23" customFormat="1" ht="15.75" hidden="1" x14ac:dyDescent="0.2">
      <c r="A226" s="25"/>
      <c r="B226" s="25">
        <v>11</v>
      </c>
      <c r="C226" s="50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21"/>
      <c r="W226" s="21"/>
      <c r="X226" s="21"/>
      <c r="Y226" s="12"/>
    </row>
    <row r="227" spans="1:25" s="64" customFormat="1" hidden="1" x14ac:dyDescent="0.2">
      <c r="A227" s="29"/>
      <c r="B227" s="29">
        <v>11</v>
      </c>
      <c r="C227" s="51" t="s">
        <v>25</v>
      </c>
      <c r="D227" s="31">
        <v>3293</v>
      </c>
      <c r="E227" s="32" t="s">
        <v>124</v>
      </c>
      <c r="F227" s="61"/>
      <c r="G227" s="62"/>
      <c r="H227" s="62"/>
      <c r="I227" s="62"/>
      <c r="J227" s="62"/>
      <c r="K227" s="62"/>
      <c r="L227" s="63" t="str">
        <f t="shared" si="72"/>
        <v>-</v>
      </c>
      <c r="M227" s="62"/>
      <c r="N227" s="62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62"/>
      <c r="W227" s="62"/>
      <c r="X227" s="62"/>
      <c r="Y227" s="105"/>
    </row>
    <row r="228" spans="1:25" s="64" customFormat="1" hidden="1" x14ac:dyDescent="0.2">
      <c r="A228" s="29"/>
      <c r="B228" s="29">
        <v>11</v>
      </c>
      <c r="C228" s="51" t="s">
        <v>25</v>
      </c>
      <c r="D228" s="31">
        <v>3294</v>
      </c>
      <c r="E228" s="32" t="s">
        <v>37</v>
      </c>
      <c r="F228" s="61"/>
      <c r="G228" s="62"/>
      <c r="H228" s="62"/>
      <c r="I228" s="62"/>
      <c r="J228" s="62"/>
      <c r="K228" s="62"/>
      <c r="L228" s="63" t="str">
        <f t="shared" ref="L228:L296" si="111">IF(I228=0, "-", K228/I228*100)</f>
        <v>-</v>
      </c>
      <c r="M228" s="62"/>
      <c r="N228" s="62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62"/>
      <c r="W228" s="62"/>
      <c r="X228" s="62"/>
      <c r="Y228" s="105"/>
    </row>
    <row r="229" spans="1:25" s="64" customFormat="1" hidden="1" x14ac:dyDescent="0.2">
      <c r="A229" s="29"/>
      <c r="B229" s="29">
        <v>11</v>
      </c>
      <c r="C229" s="51" t="s">
        <v>25</v>
      </c>
      <c r="D229" s="31">
        <v>3299</v>
      </c>
      <c r="E229" s="32" t="s">
        <v>125</v>
      </c>
      <c r="F229" s="61"/>
      <c r="G229" s="62"/>
      <c r="H229" s="62"/>
      <c r="I229" s="62"/>
      <c r="J229" s="62"/>
      <c r="K229" s="62"/>
      <c r="L229" s="63"/>
      <c r="M229" s="62"/>
      <c r="N229" s="62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62"/>
      <c r="W229" s="62"/>
      <c r="X229" s="62"/>
      <c r="Y229" s="105"/>
    </row>
    <row r="230" spans="1:25" s="23" customFormat="1" ht="15.75" hidden="1" x14ac:dyDescent="0.2">
      <c r="A230" s="25"/>
      <c r="B230" s="25">
        <v>11</v>
      </c>
      <c r="C230" s="50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21"/>
      <c r="W230" s="21"/>
      <c r="X230" s="21"/>
      <c r="Y230" s="12"/>
    </row>
    <row r="231" spans="1:25" hidden="1" x14ac:dyDescent="0.2">
      <c r="A231" s="29"/>
      <c r="B231" s="29">
        <v>11</v>
      </c>
      <c r="C231" s="51" t="s">
        <v>25</v>
      </c>
      <c r="D231" s="31">
        <v>3431</v>
      </c>
      <c r="E231" s="32" t="s">
        <v>153</v>
      </c>
      <c r="F231" s="36"/>
      <c r="G231" s="2"/>
      <c r="H231" s="2"/>
      <c r="I231" s="2"/>
      <c r="J231" s="2"/>
      <c r="K231" s="2"/>
      <c r="L231" s="65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1" t="s">
        <v>25</v>
      </c>
      <c r="D232" s="31">
        <v>3434</v>
      </c>
      <c r="E232" s="32" t="s">
        <v>127</v>
      </c>
      <c r="F232" s="36"/>
      <c r="G232" s="2"/>
      <c r="H232" s="2"/>
      <c r="I232" s="2"/>
      <c r="J232" s="2"/>
      <c r="K232" s="2"/>
      <c r="L232" s="65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276" t="s">
        <v>412</v>
      </c>
      <c r="B233" s="276"/>
      <c r="C233" s="276"/>
      <c r="D233" s="276"/>
      <c r="E233" s="20" t="s">
        <v>420</v>
      </c>
      <c r="F233" s="49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21"/>
      <c r="W233" s="21"/>
      <c r="X233" s="21"/>
      <c r="Y233" s="12"/>
    </row>
    <row r="234" spans="1:25" s="23" customFormat="1" ht="15.75" hidden="1" x14ac:dyDescent="0.2">
      <c r="A234" s="25"/>
      <c r="B234" s="25">
        <v>11</v>
      </c>
      <c r="C234" s="50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21"/>
      <c r="W234" s="21"/>
      <c r="X234" s="21"/>
      <c r="Y234" s="12"/>
    </row>
    <row r="235" spans="1:25" hidden="1" x14ac:dyDescent="0.2">
      <c r="A235" s="29"/>
      <c r="B235" s="29">
        <v>11</v>
      </c>
      <c r="C235" s="51" t="s">
        <v>25</v>
      </c>
      <c r="D235" s="31">
        <v>3811</v>
      </c>
      <c r="E235" s="32" t="s">
        <v>141</v>
      </c>
      <c r="F235" s="36"/>
      <c r="G235" s="2"/>
      <c r="H235" s="2"/>
      <c r="I235" s="2"/>
      <c r="J235" s="2"/>
      <c r="K235" s="2"/>
      <c r="L235" s="65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</row>
    <row r="236" spans="1:25" ht="94.5" x14ac:dyDescent="0.2">
      <c r="A236" s="278" t="s">
        <v>463</v>
      </c>
      <c r="B236" s="278"/>
      <c r="C236" s="278"/>
      <c r="D236" s="278"/>
      <c r="E236" s="20" t="s">
        <v>216</v>
      </c>
      <c r="F236" s="49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21"/>
      <c r="W237" s="21"/>
      <c r="X237" s="21"/>
      <c r="Y237" s="12"/>
    </row>
    <row r="238" spans="1:25" ht="15.75" hidden="1" x14ac:dyDescent="0.2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hidden="1" x14ac:dyDescent="0.2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</row>
    <row r="240" spans="1:25" ht="94.5" x14ac:dyDescent="0.2">
      <c r="A240" s="278" t="s">
        <v>549</v>
      </c>
      <c r="B240" s="278"/>
      <c r="C240" s="278"/>
      <c r="D240" s="278"/>
      <c r="E240" s="49" t="s">
        <v>550</v>
      </c>
      <c r="F240" s="49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</row>
    <row r="241" spans="1:25" s="23" customFormat="1" ht="15.75" hidden="1" x14ac:dyDescent="0.2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2"/>
    </row>
    <row r="242" spans="1:25" hidden="1" x14ac:dyDescent="0.2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</row>
    <row r="243" spans="1:25" s="23" customFormat="1" ht="15.75" hidden="1" x14ac:dyDescent="0.2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2"/>
    </row>
    <row r="244" spans="1:25" ht="37.5" hidden="1" customHeight="1" x14ac:dyDescent="0.2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</row>
    <row r="245" spans="1:25" s="23" customFormat="1" ht="94.5" x14ac:dyDescent="0.2">
      <c r="A245" s="282" t="s">
        <v>412</v>
      </c>
      <c r="B245" s="282"/>
      <c r="C245" s="282"/>
      <c r="D245" s="282"/>
      <c r="E245" s="49" t="s">
        <v>551</v>
      </c>
      <c r="F245" s="49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2"/>
    </row>
    <row r="246" spans="1:25" s="23" customFormat="1" ht="15.75" hidden="1" x14ac:dyDescent="0.2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2"/>
    </row>
    <row r="247" spans="1:25" hidden="1" x14ac:dyDescent="0.2">
      <c r="B247" s="29">
        <v>11</v>
      </c>
      <c r="C247" s="30" t="s">
        <v>25</v>
      </c>
      <c r="D247" s="31">
        <v>3811</v>
      </c>
      <c r="E247" s="32" t="s">
        <v>141</v>
      </c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</row>
    <row r="248" spans="1:25" ht="94.5" x14ac:dyDescent="0.2">
      <c r="A248" s="278" t="s">
        <v>462</v>
      </c>
      <c r="B248" s="278"/>
      <c r="C248" s="278"/>
      <c r="D248" s="278"/>
      <c r="E248" s="20" t="s">
        <v>230</v>
      </c>
      <c r="F248" s="49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</row>
    <row r="249" spans="1:25" s="23" customFormat="1" ht="15.75" hidden="1" x14ac:dyDescent="0.2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2"/>
    </row>
    <row r="250" spans="1:25" ht="30" hidden="1" x14ac:dyDescent="0.2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</row>
    <row r="251" spans="1:25" ht="94.5" x14ac:dyDescent="0.2">
      <c r="A251" s="278" t="s">
        <v>461</v>
      </c>
      <c r="B251" s="278"/>
      <c r="C251" s="278"/>
      <c r="D251" s="278"/>
      <c r="E251" s="20" t="s">
        <v>300</v>
      </c>
      <c r="F251" s="49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</row>
    <row r="252" spans="1:25" s="23" customFormat="1" ht="15.75" hidden="1" x14ac:dyDescent="0.2">
      <c r="A252" s="25" t="s">
        <v>299</v>
      </c>
      <c r="B252" s="25">
        <v>11</v>
      </c>
      <c r="C252" s="50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2"/>
    </row>
    <row r="253" spans="1:25" hidden="1" x14ac:dyDescent="0.2">
      <c r="A253" s="29" t="s">
        <v>299</v>
      </c>
      <c r="B253" s="29">
        <v>11</v>
      </c>
      <c r="C253" s="51" t="s">
        <v>25</v>
      </c>
      <c r="D253" s="31">
        <v>3213</v>
      </c>
      <c r="E253" s="32" t="s">
        <v>143</v>
      </c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</row>
    <row r="254" spans="1:25" s="23" customFormat="1" ht="15.75" hidden="1" x14ac:dyDescent="0.2">
      <c r="A254" s="25" t="s">
        <v>299</v>
      </c>
      <c r="B254" s="25">
        <v>11</v>
      </c>
      <c r="C254" s="50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2"/>
    </row>
    <row r="255" spans="1:25" hidden="1" x14ac:dyDescent="0.2">
      <c r="A255" s="29" t="s">
        <v>299</v>
      </c>
      <c r="B255" s="29">
        <v>11</v>
      </c>
      <c r="C255" s="51" t="s">
        <v>25</v>
      </c>
      <c r="D255" s="31">
        <v>3221</v>
      </c>
      <c r="E255" s="32" t="s">
        <v>113</v>
      </c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</row>
    <row r="256" spans="1:25" hidden="1" x14ac:dyDescent="0.2">
      <c r="A256" s="29" t="s">
        <v>299</v>
      </c>
      <c r="B256" s="29">
        <v>11</v>
      </c>
      <c r="C256" s="51" t="s">
        <v>25</v>
      </c>
      <c r="D256" s="31">
        <v>3223</v>
      </c>
      <c r="E256" s="32" t="s">
        <v>115</v>
      </c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23" customFormat="1" ht="15.75" hidden="1" x14ac:dyDescent="0.2">
      <c r="A257" s="29" t="s">
        <v>299</v>
      </c>
      <c r="B257" s="29">
        <v>11</v>
      </c>
      <c r="C257" s="51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2"/>
    </row>
    <row r="258" spans="1:25" s="23" customFormat="1" ht="15.75" hidden="1" x14ac:dyDescent="0.2">
      <c r="A258" s="25" t="s">
        <v>299</v>
      </c>
      <c r="B258" s="25">
        <v>11</v>
      </c>
      <c r="C258" s="50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2"/>
    </row>
    <row r="259" spans="1:25" hidden="1" x14ac:dyDescent="0.2">
      <c r="A259" s="29" t="s">
        <v>299</v>
      </c>
      <c r="B259" s="29">
        <v>11</v>
      </c>
      <c r="C259" s="51" t="s">
        <v>25</v>
      </c>
      <c r="D259" s="31">
        <v>3232</v>
      </c>
      <c r="E259" s="32" t="s">
        <v>118</v>
      </c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</row>
    <row r="260" spans="1:25" hidden="1" x14ac:dyDescent="0.2">
      <c r="A260" s="29" t="s">
        <v>299</v>
      </c>
      <c r="B260" s="29">
        <v>11</v>
      </c>
      <c r="C260" s="51" t="s">
        <v>25</v>
      </c>
      <c r="D260" s="31">
        <v>3235</v>
      </c>
      <c r="E260" s="32" t="s">
        <v>42</v>
      </c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</row>
    <row r="261" spans="1:25" hidden="1" x14ac:dyDescent="0.2">
      <c r="A261" s="29" t="s">
        <v>299</v>
      </c>
      <c r="B261" s="29">
        <v>11</v>
      </c>
      <c r="C261" s="51" t="s">
        <v>25</v>
      </c>
      <c r="D261" s="31">
        <v>3237</v>
      </c>
      <c r="E261" s="32" t="s">
        <v>36</v>
      </c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</row>
    <row r="262" spans="1:25" hidden="1" x14ac:dyDescent="0.2">
      <c r="A262" s="29" t="s">
        <v>299</v>
      </c>
      <c r="B262" s="29">
        <v>11</v>
      </c>
      <c r="C262" s="51" t="s">
        <v>25</v>
      </c>
      <c r="D262" s="31">
        <v>3239</v>
      </c>
      <c r="E262" s="32" t="s">
        <v>41</v>
      </c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</row>
    <row r="263" spans="1:25" s="23" customFormat="1" ht="15.75" hidden="1" x14ac:dyDescent="0.2">
      <c r="A263" s="25" t="s">
        <v>299</v>
      </c>
      <c r="B263" s="25">
        <v>11</v>
      </c>
      <c r="C263" s="50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2"/>
    </row>
    <row r="264" spans="1:25" ht="30" hidden="1" x14ac:dyDescent="0.2">
      <c r="A264" s="29" t="s">
        <v>299</v>
      </c>
      <c r="B264" s="29">
        <v>11</v>
      </c>
      <c r="C264" s="51" t="s">
        <v>25</v>
      </c>
      <c r="D264" s="31">
        <v>3291</v>
      </c>
      <c r="E264" s="32" t="s">
        <v>109</v>
      </c>
      <c r="F264" s="36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</row>
    <row r="265" spans="1:25" hidden="1" x14ac:dyDescent="0.2">
      <c r="A265" s="29" t="s">
        <v>299</v>
      </c>
      <c r="B265" s="29">
        <v>11</v>
      </c>
      <c r="C265" s="51" t="s">
        <v>25</v>
      </c>
      <c r="D265" s="31">
        <v>3292</v>
      </c>
      <c r="E265" s="32" t="s">
        <v>123</v>
      </c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</row>
    <row r="266" spans="1:25" ht="94.5" x14ac:dyDescent="0.2">
      <c r="A266" s="278" t="s">
        <v>460</v>
      </c>
      <c r="B266" s="278"/>
      <c r="C266" s="278"/>
      <c r="D266" s="278"/>
      <c r="E266" s="20" t="s">
        <v>301</v>
      </c>
      <c r="F266" s="49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</row>
    <row r="267" spans="1:25" s="23" customFormat="1" ht="15.75" hidden="1" x14ac:dyDescent="0.2">
      <c r="A267" s="25" t="s">
        <v>107</v>
      </c>
      <c r="B267" s="25">
        <v>11</v>
      </c>
      <c r="C267" s="50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2"/>
    </row>
    <row r="268" spans="1:25" s="23" customFormat="1" ht="30" hidden="1" x14ac:dyDescent="0.2">
      <c r="A268" s="29" t="s">
        <v>107</v>
      </c>
      <c r="B268" s="29">
        <v>11</v>
      </c>
      <c r="C268" s="51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21"/>
      <c r="W268" s="21"/>
      <c r="X268" s="21"/>
      <c r="Y268" s="12"/>
    </row>
    <row r="269" spans="1:25" s="23" customFormat="1" ht="15.75" hidden="1" x14ac:dyDescent="0.2">
      <c r="A269" s="25" t="s">
        <v>107</v>
      </c>
      <c r="B269" s="25">
        <v>11</v>
      </c>
      <c r="C269" s="50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21"/>
      <c r="W269" s="21"/>
      <c r="X269" s="21"/>
      <c r="Y269" s="12"/>
    </row>
    <row r="270" spans="1:25" hidden="1" x14ac:dyDescent="0.2">
      <c r="A270" s="29" t="s">
        <v>107</v>
      </c>
      <c r="B270" s="29">
        <v>11</v>
      </c>
      <c r="C270" s="51" t="s">
        <v>25</v>
      </c>
      <c r="D270" s="31">
        <v>3232</v>
      </c>
      <c r="E270" s="32" t="s">
        <v>118</v>
      </c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107</v>
      </c>
      <c r="B271" s="25">
        <v>11</v>
      </c>
      <c r="C271" s="50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21"/>
      <c r="W271" s="21"/>
      <c r="X271" s="21"/>
      <c r="Y271" s="12"/>
    </row>
    <row r="272" spans="1:25" hidden="1" x14ac:dyDescent="0.2">
      <c r="A272" s="29" t="s">
        <v>107</v>
      </c>
      <c r="B272" s="29">
        <v>11</v>
      </c>
      <c r="C272" s="51" t="s">
        <v>25</v>
      </c>
      <c r="D272" s="31">
        <v>4222</v>
      </c>
      <c r="E272" s="32" t="s">
        <v>130</v>
      </c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107</v>
      </c>
      <c r="B273" s="29">
        <v>11</v>
      </c>
      <c r="C273" s="51" t="s">
        <v>25</v>
      </c>
      <c r="D273" s="31">
        <v>4227</v>
      </c>
      <c r="E273" s="32" t="s">
        <v>132</v>
      </c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107</v>
      </c>
      <c r="B274" s="25">
        <v>11</v>
      </c>
      <c r="C274" s="50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21"/>
      <c r="W274" s="21"/>
      <c r="X274" s="21"/>
      <c r="Y274" s="12"/>
    </row>
    <row r="275" spans="1:25" hidden="1" x14ac:dyDescent="0.2">
      <c r="A275" s="29" t="s">
        <v>107</v>
      </c>
      <c r="B275" s="29">
        <v>11</v>
      </c>
      <c r="C275" s="51" t="s">
        <v>25</v>
      </c>
      <c r="D275" s="31">
        <v>4531</v>
      </c>
      <c r="E275" s="32" t="s">
        <v>145</v>
      </c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</row>
    <row r="276" spans="1:25" ht="94.5" x14ac:dyDescent="0.2">
      <c r="A276" s="278" t="s">
        <v>459</v>
      </c>
      <c r="B276" s="278"/>
      <c r="C276" s="278"/>
      <c r="D276" s="278"/>
      <c r="E276" s="20" t="s">
        <v>302</v>
      </c>
      <c r="F276" s="49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</row>
    <row r="277" spans="1:25" s="23" customFormat="1" ht="15.75" hidden="1" x14ac:dyDescent="0.2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2"/>
    </row>
    <row r="278" spans="1:25" ht="30" hidden="1" x14ac:dyDescent="0.2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</row>
    <row r="279" spans="1:25" s="23" customFormat="1" ht="15.75" hidden="1" x14ac:dyDescent="0.2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2"/>
    </row>
    <row r="280" spans="1:25" hidden="1" x14ac:dyDescent="0.2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21"/>
      <c r="W283" s="21"/>
      <c r="X283" s="21"/>
      <c r="Y283" s="12"/>
    </row>
    <row r="284" spans="1:25" s="23" customFormat="1" ht="15.75" hidden="1" x14ac:dyDescent="0.2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21"/>
      <c r="W284" s="21"/>
      <c r="X284" s="21"/>
      <c r="Y284" s="12"/>
    </row>
    <row r="285" spans="1:25" hidden="1" x14ac:dyDescent="0.2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21"/>
      <c r="W286" s="21"/>
      <c r="X286" s="21"/>
      <c r="Y286" s="12"/>
    </row>
    <row r="287" spans="1:25" hidden="1" x14ac:dyDescent="0.2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21"/>
      <c r="W288" s="21"/>
      <c r="X288" s="21"/>
      <c r="Y288" s="12"/>
    </row>
    <row r="289" spans="1:25" hidden="1" x14ac:dyDescent="0.2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278" t="s">
        <v>458</v>
      </c>
      <c r="B290" s="279"/>
      <c r="C290" s="279"/>
      <c r="D290" s="279"/>
      <c r="E290" s="20" t="s">
        <v>303</v>
      </c>
      <c r="F290" s="49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1</v>
      </c>
      <c r="B291" s="25">
        <v>11</v>
      </c>
      <c r="C291" s="26" t="s">
        <v>209</v>
      </c>
      <c r="D291" s="40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21"/>
      <c r="W291" s="21"/>
      <c r="X291" s="21"/>
      <c r="Y291" s="12"/>
    </row>
    <row r="292" spans="1:25" hidden="1" x14ac:dyDescent="0.2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21"/>
      <c r="W294" s="21"/>
      <c r="X294" s="21"/>
      <c r="Y294" s="12"/>
    </row>
    <row r="295" spans="1:25" s="23" customFormat="1" ht="30" hidden="1" x14ac:dyDescent="0.2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21"/>
      <c r="W295" s="21"/>
      <c r="X295" s="21"/>
      <c r="Y295" s="12"/>
    </row>
    <row r="296" spans="1:25" ht="94.5" x14ac:dyDescent="0.2">
      <c r="A296" s="278" t="s">
        <v>457</v>
      </c>
      <c r="B296" s="278"/>
      <c r="C296" s="278"/>
      <c r="D296" s="278"/>
      <c r="E296" s="20" t="s">
        <v>304</v>
      </c>
      <c r="F296" s="49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21"/>
      <c r="W297" s="21"/>
      <c r="X297" s="21"/>
      <c r="Y297" s="12"/>
    </row>
    <row r="298" spans="1:25" ht="30" hidden="1" x14ac:dyDescent="0.2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21"/>
      <c r="W299" s="21"/>
      <c r="X299" s="21"/>
      <c r="Y299" s="12"/>
    </row>
    <row r="300" spans="1:25" hidden="1" x14ac:dyDescent="0.2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21"/>
      <c r="W302" s="21"/>
      <c r="X302" s="21"/>
      <c r="Y302" s="12"/>
    </row>
    <row r="303" spans="1:25" hidden="1" x14ac:dyDescent="0.2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21"/>
      <c r="W304" s="21"/>
      <c r="X304" s="21"/>
      <c r="Y304" s="12"/>
    </row>
    <row r="305" spans="1:25" hidden="1" x14ac:dyDescent="0.2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21"/>
      <c r="W307" s="21"/>
      <c r="X307" s="21"/>
      <c r="Y307" s="12"/>
    </row>
    <row r="308" spans="1:25" hidden="1" x14ac:dyDescent="0.2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278" t="s">
        <v>456</v>
      </c>
      <c r="B309" s="279"/>
      <c r="C309" s="279"/>
      <c r="D309" s="279"/>
      <c r="E309" s="20" t="s">
        <v>214</v>
      </c>
      <c r="F309" s="49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215</v>
      </c>
      <c r="B310" s="25">
        <v>11</v>
      </c>
      <c r="C310" s="26" t="s">
        <v>25</v>
      </c>
      <c r="D310" s="40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21"/>
      <c r="W310" s="21"/>
      <c r="X310" s="21"/>
      <c r="Y310" s="12"/>
    </row>
    <row r="311" spans="1:25" ht="45" hidden="1" x14ac:dyDescent="0.2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ht="94.5" x14ac:dyDescent="0.2">
      <c r="A312" s="278" t="s">
        <v>455</v>
      </c>
      <c r="B312" s="278"/>
      <c r="C312" s="278"/>
      <c r="D312" s="278"/>
      <c r="E312" s="20" t="s">
        <v>32</v>
      </c>
      <c r="F312" s="49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</row>
    <row r="313" spans="1:25" s="23" customFormat="1" ht="15.75" hidden="1" x14ac:dyDescent="0.2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2"/>
    </row>
    <row r="314" spans="1:25" hidden="1" x14ac:dyDescent="0.2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21"/>
      <c r="W315" s="21"/>
      <c r="X315" s="21"/>
      <c r="Y315" s="12"/>
    </row>
    <row r="316" spans="1:25" s="23" customFormat="1" ht="15.75" hidden="1" x14ac:dyDescent="0.2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21"/>
      <c r="W316" s="21"/>
      <c r="X316" s="21"/>
      <c r="Y316" s="12"/>
    </row>
    <row r="317" spans="1:25" s="23" customFormat="1" ht="94.5" x14ac:dyDescent="0.2">
      <c r="A317" s="278" t="s">
        <v>454</v>
      </c>
      <c r="B317" s="278"/>
      <c r="C317" s="278"/>
      <c r="D317" s="278"/>
      <c r="E317" s="20" t="s">
        <v>57</v>
      </c>
      <c r="F317" s="49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21"/>
      <c r="W317" s="21"/>
      <c r="X317" s="21"/>
      <c r="Y317" s="12"/>
    </row>
    <row r="318" spans="1:25" s="23" customFormat="1" ht="15.75" hidden="1" x14ac:dyDescent="0.2">
      <c r="A318" s="24" t="s">
        <v>68</v>
      </c>
      <c r="B318" s="24">
        <v>11</v>
      </c>
      <c r="C318" s="50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21"/>
      <c r="W318" s="21"/>
      <c r="X318" s="21"/>
      <c r="Y318" s="12"/>
    </row>
    <row r="319" spans="1:25" hidden="1" x14ac:dyDescent="0.2">
      <c r="A319" s="28" t="s">
        <v>68</v>
      </c>
      <c r="B319" s="28">
        <v>11</v>
      </c>
      <c r="C319" s="51" t="s">
        <v>25</v>
      </c>
      <c r="D319" s="31">
        <v>3232</v>
      </c>
      <c r="E319" s="32" t="s">
        <v>118</v>
      </c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68</v>
      </c>
      <c r="B320" s="28">
        <v>11</v>
      </c>
      <c r="C320" s="51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21"/>
      <c r="W320" s="21"/>
      <c r="X320" s="21"/>
      <c r="Y320" s="12"/>
    </row>
    <row r="321" spans="1:25" hidden="1" x14ac:dyDescent="0.2">
      <c r="A321" s="28" t="s">
        <v>68</v>
      </c>
      <c r="B321" s="28">
        <v>11</v>
      </c>
      <c r="C321" s="51" t="s">
        <v>25</v>
      </c>
      <c r="D321" s="31">
        <v>3238</v>
      </c>
      <c r="E321" s="32" t="s">
        <v>122</v>
      </c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68</v>
      </c>
      <c r="B322" s="24">
        <v>11</v>
      </c>
      <c r="C322" s="50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21"/>
      <c r="W322" s="21"/>
      <c r="X322" s="21"/>
      <c r="Y322" s="12"/>
    </row>
    <row r="323" spans="1:25" hidden="1" x14ac:dyDescent="0.2">
      <c r="A323" s="28" t="s">
        <v>68</v>
      </c>
      <c r="B323" s="28">
        <v>11</v>
      </c>
      <c r="C323" s="51" t="s">
        <v>25</v>
      </c>
      <c r="D323" s="31">
        <v>4126</v>
      </c>
      <c r="E323" s="32" t="s">
        <v>4</v>
      </c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68</v>
      </c>
      <c r="B324" s="24">
        <v>11</v>
      </c>
      <c r="C324" s="50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21"/>
      <c r="W324" s="21"/>
      <c r="X324" s="21"/>
      <c r="Y324" s="12"/>
    </row>
    <row r="325" spans="1:25" s="23" customFormat="1" ht="15.75" hidden="1" x14ac:dyDescent="0.2">
      <c r="A325" s="28" t="s">
        <v>68</v>
      </c>
      <c r="B325" s="28">
        <v>11</v>
      </c>
      <c r="C325" s="51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21"/>
      <c r="W325" s="21"/>
      <c r="X325" s="21"/>
      <c r="Y325" s="12"/>
    </row>
    <row r="326" spans="1:25" hidden="1" x14ac:dyDescent="0.2">
      <c r="A326" s="28" t="s">
        <v>68</v>
      </c>
      <c r="B326" s="28">
        <v>11</v>
      </c>
      <c r="C326" s="51" t="s">
        <v>25</v>
      </c>
      <c r="D326" s="31">
        <v>4222</v>
      </c>
      <c r="E326" s="32" t="s">
        <v>130</v>
      </c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68</v>
      </c>
      <c r="B327" s="28">
        <v>11</v>
      </c>
      <c r="C327" s="51" t="s">
        <v>25</v>
      </c>
      <c r="D327" s="31">
        <v>4223</v>
      </c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68</v>
      </c>
      <c r="B328" s="24">
        <v>11</v>
      </c>
      <c r="C328" s="50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21"/>
      <c r="W328" s="21"/>
      <c r="X328" s="21"/>
      <c r="Y328" s="12"/>
    </row>
    <row r="329" spans="1:25" s="23" customFormat="1" ht="15.75" hidden="1" x14ac:dyDescent="0.2">
      <c r="A329" s="28" t="s">
        <v>68</v>
      </c>
      <c r="B329" s="28">
        <v>11</v>
      </c>
      <c r="C329" s="51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21"/>
      <c r="W329" s="21"/>
      <c r="X329" s="21"/>
      <c r="Y329" s="12"/>
    </row>
    <row r="330" spans="1:25" s="23" customFormat="1" ht="15.75" hidden="1" x14ac:dyDescent="0.2">
      <c r="A330" s="24" t="s">
        <v>68</v>
      </c>
      <c r="B330" s="24">
        <v>11</v>
      </c>
      <c r="C330" s="50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21"/>
      <c r="W330" s="21"/>
      <c r="X330" s="21"/>
      <c r="Y330" s="12"/>
    </row>
    <row r="331" spans="1:25" hidden="1" x14ac:dyDescent="0.2">
      <c r="A331" s="28" t="s">
        <v>68</v>
      </c>
      <c r="B331" s="28">
        <v>11</v>
      </c>
      <c r="C331" s="51" t="s">
        <v>25</v>
      </c>
      <c r="D331" s="54">
        <v>4511</v>
      </c>
      <c r="E331" s="32" t="s">
        <v>136</v>
      </c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278" t="s">
        <v>453</v>
      </c>
      <c r="B332" s="278"/>
      <c r="C332" s="278"/>
      <c r="D332" s="278"/>
      <c r="E332" s="20" t="s">
        <v>58</v>
      </c>
      <c r="F332" s="49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21"/>
      <c r="W333" s="21"/>
      <c r="X333" s="21"/>
      <c r="Y333" s="12"/>
    </row>
    <row r="334" spans="1:25" hidden="1" x14ac:dyDescent="0.2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21"/>
      <c r="W335" s="21"/>
      <c r="X335" s="21"/>
      <c r="Y335" s="12"/>
    </row>
    <row r="336" spans="1:25" hidden="1" x14ac:dyDescent="0.2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21"/>
      <c r="W337" s="21"/>
      <c r="X337" s="21"/>
      <c r="Y337" s="12"/>
    </row>
    <row r="338" spans="1:25" hidden="1" x14ac:dyDescent="0.2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278" t="s">
        <v>452</v>
      </c>
      <c r="B339" s="278"/>
      <c r="C339" s="278"/>
      <c r="D339" s="278"/>
      <c r="E339" s="20" t="s">
        <v>228</v>
      </c>
      <c r="F339" s="49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21"/>
      <c r="W340" s="21"/>
      <c r="X340" s="21"/>
      <c r="Y340" s="12"/>
    </row>
    <row r="341" spans="1:25" hidden="1" x14ac:dyDescent="0.2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278" t="s">
        <v>451</v>
      </c>
      <c r="B342" s="279"/>
      <c r="C342" s="279"/>
      <c r="D342" s="279"/>
      <c r="E342" s="20" t="s">
        <v>287</v>
      </c>
      <c r="F342" s="49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23" customFormat="1" ht="15.75" hidden="1" x14ac:dyDescent="0.2">
      <c r="A343" s="24" t="s">
        <v>224</v>
      </c>
      <c r="B343" s="25">
        <v>11</v>
      </c>
      <c r="C343" s="26" t="s">
        <v>25</v>
      </c>
      <c r="D343" s="40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2"/>
    </row>
    <row r="344" spans="1:25" hidden="1" x14ac:dyDescent="0.2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</row>
    <row r="345" spans="1:25" s="23" customFormat="1" ht="15.75" hidden="1" x14ac:dyDescent="0.2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2"/>
    </row>
    <row r="346" spans="1:25" ht="36" hidden="1" customHeight="1" x14ac:dyDescent="0.2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6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</row>
    <row r="347" spans="1:25" s="23" customFormat="1" ht="15.75" hidden="1" x14ac:dyDescent="0.2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38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2"/>
    </row>
    <row r="348" spans="1:25" s="23" customFormat="1" ht="33.75" hidden="1" customHeight="1" x14ac:dyDescent="0.2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6"/>
      <c r="G348" s="1">
        <v>1850000</v>
      </c>
      <c r="H348" s="56"/>
      <c r="I348" s="1">
        <v>1850000</v>
      </c>
      <c r="J348" s="56"/>
      <c r="K348" s="1">
        <v>0</v>
      </c>
      <c r="L348" s="33">
        <f t="shared" si="149"/>
        <v>0</v>
      </c>
      <c r="M348" s="1">
        <v>1230000</v>
      </c>
      <c r="N348" s="56"/>
      <c r="O348" s="1"/>
      <c r="P348" s="56"/>
      <c r="Q348" s="1">
        <v>0</v>
      </c>
      <c r="R348" s="1">
        <v>0</v>
      </c>
      <c r="S348" s="56"/>
      <c r="T348" s="1">
        <v>0</v>
      </c>
      <c r="U348" s="56"/>
      <c r="V348" s="21"/>
      <c r="W348" s="21"/>
      <c r="X348" s="21"/>
      <c r="Y348" s="12"/>
    </row>
    <row r="349" spans="1:25" ht="94.5" x14ac:dyDescent="0.2">
      <c r="A349" s="278" t="s">
        <v>450</v>
      </c>
      <c r="B349" s="279"/>
      <c r="C349" s="279"/>
      <c r="D349" s="279"/>
      <c r="E349" s="20" t="s">
        <v>266</v>
      </c>
      <c r="F349" s="49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279</v>
      </c>
      <c r="B350" s="25">
        <v>11</v>
      </c>
      <c r="C350" s="26" t="s">
        <v>25</v>
      </c>
      <c r="D350" s="40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21"/>
      <c r="W350" s="21"/>
      <c r="X350" s="21"/>
      <c r="Y350" s="12"/>
    </row>
    <row r="351" spans="1:25" ht="35.25" hidden="1" customHeight="1" x14ac:dyDescent="0.2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278" t="s">
        <v>553</v>
      </c>
      <c r="B352" s="278"/>
      <c r="C352" s="278"/>
      <c r="D352" s="278"/>
      <c r="E352" s="20" t="s">
        <v>329</v>
      </c>
      <c r="F352" s="49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21"/>
      <c r="W353" s="21"/>
      <c r="X353" s="21"/>
      <c r="Y353" s="12"/>
    </row>
    <row r="354" spans="1:25" ht="35.25" hidden="1" customHeight="1" x14ac:dyDescent="0.2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6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283" t="s">
        <v>386</v>
      </c>
      <c r="B355" s="283"/>
      <c r="C355" s="283"/>
      <c r="D355" s="283"/>
      <c r="E355" s="283"/>
      <c r="F355" s="283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278" t="s">
        <v>14</v>
      </c>
      <c r="B356" s="279"/>
      <c r="C356" s="279"/>
      <c r="D356" s="279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14</v>
      </c>
      <c r="B357" s="25">
        <v>11</v>
      </c>
      <c r="C357" s="50" t="s">
        <v>25</v>
      </c>
      <c r="D357" s="40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21"/>
      <c r="W357" s="21"/>
      <c r="X357" s="21"/>
      <c r="Y357" s="12"/>
    </row>
    <row r="358" spans="1:25" ht="15.75" hidden="1" x14ac:dyDescent="0.2">
      <c r="A358" s="28" t="s">
        <v>14</v>
      </c>
      <c r="B358" s="29">
        <v>11</v>
      </c>
      <c r="C358" s="51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14</v>
      </c>
      <c r="B359" s="29">
        <v>11</v>
      </c>
      <c r="C359" s="51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14</v>
      </c>
      <c r="B360" s="29">
        <v>11</v>
      </c>
      <c r="C360" s="51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14</v>
      </c>
      <c r="B361" s="25">
        <v>11</v>
      </c>
      <c r="C361" s="50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21"/>
      <c r="W361" s="21"/>
      <c r="X361" s="21"/>
      <c r="Y361" s="12"/>
    </row>
    <row r="362" spans="1:25" ht="15.75" hidden="1" x14ac:dyDescent="0.2">
      <c r="A362" s="28" t="s">
        <v>14</v>
      </c>
      <c r="B362" s="29">
        <v>11</v>
      </c>
      <c r="C362" s="51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14</v>
      </c>
      <c r="B363" s="25">
        <v>11</v>
      </c>
      <c r="C363" s="50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21"/>
      <c r="W363" s="21"/>
      <c r="X363" s="21"/>
      <c r="Y363" s="12"/>
    </row>
    <row r="364" spans="1:25" ht="15.75" hidden="1" x14ac:dyDescent="0.2">
      <c r="A364" s="28" t="s">
        <v>14</v>
      </c>
      <c r="B364" s="29">
        <v>11</v>
      </c>
      <c r="C364" s="51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14</v>
      </c>
      <c r="B365" s="29">
        <v>11</v>
      </c>
      <c r="C365" s="51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14</v>
      </c>
      <c r="B366" s="29">
        <v>11</v>
      </c>
      <c r="C366" s="51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14</v>
      </c>
      <c r="B367" s="25">
        <v>11</v>
      </c>
      <c r="C367" s="50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21"/>
      <c r="W367" s="21"/>
      <c r="X367" s="21"/>
      <c r="Y367" s="12"/>
    </row>
    <row r="368" spans="1:25" ht="15.75" hidden="1" x14ac:dyDescent="0.2">
      <c r="A368" s="28" t="s">
        <v>14</v>
      </c>
      <c r="B368" s="29">
        <v>11</v>
      </c>
      <c r="C368" s="51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14</v>
      </c>
      <c r="B369" s="29">
        <v>11</v>
      </c>
      <c r="C369" s="51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14</v>
      </c>
      <c r="B370" s="29">
        <v>11</v>
      </c>
      <c r="C370" s="51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14</v>
      </c>
      <c r="B371" s="29">
        <v>11</v>
      </c>
      <c r="C371" s="51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14</v>
      </c>
      <c r="B372" s="25">
        <v>11</v>
      </c>
      <c r="C372" s="50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21"/>
      <c r="W372" s="21"/>
      <c r="X372" s="21"/>
      <c r="Y372" s="12"/>
    </row>
    <row r="373" spans="1:25" ht="15.75" hidden="1" x14ac:dyDescent="0.2">
      <c r="A373" s="28" t="s">
        <v>14</v>
      </c>
      <c r="B373" s="29">
        <v>11</v>
      </c>
      <c r="C373" s="51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14</v>
      </c>
      <c r="B374" s="29">
        <v>11</v>
      </c>
      <c r="C374" s="51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14</v>
      </c>
      <c r="B375" s="29">
        <v>11</v>
      </c>
      <c r="C375" s="51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14</v>
      </c>
      <c r="B376" s="25">
        <v>11</v>
      </c>
      <c r="C376" s="50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21"/>
      <c r="W376" s="21"/>
      <c r="X376" s="21"/>
      <c r="Y376" s="12"/>
    </row>
    <row r="377" spans="1:25" ht="15.75" hidden="1" x14ac:dyDescent="0.2">
      <c r="A377" s="28" t="s">
        <v>14</v>
      </c>
      <c r="B377" s="29">
        <v>11</v>
      </c>
      <c r="C377" s="51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14</v>
      </c>
      <c r="B378" s="29">
        <v>11</v>
      </c>
      <c r="C378" s="51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14</v>
      </c>
      <c r="B379" s="29">
        <v>11</v>
      </c>
      <c r="C379" s="51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14</v>
      </c>
      <c r="B380" s="29">
        <v>11</v>
      </c>
      <c r="C380" s="51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14</v>
      </c>
      <c r="B381" s="29">
        <v>11</v>
      </c>
      <c r="C381" s="51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14</v>
      </c>
      <c r="B382" s="29">
        <v>11</v>
      </c>
      <c r="C382" s="51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14</v>
      </c>
      <c r="B383" s="29">
        <v>11</v>
      </c>
      <c r="C383" s="51" t="s">
        <v>25</v>
      </c>
      <c r="D383" s="31">
        <v>3237</v>
      </c>
      <c r="E383" s="32" t="s">
        <v>36</v>
      </c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14</v>
      </c>
      <c r="B384" s="29">
        <v>11</v>
      </c>
      <c r="C384" s="51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21"/>
      <c r="W384" s="21"/>
      <c r="X384" s="21"/>
      <c r="Y384" s="12"/>
    </row>
    <row r="385" spans="1:25" s="23" customFormat="1" ht="15.75" hidden="1" x14ac:dyDescent="0.2">
      <c r="A385" s="24" t="s">
        <v>14</v>
      </c>
      <c r="B385" s="25">
        <v>11</v>
      </c>
      <c r="C385" s="50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21"/>
      <c r="W385" s="21"/>
      <c r="X385" s="21"/>
      <c r="Y385" s="12"/>
    </row>
    <row r="386" spans="1:25" s="23" customFormat="1" ht="15.75" hidden="1" x14ac:dyDescent="0.2">
      <c r="A386" s="28" t="s">
        <v>14</v>
      </c>
      <c r="B386" s="29">
        <v>11</v>
      </c>
      <c r="C386" s="51" t="s">
        <v>25</v>
      </c>
      <c r="D386" s="44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96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21"/>
      <c r="W386" s="21"/>
      <c r="X386" s="21"/>
      <c r="Y386" s="12"/>
    </row>
    <row r="387" spans="1:25" s="23" customFormat="1" ht="15.75" hidden="1" x14ac:dyDescent="0.2">
      <c r="A387" s="24" t="s">
        <v>14</v>
      </c>
      <c r="B387" s="25">
        <v>11</v>
      </c>
      <c r="C387" s="50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21"/>
      <c r="W387" s="21"/>
      <c r="X387" s="21"/>
      <c r="Y387" s="12"/>
    </row>
    <row r="388" spans="1:25" ht="30" hidden="1" x14ac:dyDescent="0.2">
      <c r="A388" s="28" t="s">
        <v>14</v>
      </c>
      <c r="B388" s="29">
        <v>11</v>
      </c>
      <c r="C388" s="51" t="s">
        <v>25</v>
      </c>
      <c r="D388" s="31">
        <v>3291</v>
      </c>
      <c r="E388" s="32" t="s">
        <v>109</v>
      </c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14</v>
      </c>
      <c r="B389" s="29">
        <v>11</v>
      </c>
      <c r="C389" s="51" t="s">
        <v>25</v>
      </c>
      <c r="D389" s="31">
        <v>3293</v>
      </c>
      <c r="E389" s="32" t="s">
        <v>124</v>
      </c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14</v>
      </c>
      <c r="B390" s="29">
        <v>11</v>
      </c>
      <c r="C390" s="51" t="s">
        <v>25</v>
      </c>
      <c r="D390" s="31">
        <v>3294</v>
      </c>
      <c r="E390" s="32" t="s">
        <v>37</v>
      </c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14</v>
      </c>
      <c r="B391" s="29">
        <v>11</v>
      </c>
      <c r="C391" s="51" t="s">
        <v>25</v>
      </c>
      <c r="D391" s="31">
        <v>3295</v>
      </c>
      <c r="E391" s="32" t="s">
        <v>237</v>
      </c>
      <c r="G391" s="1">
        <v>1000</v>
      </c>
      <c r="H391" s="1">
        <v>1000</v>
      </c>
      <c r="I391" s="1">
        <v>1000</v>
      </c>
      <c r="J391" s="1">
        <v>1000</v>
      </c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14</v>
      </c>
      <c r="B392" s="29">
        <v>11</v>
      </c>
      <c r="C392" s="51" t="s">
        <v>25</v>
      </c>
      <c r="D392" s="31">
        <v>3299</v>
      </c>
      <c r="E392" s="32" t="s">
        <v>125</v>
      </c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14</v>
      </c>
      <c r="B393" s="25">
        <v>11</v>
      </c>
      <c r="C393" s="50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21"/>
      <c r="W393" s="21"/>
      <c r="X393" s="21"/>
      <c r="Y393" s="12"/>
    </row>
    <row r="394" spans="1:25" hidden="1" x14ac:dyDescent="0.2">
      <c r="A394" s="28" t="s">
        <v>14</v>
      </c>
      <c r="B394" s="29">
        <v>11</v>
      </c>
      <c r="C394" s="51" t="s">
        <v>25</v>
      </c>
      <c r="D394" s="31">
        <v>3431</v>
      </c>
      <c r="E394" s="32" t="s">
        <v>153</v>
      </c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14</v>
      </c>
      <c r="B395" s="29">
        <v>11</v>
      </c>
      <c r="C395" s="51" t="s">
        <v>25</v>
      </c>
      <c r="D395" s="31">
        <v>3433</v>
      </c>
      <c r="E395" s="32" t="s">
        <v>126</v>
      </c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14</v>
      </c>
      <c r="B396" s="25">
        <v>11</v>
      </c>
      <c r="C396" s="50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21"/>
      <c r="W396" s="21"/>
      <c r="X396" s="21"/>
      <c r="Y396" s="12"/>
    </row>
    <row r="397" spans="1:25" hidden="1" x14ac:dyDescent="0.2">
      <c r="A397" s="28" t="s">
        <v>14</v>
      </c>
      <c r="B397" s="29">
        <v>11</v>
      </c>
      <c r="C397" s="51" t="s">
        <v>25</v>
      </c>
      <c r="D397" s="31">
        <v>3721</v>
      </c>
      <c r="E397" s="32" t="s">
        <v>232</v>
      </c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14</v>
      </c>
      <c r="B398" s="25">
        <v>31</v>
      </c>
      <c r="C398" s="50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21"/>
      <c r="W398" s="21"/>
      <c r="X398" s="21"/>
      <c r="Y398" s="12"/>
    </row>
    <row r="399" spans="1:25" s="23" customFormat="1" ht="30" hidden="1" x14ac:dyDescent="0.2">
      <c r="A399" s="28" t="s">
        <v>14</v>
      </c>
      <c r="B399" s="29">
        <v>31</v>
      </c>
      <c r="C399" s="51" t="s">
        <v>25</v>
      </c>
      <c r="D399" s="31">
        <v>3291</v>
      </c>
      <c r="E399" s="32" t="s">
        <v>109</v>
      </c>
      <c r="F399" s="32"/>
      <c r="G399" s="1">
        <v>3000000</v>
      </c>
      <c r="H399" s="56"/>
      <c r="I399" s="1">
        <v>3000000</v>
      </c>
      <c r="J399" s="56"/>
      <c r="K399" s="1">
        <v>2100081.64</v>
      </c>
      <c r="L399" s="33">
        <f t="shared" si="186"/>
        <v>70.002721333333341</v>
      </c>
      <c r="M399" s="1">
        <v>3000000</v>
      </c>
      <c r="N399" s="56"/>
      <c r="O399" s="1">
        <v>3000000</v>
      </c>
      <c r="P399" s="56"/>
      <c r="Q399" s="1">
        <v>3000000</v>
      </c>
      <c r="R399" s="1">
        <v>3000000</v>
      </c>
      <c r="S399" s="56"/>
      <c r="T399" s="1">
        <v>3000000</v>
      </c>
      <c r="U399" s="56"/>
      <c r="V399" s="21"/>
      <c r="W399" s="21"/>
      <c r="X399" s="21"/>
      <c r="Y399" s="12"/>
    </row>
    <row r="400" spans="1:25" ht="63" x14ac:dyDescent="0.2">
      <c r="A400" s="278" t="s">
        <v>8</v>
      </c>
      <c r="B400" s="278"/>
      <c r="C400" s="278"/>
      <c r="D400" s="278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8</v>
      </c>
      <c r="B401" s="25">
        <v>11</v>
      </c>
      <c r="C401" s="50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21"/>
      <c r="W401" s="21"/>
      <c r="X401" s="21"/>
      <c r="Y401" s="12"/>
    </row>
    <row r="402" spans="1:25" ht="30" hidden="1" x14ac:dyDescent="0.2">
      <c r="A402" s="28" t="s">
        <v>8</v>
      </c>
      <c r="B402" s="29">
        <v>11</v>
      </c>
      <c r="C402" s="51" t="s">
        <v>25</v>
      </c>
      <c r="D402" s="31">
        <v>3224</v>
      </c>
      <c r="E402" s="32" t="s">
        <v>144</v>
      </c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8</v>
      </c>
      <c r="B403" s="29">
        <v>11</v>
      </c>
      <c r="C403" s="51" t="s">
        <v>25</v>
      </c>
      <c r="D403" s="31">
        <v>3225</v>
      </c>
      <c r="E403" s="32" t="s">
        <v>290</v>
      </c>
      <c r="F403" s="36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8</v>
      </c>
      <c r="B404" s="25">
        <v>11</v>
      </c>
      <c r="C404" s="50" t="s">
        <v>25</v>
      </c>
      <c r="D404" s="27">
        <v>323</v>
      </c>
      <c r="E404" s="20"/>
      <c r="F404" s="38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21"/>
      <c r="W404" s="21"/>
      <c r="X404" s="21"/>
      <c r="Y404" s="12"/>
    </row>
    <row r="405" spans="1:25" hidden="1" x14ac:dyDescent="0.2">
      <c r="A405" s="28" t="s">
        <v>8</v>
      </c>
      <c r="B405" s="29">
        <v>11</v>
      </c>
      <c r="C405" s="51" t="s">
        <v>25</v>
      </c>
      <c r="D405" s="31">
        <v>3232</v>
      </c>
      <c r="E405" s="32" t="s">
        <v>118</v>
      </c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8</v>
      </c>
      <c r="B406" s="29">
        <v>11</v>
      </c>
      <c r="C406" s="51" t="s">
        <v>25</v>
      </c>
      <c r="D406" s="31">
        <v>3235</v>
      </c>
      <c r="E406" s="32" t="s">
        <v>42</v>
      </c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8</v>
      </c>
      <c r="B407" s="25">
        <v>11</v>
      </c>
      <c r="C407" s="50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21"/>
      <c r="W407" s="21"/>
      <c r="X407" s="21"/>
      <c r="Y407" s="12"/>
    </row>
    <row r="408" spans="1:25" hidden="1" x14ac:dyDescent="0.2">
      <c r="A408" s="28" t="s">
        <v>8</v>
      </c>
      <c r="B408" s="29">
        <v>11</v>
      </c>
      <c r="C408" s="51" t="s">
        <v>25</v>
      </c>
      <c r="D408" s="31">
        <v>3292</v>
      </c>
      <c r="E408" s="32" t="s">
        <v>123</v>
      </c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8</v>
      </c>
      <c r="B409" s="25">
        <v>11</v>
      </c>
      <c r="C409" s="50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21"/>
      <c r="W409" s="21"/>
      <c r="X409" s="21"/>
      <c r="Y409" s="12"/>
    </row>
    <row r="410" spans="1:25" s="23" customFormat="1" ht="15.75" hidden="1" x14ac:dyDescent="0.2">
      <c r="A410" s="28" t="s">
        <v>8</v>
      </c>
      <c r="B410" s="29">
        <v>11</v>
      </c>
      <c r="C410" s="51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21"/>
      <c r="W410" s="21"/>
      <c r="X410" s="21"/>
      <c r="Y410" s="12"/>
    </row>
    <row r="411" spans="1:25" s="23" customFormat="1" ht="15.75" hidden="1" x14ac:dyDescent="0.2">
      <c r="A411" s="24" t="s">
        <v>8</v>
      </c>
      <c r="B411" s="25">
        <v>11</v>
      </c>
      <c r="C411" s="50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21"/>
      <c r="W411" s="21"/>
      <c r="X411" s="21"/>
      <c r="Y411" s="12"/>
    </row>
    <row r="412" spans="1:25" hidden="1" x14ac:dyDescent="0.2">
      <c r="A412" s="28" t="s">
        <v>8</v>
      </c>
      <c r="B412" s="29">
        <v>11</v>
      </c>
      <c r="C412" s="51" t="s">
        <v>25</v>
      </c>
      <c r="D412" s="31">
        <v>4222</v>
      </c>
      <c r="E412" s="32" t="s">
        <v>130</v>
      </c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8</v>
      </c>
      <c r="B413" s="29">
        <v>11</v>
      </c>
      <c r="C413" s="51" t="s">
        <v>25</v>
      </c>
      <c r="D413" s="31">
        <v>4227</v>
      </c>
      <c r="E413" s="32" t="s">
        <v>132</v>
      </c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8</v>
      </c>
      <c r="B414" s="25">
        <v>11</v>
      </c>
      <c r="C414" s="50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21"/>
      <c r="W414" s="21"/>
      <c r="X414" s="21"/>
      <c r="Y414" s="12"/>
    </row>
    <row r="415" spans="1:25" ht="15.75" hidden="1" x14ac:dyDescent="0.2">
      <c r="A415" s="28" t="s">
        <v>8</v>
      </c>
      <c r="B415" s="29">
        <v>11</v>
      </c>
      <c r="C415" s="51" t="s">
        <v>25</v>
      </c>
      <c r="D415" s="31">
        <v>4231</v>
      </c>
      <c r="E415" s="32" t="s">
        <v>128</v>
      </c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8</v>
      </c>
      <c r="B416" s="25">
        <v>11</v>
      </c>
      <c r="C416" s="50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21"/>
      <c r="W416" s="21"/>
      <c r="X416" s="21"/>
      <c r="Y416" s="12"/>
    </row>
    <row r="417" spans="1:25" hidden="1" x14ac:dyDescent="0.2">
      <c r="A417" s="28" t="s">
        <v>8</v>
      </c>
      <c r="B417" s="29">
        <v>11</v>
      </c>
      <c r="C417" s="51" t="s">
        <v>25</v>
      </c>
      <c r="D417" s="31">
        <v>4531</v>
      </c>
      <c r="E417" s="32" t="s">
        <v>145</v>
      </c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278" t="s">
        <v>16</v>
      </c>
      <c r="B418" s="278"/>
      <c r="C418" s="278"/>
      <c r="D418" s="278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21"/>
      <c r="W419" s="21"/>
      <c r="X419" s="21"/>
      <c r="Y419" s="12"/>
    </row>
    <row r="420" spans="1:25" ht="30" hidden="1" x14ac:dyDescent="0.2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21"/>
      <c r="W421" s="21"/>
      <c r="X421" s="21"/>
      <c r="Y421" s="12"/>
    </row>
    <row r="422" spans="1:25" hidden="1" x14ac:dyDescent="0.2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21"/>
      <c r="W426" s="21"/>
      <c r="X426" s="21"/>
      <c r="Y426" s="12"/>
    </row>
    <row r="427" spans="1:25" s="23" customFormat="1" ht="15.75" hidden="1" x14ac:dyDescent="0.2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21"/>
      <c r="W427" s="21"/>
      <c r="X427" s="21"/>
      <c r="Y427" s="12"/>
    </row>
    <row r="428" spans="1:25" hidden="1" x14ac:dyDescent="0.2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</row>
    <row r="429" spans="1:25" s="23" customFormat="1" ht="15.75" hidden="1" x14ac:dyDescent="0.2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2"/>
    </row>
    <row r="430" spans="1:25" s="23" customFormat="1" ht="15.75" hidden="1" x14ac:dyDescent="0.2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2"/>
    </row>
    <row r="431" spans="1:25" s="23" customFormat="1" ht="15.75" hidden="1" x14ac:dyDescent="0.2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2"/>
    </row>
    <row r="432" spans="1:25" s="23" customFormat="1" ht="15.75" hidden="1" x14ac:dyDescent="0.2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2"/>
    </row>
    <row r="433" spans="1:25" ht="63" x14ac:dyDescent="0.2">
      <c r="A433" s="278" t="s">
        <v>91</v>
      </c>
      <c r="B433" s="278"/>
      <c r="C433" s="278"/>
      <c r="D433" s="278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</row>
    <row r="434" spans="1:25" s="23" customFormat="1" ht="15.75" hidden="1" x14ac:dyDescent="0.2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2"/>
    </row>
    <row r="435" spans="1:25" s="23" customFormat="1" ht="15.75" hidden="1" x14ac:dyDescent="0.2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2"/>
    </row>
    <row r="436" spans="1:25" s="23" customFormat="1" ht="15.75" hidden="1" x14ac:dyDescent="0.2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2"/>
    </row>
    <row r="437" spans="1:25" hidden="1" x14ac:dyDescent="0.2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</row>
    <row r="438" spans="1:25" s="23" customFormat="1" ht="15.75" hidden="1" x14ac:dyDescent="0.2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2"/>
    </row>
    <row r="439" spans="1:25" hidden="1" x14ac:dyDescent="0.2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</row>
    <row r="440" spans="1:25" s="23" customFormat="1" ht="15.75" hidden="1" x14ac:dyDescent="0.2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2"/>
    </row>
    <row r="441" spans="1:25" hidden="1" x14ac:dyDescent="0.2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</row>
    <row r="442" spans="1:25" s="23" customFormat="1" ht="15.75" hidden="1" x14ac:dyDescent="0.2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2"/>
    </row>
    <row r="443" spans="1:25" hidden="1" x14ac:dyDescent="0.2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</row>
    <row r="444" spans="1:25" s="23" customFormat="1" ht="15.75" hidden="1" x14ac:dyDescent="0.2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2"/>
    </row>
    <row r="445" spans="1:25" hidden="1" x14ac:dyDescent="0.2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</row>
    <row r="446" spans="1:25" ht="63" x14ac:dyDescent="0.2">
      <c r="A446" s="278" t="s">
        <v>478</v>
      </c>
      <c r="B446" s="279"/>
      <c r="C446" s="279"/>
      <c r="D446" s="279"/>
      <c r="E446" s="20" t="s">
        <v>315</v>
      </c>
      <c r="F446" s="66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</row>
    <row r="447" spans="1:25" s="23" customFormat="1" ht="15.75" hidden="1" x14ac:dyDescent="0.2">
      <c r="A447" s="25" t="s">
        <v>213</v>
      </c>
      <c r="B447" s="25">
        <v>11</v>
      </c>
      <c r="C447" s="26" t="s">
        <v>209</v>
      </c>
      <c r="D447" s="40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2"/>
    </row>
    <row r="448" spans="1:25" hidden="1" x14ac:dyDescent="0.2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</row>
    <row r="449" spans="1:25" hidden="1" x14ac:dyDescent="0.2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</row>
    <row r="450" spans="1:25" s="23" customFormat="1" ht="15" hidden="1" customHeight="1" x14ac:dyDescent="0.2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2"/>
    </row>
    <row r="451" spans="1:25" s="23" customFormat="1" ht="15" hidden="1" customHeight="1" x14ac:dyDescent="0.2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2"/>
    </row>
    <row r="452" spans="1:25" ht="30" hidden="1" x14ac:dyDescent="0.2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21"/>
      <c r="W453" s="21"/>
      <c r="X453" s="21"/>
      <c r="Y453" s="12"/>
    </row>
    <row r="454" spans="1:25" hidden="1" x14ac:dyDescent="0.2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278" t="s">
        <v>34</v>
      </c>
      <c r="B455" s="278"/>
      <c r="C455" s="278"/>
      <c r="D455" s="278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21"/>
      <c r="W455" s="21"/>
      <c r="X455" s="21"/>
      <c r="Y455" s="12"/>
    </row>
    <row r="456" spans="1:25" s="23" customFormat="1" ht="15.75" hidden="1" x14ac:dyDescent="0.2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21"/>
      <c r="W456" s="21"/>
      <c r="X456" s="21"/>
      <c r="Y456" s="12"/>
    </row>
    <row r="457" spans="1:25" ht="30" hidden="1" x14ac:dyDescent="0.2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21"/>
      <c r="W458" s="21"/>
      <c r="X458" s="21"/>
      <c r="Y458" s="12"/>
    </row>
    <row r="459" spans="1:25" s="23" customFormat="1" ht="15.75" hidden="1" x14ac:dyDescent="0.2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2"/>
    </row>
    <row r="460" spans="1:25" hidden="1" x14ac:dyDescent="0.2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</row>
    <row r="461" spans="1:25" s="23" customFormat="1" ht="15.75" hidden="1" x14ac:dyDescent="0.2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2"/>
    </row>
    <row r="462" spans="1:25" hidden="1" x14ac:dyDescent="0.2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</row>
    <row r="463" spans="1:25" s="23" customFormat="1" ht="15" hidden="1" customHeight="1" x14ac:dyDescent="0.2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2"/>
    </row>
    <row r="464" spans="1:25" s="23" customFormat="1" ht="15" hidden="1" customHeight="1" x14ac:dyDescent="0.2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2"/>
    </row>
    <row r="465" spans="1:25" hidden="1" x14ac:dyDescent="0.2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</row>
    <row r="466" spans="1:25" s="47" customFormat="1" ht="15.75" x14ac:dyDescent="0.2">
      <c r="A466" s="299" t="s">
        <v>317</v>
      </c>
      <c r="B466" s="299"/>
      <c r="C466" s="299"/>
      <c r="D466" s="299"/>
      <c r="E466" s="299"/>
      <c r="F466" s="299"/>
      <c r="G466" s="45">
        <f>G467+G504+G572</f>
        <v>1516692750</v>
      </c>
      <c r="H466" s="45">
        <f>H467+H504+H572</f>
        <v>1514542750</v>
      </c>
      <c r="I466" s="45">
        <f>I467+I504+I572</f>
        <v>1238409240</v>
      </c>
      <c r="J466" s="45">
        <f>J467+J504+J572</f>
        <v>1234914240</v>
      </c>
      <c r="K466" s="45">
        <f>K467+K504+K572</f>
        <v>1228221403.4400003</v>
      </c>
      <c r="L466" s="46">
        <f t="shared" si="216"/>
        <v>99.177344917097059</v>
      </c>
      <c r="M466" s="45">
        <f t="shared" ref="M466:U466" si="240">M467+M504+M572</f>
        <v>1539400000</v>
      </c>
      <c r="N466" s="45">
        <f>N467+N504+N572</f>
        <v>1538700000</v>
      </c>
      <c r="O466" s="45">
        <f t="shared" si="240"/>
        <v>1356900000</v>
      </c>
      <c r="P466" s="45">
        <f t="shared" si="240"/>
        <v>1356900000</v>
      </c>
      <c r="Q466" s="45">
        <f t="shared" si="240"/>
        <v>1539085000</v>
      </c>
      <c r="R466" s="45">
        <f t="shared" si="240"/>
        <v>1329780000</v>
      </c>
      <c r="S466" s="45">
        <f t="shared" si="240"/>
        <v>1329780000</v>
      </c>
      <c r="T466" s="45">
        <f t="shared" si="240"/>
        <v>1303150000</v>
      </c>
      <c r="U466" s="45">
        <f t="shared" si="240"/>
        <v>1303150000</v>
      </c>
      <c r="V466" s="99"/>
      <c r="W466" s="99"/>
      <c r="X466" s="99"/>
      <c r="Y466" s="104"/>
    </row>
    <row r="467" spans="1:25" s="23" customFormat="1" ht="15.75" x14ac:dyDescent="0.2">
      <c r="A467" s="283" t="s">
        <v>385</v>
      </c>
      <c r="B467" s="283"/>
      <c r="C467" s="283"/>
      <c r="D467" s="283"/>
      <c r="E467" s="283"/>
      <c r="F467" s="283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21"/>
      <c r="W467" s="21"/>
      <c r="X467" s="21"/>
      <c r="Y467" s="12"/>
    </row>
    <row r="468" spans="1:25" s="23" customFormat="1" ht="78.75" x14ac:dyDescent="0.2">
      <c r="A468" s="278" t="s">
        <v>479</v>
      </c>
      <c r="B468" s="279"/>
      <c r="C468" s="279"/>
      <c r="D468" s="279"/>
      <c r="E468" s="67" t="s">
        <v>362</v>
      </c>
      <c r="F468" s="49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2"/>
    </row>
    <row r="469" spans="1:25" s="23" customFormat="1" ht="15.75" hidden="1" x14ac:dyDescent="0.2">
      <c r="A469" s="24" t="s">
        <v>271</v>
      </c>
      <c r="B469" s="24">
        <v>11</v>
      </c>
      <c r="C469" s="50" t="s">
        <v>24</v>
      </c>
      <c r="D469" s="40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2"/>
    </row>
    <row r="470" spans="1:25" hidden="1" x14ac:dyDescent="0.2">
      <c r="A470" s="28" t="s">
        <v>271</v>
      </c>
      <c r="B470" s="28">
        <v>11</v>
      </c>
      <c r="C470" s="51" t="s">
        <v>24</v>
      </c>
      <c r="D470" s="54">
        <v>3238</v>
      </c>
      <c r="E470" s="32" t="s">
        <v>122</v>
      </c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</row>
    <row r="471" spans="1:25" s="23" customFormat="1" ht="78.75" x14ac:dyDescent="0.2">
      <c r="A471" s="278" t="s">
        <v>480</v>
      </c>
      <c r="B471" s="279"/>
      <c r="C471" s="279"/>
      <c r="D471" s="279"/>
      <c r="E471" s="20" t="s">
        <v>208</v>
      </c>
      <c r="F471" s="49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2"/>
    </row>
    <row r="472" spans="1:25" s="23" customFormat="1" ht="15.75" hidden="1" x14ac:dyDescent="0.2">
      <c r="A472" s="24" t="s">
        <v>207</v>
      </c>
      <c r="B472" s="24">
        <v>11</v>
      </c>
      <c r="C472" s="50" t="s">
        <v>24</v>
      </c>
      <c r="D472" s="40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2"/>
    </row>
    <row r="473" spans="1:25" hidden="1" x14ac:dyDescent="0.2">
      <c r="A473" s="28" t="s">
        <v>207</v>
      </c>
      <c r="B473" s="28">
        <v>11</v>
      </c>
      <c r="C473" s="51" t="s">
        <v>24</v>
      </c>
      <c r="D473" s="54">
        <v>3237</v>
      </c>
      <c r="E473" s="32" t="s">
        <v>36</v>
      </c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</row>
    <row r="474" spans="1:25" ht="78.75" x14ac:dyDescent="0.2">
      <c r="A474" s="279" t="s">
        <v>481</v>
      </c>
      <c r="B474" s="279"/>
      <c r="C474" s="279"/>
      <c r="D474" s="279"/>
      <c r="E474" s="20" t="s">
        <v>380</v>
      </c>
      <c r="F474" s="49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</row>
    <row r="475" spans="1:25" s="23" customFormat="1" ht="15.75" hidden="1" x14ac:dyDescent="0.2">
      <c r="A475" s="24" t="s">
        <v>379</v>
      </c>
      <c r="B475" s="24">
        <v>11</v>
      </c>
      <c r="C475" s="50" t="s">
        <v>24</v>
      </c>
      <c r="D475" s="40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2"/>
    </row>
    <row r="476" spans="1:25" hidden="1" x14ac:dyDescent="0.2">
      <c r="A476" s="28" t="s">
        <v>379</v>
      </c>
      <c r="B476" s="28">
        <v>11</v>
      </c>
      <c r="C476" s="51" t="s">
        <v>24</v>
      </c>
      <c r="D476" s="54">
        <v>3721</v>
      </c>
      <c r="E476" s="32" t="s">
        <v>381</v>
      </c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</row>
    <row r="477" spans="1:25" ht="78.75" x14ac:dyDescent="0.2">
      <c r="A477" s="279" t="s">
        <v>482</v>
      </c>
      <c r="B477" s="279"/>
      <c r="C477" s="279"/>
      <c r="D477" s="279"/>
      <c r="E477" s="20" t="s">
        <v>373</v>
      </c>
      <c r="F477" s="49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</row>
    <row r="478" spans="1:25" s="23" customFormat="1" ht="15.75" hidden="1" x14ac:dyDescent="0.2">
      <c r="A478" s="24" t="s">
        <v>375</v>
      </c>
      <c r="B478" s="25">
        <v>11</v>
      </c>
      <c r="C478" s="50" t="s">
        <v>27</v>
      </c>
      <c r="D478" s="40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2"/>
    </row>
    <row r="479" spans="1:25" hidden="1" x14ac:dyDescent="0.2">
      <c r="A479" s="28" t="s">
        <v>375</v>
      </c>
      <c r="B479" s="29">
        <v>11</v>
      </c>
      <c r="C479" s="51" t="s">
        <v>27</v>
      </c>
      <c r="D479" s="31">
        <v>3632</v>
      </c>
      <c r="E479" s="32" t="s">
        <v>244</v>
      </c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</row>
    <row r="480" spans="1:25" ht="78.75" x14ac:dyDescent="0.2">
      <c r="A480" s="278" t="s">
        <v>483</v>
      </c>
      <c r="B480" s="278"/>
      <c r="C480" s="278"/>
      <c r="D480" s="278"/>
      <c r="E480" s="20" t="s">
        <v>44</v>
      </c>
      <c r="F480" s="49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</row>
    <row r="481" spans="1:25" s="23" customFormat="1" ht="15.75" hidden="1" x14ac:dyDescent="0.2">
      <c r="A481" s="24" t="s">
        <v>50</v>
      </c>
      <c r="B481" s="25">
        <v>11</v>
      </c>
      <c r="C481" s="50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2"/>
    </row>
    <row r="482" spans="1:25" hidden="1" x14ac:dyDescent="0.2">
      <c r="A482" s="28" t="s">
        <v>50</v>
      </c>
      <c r="B482" s="29">
        <v>11</v>
      </c>
      <c r="C482" s="51" t="s">
        <v>27</v>
      </c>
      <c r="D482" s="54">
        <v>3237</v>
      </c>
      <c r="E482" s="32" t="s">
        <v>36</v>
      </c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</row>
    <row r="483" spans="1:25" s="23" customFormat="1" ht="15.75" hidden="1" x14ac:dyDescent="0.2">
      <c r="A483" s="24" t="s">
        <v>50</v>
      </c>
      <c r="B483" s="25">
        <v>11</v>
      </c>
      <c r="C483" s="50" t="s">
        <v>27</v>
      </c>
      <c r="D483" s="40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2"/>
    </row>
    <row r="484" spans="1:25" hidden="1" x14ac:dyDescent="0.2">
      <c r="A484" s="28" t="s">
        <v>50</v>
      </c>
      <c r="B484" s="29">
        <v>11</v>
      </c>
      <c r="C484" s="51" t="s">
        <v>27</v>
      </c>
      <c r="D484" s="54">
        <v>3294</v>
      </c>
      <c r="E484" s="32" t="s">
        <v>37</v>
      </c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</row>
    <row r="485" spans="1:25" s="23" customFormat="1" ht="78.75" x14ac:dyDescent="0.2">
      <c r="A485" s="278" t="s">
        <v>484</v>
      </c>
      <c r="B485" s="278"/>
      <c r="C485" s="278"/>
      <c r="D485" s="278"/>
      <c r="E485" s="20" t="s">
        <v>61</v>
      </c>
      <c r="F485" s="49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2"/>
    </row>
    <row r="486" spans="1:25" s="23" customFormat="1" ht="15.75" hidden="1" x14ac:dyDescent="0.2">
      <c r="A486" s="24" t="s">
        <v>172</v>
      </c>
      <c r="B486" s="25">
        <v>11</v>
      </c>
      <c r="C486" s="50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2"/>
    </row>
    <row r="487" spans="1:25" ht="45" hidden="1" x14ac:dyDescent="0.2">
      <c r="A487" s="28" t="s">
        <v>172</v>
      </c>
      <c r="B487" s="29">
        <v>11</v>
      </c>
      <c r="C487" s="51" t="s">
        <v>27</v>
      </c>
      <c r="D487" s="31">
        <v>3861</v>
      </c>
      <c r="E487" s="32" t="s">
        <v>282</v>
      </c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</row>
    <row r="488" spans="1:25" s="23" customFormat="1" ht="78" customHeight="1" x14ac:dyDescent="0.2">
      <c r="A488" s="278" t="s">
        <v>485</v>
      </c>
      <c r="B488" s="278"/>
      <c r="C488" s="278"/>
      <c r="D488" s="278"/>
      <c r="E488" s="20" t="s">
        <v>6</v>
      </c>
      <c r="F488" s="49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21"/>
      <c r="W488" s="21"/>
      <c r="X488" s="21"/>
      <c r="Y488" s="12"/>
    </row>
    <row r="489" spans="1:25" s="23" customFormat="1" ht="15.75" hidden="1" x14ac:dyDescent="0.2">
      <c r="A489" s="24" t="s">
        <v>71</v>
      </c>
      <c r="B489" s="25">
        <v>11</v>
      </c>
      <c r="C489" s="50" t="s">
        <v>27</v>
      </c>
      <c r="D489" s="27">
        <v>386</v>
      </c>
      <c r="E489" s="20"/>
      <c r="F489" s="49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21"/>
      <c r="W489" s="21"/>
      <c r="X489" s="21"/>
      <c r="Y489" s="12"/>
    </row>
    <row r="490" spans="1:25" ht="45" hidden="1" x14ac:dyDescent="0.2">
      <c r="A490" s="28" t="s">
        <v>71</v>
      </c>
      <c r="B490" s="29">
        <v>11</v>
      </c>
      <c r="C490" s="51" t="s">
        <v>27</v>
      </c>
      <c r="D490" s="31">
        <v>3861</v>
      </c>
      <c r="E490" s="32" t="s">
        <v>282</v>
      </c>
      <c r="F490" s="88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71</v>
      </c>
      <c r="B491" s="25">
        <v>11</v>
      </c>
      <c r="C491" s="50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21"/>
      <c r="W491" s="21"/>
      <c r="X491" s="21"/>
      <c r="Y491" s="12"/>
    </row>
    <row r="492" spans="1:25" ht="30" hidden="1" x14ac:dyDescent="0.2">
      <c r="A492" s="28" t="s">
        <v>71</v>
      </c>
      <c r="B492" s="29">
        <v>11</v>
      </c>
      <c r="C492" s="51" t="s">
        <v>27</v>
      </c>
      <c r="D492" s="31">
        <v>3512</v>
      </c>
      <c r="E492" s="32" t="s">
        <v>140</v>
      </c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278" t="s">
        <v>584</v>
      </c>
      <c r="B493" s="278"/>
      <c r="C493" s="278"/>
      <c r="D493" s="278"/>
      <c r="E493" s="20" t="s">
        <v>62</v>
      </c>
      <c r="F493" s="49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21"/>
      <c r="W493" s="21"/>
      <c r="X493" s="21"/>
      <c r="Y493" s="12"/>
    </row>
    <row r="494" spans="1:25" s="23" customFormat="1" ht="15.75" hidden="1" x14ac:dyDescent="0.2">
      <c r="A494" s="24" t="s">
        <v>72</v>
      </c>
      <c r="B494" s="25">
        <v>11</v>
      </c>
      <c r="C494" s="50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21"/>
      <c r="W494" s="21"/>
      <c r="X494" s="21"/>
      <c r="Y494" s="12"/>
    </row>
    <row r="495" spans="1:25" ht="45" hidden="1" x14ac:dyDescent="0.2">
      <c r="A495" s="28" t="s">
        <v>72</v>
      </c>
      <c r="B495" s="29">
        <v>11</v>
      </c>
      <c r="C495" s="51" t="s">
        <v>27</v>
      </c>
      <c r="D495" s="54">
        <v>3861</v>
      </c>
      <c r="E495" s="32" t="s">
        <v>282</v>
      </c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278" t="s">
        <v>486</v>
      </c>
      <c r="B496" s="278"/>
      <c r="C496" s="278"/>
      <c r="D496" s="278"/>
      <c r="E496" s="20" t="s">
        <v>60</v>
      </c>
      <c r="F496" s="49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21"/>
      <c r="W496" s="21"/>
      <c r="X496" s="21"/>
      <c r="Y496" s="12"/>
    </row>
    <row r="497" spans="1:25" s="23" customFormat="1" ht="15.75" hidden="1" x14ac:dyDescent="0.2">
      <c r="A497" s="24" t="s">
        <v>173</v>
      </c>
      <c r="B497" s="25">
        <v>11</v>
      </c>
      <c r="C497" s="50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21"/>
      <c r="W497" s="21"/>
      <c r="X497" s="21"/>
      <c r="Y497" s="12"/>
    </row>
    <row r="498" spans="1:25" ht="30" hidden="1" x14ac:dyDescent="0.2">
      <c r="A498" s="28" t="s">
        <v>173</v>
      </c>
      <c r="B498" s="29">
        <v>11</v>
      </c>
      <c r="C498" s="51" t="s">
        <v>27</v>
      </c>
      <c r="D498" s="31">
        <v>3512</v>
      </c>
      <c r="E498" s="32" t="s">
        <v>140</v>
      </c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39" customFormat="1" ht="78.75" x14ac:dyDescent="0.2">
      <c r="A499" s="278" t="s">
        <v>487</v>
      </c>
      <c r="B499" s="279"/>
      <c r="C499" s="279"/>
      <c r="D499" s="279"/>
      <c r="E499" s="20" t="s">
        <v>372</v>
      </c>
      <c r="F499" s="49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98"/>
      <c r="W499" s="98"/>
      <c r="X499" s="98"/>
      <c r="Y499" s="103"/>
    </row>
    <row r="500" spans="1:25" s="39" customFormat="1" ht="15.75" hidden="1" x14ac:dyDescent="0.2">
      <c r="A500" s="24" t="s">
        <v>305</v>
      </c>
      <c r="B500" s="25">
        <v>12</v>
      </c>
      <c r="C500" s="50" t="s">
        <v>28</v>
      </c>
      <c r="D500" s="40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98"/>
      <c r="W500" s="98"/>
      <c r="X500" s="98"/>
      <c r="Y500" s="103"/>
    </row>
    <row r="501" spans="1:25" s="37" customFormat="1" hidden="1" x14ac:dyDescent="0.2">
      <c r="A501" s="28" t="s">
        <v>305</v>
      </c>
      <c r="B501" s="29">
        <v>12</v>
      </c>
      <c r="C501" s="51" t="s">
        <v>28</v>
      </c>
      <c r="D501" s="54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02"/>
    </row>
    <row r="502" spans="1:25" s="39" customFormat="1" ht="15.75" hidden="1" x14ac:dyDescent="0.2">
      <c r="A502" s="24" t="s">
        <v>305</v>
      </c>
      <c r="B502" s="25">
        <v>51</v>
      </c>
      <c r="C502" s="50" t="s">
        <v>28</v>
      </c>
      <c r="D502" s="40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98"/>
      <c r="W502" s="98"/>
      <c r="X502" s="98"/>
      <c r="Y502" s="103"/>
    </row>
    <row r="503" spans="1:25" s="37" customFormat="1" hidden="1" x14ac:dyDescent="0.2">
      <c r="A503" s="28" t="s">
        <v>305</v>
      </c>
      <c r="B503" s="29">
        <v>51</v>
      </c>
      <c r="C503" s="51" t="s">
        <v>28</v>
      </c>
      <c r="D503" s="54">
        <v>3237</v>
      </c>
      <c r="E503" s="32" t="s">
        <v>36</v>
      </c>
      <c r="F503" s="32"/>
      <c r="G503" s="1">
        <v>1030000</v>
      </c>
      <c r="H503" s="56"/>
      <c r="I503" s="1">
        <v>1030000</v>
      </c>
      <c r="J503" s="56"/>
      <c r="K503" s="1">
        <v>887874.02</v>
      </c>
      <c r="L503" s="33">
        <f t="shared" si="254"/>
        <v>86.201361165048539</v>
      </c>
      <c r="M503" s="1">
        <v>700000</v>
      </c>
      <c r="N503" s="56"/>
      <c r="O503" s="1"/>
      <c r="P503" s="56"/>
      <c r="Q503" s="1">
        <v>0</v>
      </c>
      <c r="R503" s="1"/>
      <c r="S503" s="56"/>
      <c r="T503" s="1"/>
      <c r="U503" s="56"/>
      <c r="V503" s="2"/>
      <c r="W503" s="2"/>
      <c r="X503" s="2"/>
      <c r="Y503" s="102"/>
    </row>
    <row r="504" spans="1:25" s="23" customFormat="1" ht="15.75" x14ac:dyDescent="0.2">
      <c r="A504" s="283" t="s">
        <v>384</v>
      </c>
      <c r="B504" s="283"/>
      <c r="C504" s="283"/>
      <c r="D504" s="283"/>
      <c r="E504" s="283"/>
      <c r="F504" s="283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21"/>
      <c r="W504" s="21"/>
      <c r="X504" s="21"/>
      <c r="Y504" s="12"/>
    </row>
    <row r="505" spans="1:25" ht="78.75" x14ac:dyDescent="0.2">
      <c r="A505" s="278" t="s">
        <v>488</v>
      </c>
      <c r="B505" s="278"/>
      <c r="C505" s="278"/>
      <c r="D505" s="278"/>
      <c r="E505" s="20" t="s">
        <v>326</v>
      </c>
      <c r="F505" s="49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1"/>
    </row>
    <row r="506" spans="1:25" s="23" customFormat="1" ht="15.75" hidden="1" x14ac:dyDescent="0.2">
      <c r="A506" s="24" t="s">
        <v>15</v>
      </c>
      <c r="B506" s="25">
        <v>11</v>
      </c>
      <c r="C506" s="50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21"/>
      <c r="W506" s="21"/>
      <c r="X506" s="21"/>
      <c r="Y506" s="12"/>
    </row>
    <row r="507" spans="1:25" hidden="1" x14ac:dyDescent="0.2">
      <c r="A507" s="28" t="s">
        <v>15</v>
      </c>
      <c r="B507" s="29">
        <v>11</v>
      </c>
      <c r="C507" s="51" t="s">
        <v>23</v>
      </c>
      <c r="D507" s="31">
        <v>3213</v>
      </c>
      <c r="E507" s="32" t="s">
        <v>112</v>
      </c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</row>
    <row r="508" spans="1:25" s="23" customFormat="1" ht="15.75" hidden="1" x14ac:dyDescent="0.2">
      <c r="A508" s="24" t="s">
        <v>15</v>
      </c>
      <c r="B508" s="25">
        <v>11</v>
      </c>
      <c r="C508" s="50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2"/>
    </row>
    <row r="509" spans="1:25" hidden="1" x14ac:dyDescent="0.2">
      <c r="A509" s="28" t="s">
        <v>15</v>
      </c>
      <c r="B509" s="29">
        <v>11</v>
      </c>
      <c r="C509" s="51" t="s">
        <v>23</v>
      </c>
      <c r="D509" s="31">
        <v>3221</v>
      </c>
      <c r="E509" s="32" t="s">
        <v>146</v>
      </c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15</v>
      </c>
      <c r="B510" s="25">
        <v>11</v>
      </c>
      <c r="C510" s="50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21"/>
      <c r="W510" s="21"/>
      <c r="X510" s="21"/>
      <c r="Y510" s="12"/>
    </row>
    <row r="511" spans="1:25" hidden="1" x14ac:dyDescent="0.2">
      <c r="A511" s="28" t="s">
        <v>15</v>
      </c>
      <c r="B511" s="29">
        <v>11</v>
      </c>
      <c r="C511" s="51" t="s">
        <v>23</v>
      </c>
      <c r="D511" s="31">
        <v>3231</v>
      </c>
      <c r="E511" s="32" t="s">
        <v>117</v>
      </c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15</v>
      </c>
      <c r="B512" s="29">
        <v>11</v>
      </c>
      <c r="C512" s="51" t="s">
        <v>23</v>
      </c>
      <c r="D512" s="31">
        <v>3235</v>
      </c>
      <c r="E512" s="32" t="s">
        <v>42</v>
      </c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15</v>
      </c>
      <c r="B513" s="29">
        <v>11</v>
      </c>
      <c r="C513" s="51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21"/>
      <c r="W513" s="21"/>
      <c r="X513" s="21"/>
      <c r="Y513" s="12"/>
    </row>
    <row r="514" spans="1:25" s="23" customFormat="1" ht="15.75" hidden="1" x14ac:dyDescent="0.2">
      <c r="A514" s="28" t="s">
        <v>15</v>
      </c>
      <c r="B514" s="29">
        <v>11</v>
      </c>
      <c r="C514" s="51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21"/>
      <c r="W514" s="21"/>
      <c r="X514" s="21"/>
      <c r="Y514" s="12"/>
    </row>
    <row r="515" spans="1:25" s="23" customFormat="1" ht="15.75" hidden="1" x14ac:dyDescent="0.2">
      <c r="A515" s="24" t="s">
        <v>15</v>
      </c>
      <c r="B515" s="25">
        <v>11</v>
      </c>
      <c r="C515" s="50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21"/>
      <c r="W515" s="21"/>
      <c r="X515" s="21"/>
      <c r="Y515" s="12"/>
    </row>
    <row r="516" spans="1:25" hidden="1" x14ac:dyDescent="0.2">
      <c r="A516" s="28" t="s">
        <v>15</v>
      </c>
      <c r="B516" s="29">
        <v>11</v>
      </c>
      <c r="C516" s="51" t="s">
        <v>23</v>
      </c>
      <c r="D516" s="31">
        <v>3294</v>
      </c>
      <c r="E516" s="32" t="s">
        <v>37</v>
      </c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15</v>
      </c>
      <c r="B517" s="29">
        <v>11</v>
      </c>
      <c r="C517" s="51" t="s">
        <v>23</v>
      </c>
      <c r="D517" s="31">
        <v>3299</v>
      </c>
      <c r="E517" s="32" t="s">
        <v>125</v>
      </c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278" t="s">
        <v>489</v>
      </c>
      <c r="B518" s="278"/>
      <c r="C518" s="278"/>
      <c r="D518" s="278"/>
      <c r="E518" s="20" t="s">
        <v>10</v>
      </c>
      <c r="F518" s="49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21"/>
      <c r="W519" s="21"/>
      <c r="X519" s="21"/>
      <c r="Y519" s="12"/>
    </row>
    <row r="520" spans="1:25" hidden="1" x14ac:dyDescent="0.2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21"/>
      <c r="W521" s="21"/>
      <c r="X521" s="21"/>
      <c r="Y521" s="12"/>
    </row>
    <row r="522" spans="1:25" ht="35.25" hidden="1" customHeight="1" x14ac:dyDescent="0.2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278" t="s">
        <v>490</v>
      </c>
      <c r="B523" s="278"/>
      <c r="C523" s="278"/>
      <c r="D523" s="278"/>
      <c r="E523" s="20" t="s">
        <v>283</v>
      </c>
      <c r="F523" s="49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170</v>
      </c>
      <c r="B524" s="25">
        <v>11</v>
      </c>
      <c r="C524" s="50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21"/>
      <c r="W524" s="21"/>
      <c r="X524" s="21"/>
      <c r="Y524" s="12"/>
    </row>
    <row r="525" spans="1:25" hidden="1" x14ac:dyDescent="0.2">
      <c r="A525" s="28" t="s">
        <v>170</v>
      </c>
      <c r="B525" s="29">
        <v>11</v>
      </c>
      <c r="C525" s="51" t="s">
        <v>23</v>
      </c>
      <c r="D525" s="31">
        <v>3632</v>
      </c>
      <c r="E525" s="32" t="s">
        <v>244</v>
      </c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170</v>
      </c>
      <c r="B526" s="25">
        <v>11</v>
      </c>
      <c r="C526" s="50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21"/>
      <c r="W526" s="21"/>
      <c r="X526" s="21"/>
      <c r="Y526" s="12"/>
    </row>
    <row r="527" spans="1:25" ht="45" hidden="1" x14ac:dyDescent="0.2">
      <c r="A527" s="28" t="s">
        <v>170</v>
      </c>
      <c r="B527" s="29">
        <v>11</v>
      </c>
      <c r="C527" s="51" t="s">
        <v>23</v>
      </c>
      <c r="D527" s="31">
        <v>3861</v>
      </c>
      <c r="E527" s="32" t="s">
        <v>282</v>
      </c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ht="78.75" x14ac:dyDescent="0.2">
      <c r="A528" s="278" t="s">
        <v>491</v>
      </c>
      <c r="B528" s="278"/>
      <c r="C528" s="278"/>
      <c r="D528" s="278"/>
      <c r="E528" s="20" t="s">
        <v>5</v>
      </c>
      <c r="F528" s="49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</row>
    <row r="529" spans="1:25" s="23" customFormat="1" ht="15.75" hidden="1" x14ac:dyDescent="0.2">
      <c r="A529" s="24" t="s">
        <v>7</v>
      </c>
      <c r="B529" s="25">
        <v>11</v>
      </c>
      <c r="C529" s="50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2"/>
    </row>
    <row r="530" spans="1:25" ht="30" hidden="1" x14ac:dyDescent="0.2">
      <c r="A530" s="28" t="s">
        <v>7</v>
      </c>
      <c r="B530" s="29">
        <v>11</v>
      </c>
      <c r="C530" s="51" t="s">
        <v>23</v>
      </c>
      <c r="D530" s="31">
        <v>3512</v>
      </c>
      <c r="E530" s="32" t="s">
        <v>140</v>
      </c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</row>
    <row r="531" spans="1:25" s="23" customFormat="1" ht="15.75" hidden="1" x14ac:dyDescent="0.2">
      <c r="A531" s="24" t="s">
        <v>7</v>
      </c>
      <c r="B531" s="25">
        <v>11</v>
      </c>
      <c r="C531" s="50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2"/>
    </row>
    <row r="532" spans="1:25" ht="45" hidden="1" x14ac:dyDescent="0.2">
      <c r="A532" s="28" t="s">
        <v>7</v>
      </c>
      <c r="B532" s="29">
        <v>11</v>
      </c>
      <c r="C532" s="51" t="s">
        <v>23</v>
      </c>
      <c r="D532" s="31">
        <v>3861</v>
      </c>
      <c r="E532" s="32" t="s">
        <v>282</v>
      </c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</row>
    <row r="533" spans="1:25" s="23" customFormat="1" ht="78.75" x14ac:dyDescent="0.2">
      <c r="A533" s="278" t="s">
        <v>585</v>
      </c>
      <c r="B533" s="278"/>
      <c r="C533" s="278"/>
      <c r="D533" s="278"/>
      <c r="E533" s="20" t="s">
        <v>403</v>
      </c>
      <c r="F533" s="49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2"/>
    </row>
    <row r="534" spans="1:25" s="23" customFormat="1" ht="15.75" hidden="1" x14ac:dyDescent="0.2">
      <c r="A534" s="24" t="s">
        <v>402</v>
      </c>
      <c r="B534" s="25">
        <v>11</v>
      </c>
      <c r="C534" s="50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2"/>
    </row>
    <row r="535" spans="1:25" hidden="1" x14ac:dyDescent="0.2">
      <c r="A535" s="28" t="s">
        <v>402</v>
      </c>
      <c r="B535" s="29">
        <v>11</v>
      </c>
      <c r="C535" s="51" t="s">
        <v>23</v>
      </c>
      <c r="D535" s="31">
        <v>4126</v>
      </c>
      <c r="E535" s="32" t="s">
        <v>4</v>
      </c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</row>
    <row r="536" spans="1:25" ht="78.75" x14ac:dyDescent="0.2">
      <c r="A536" s="278" t="s">
        <v>492</v>
      </c>
      <c r="B536" s="278"/>
      <c r="C536" s="278"/>
      <c r="D536" s="278"/>
      <c r="E536" s="20" t="s">
        <v>248</v>
      </c>
      <c r="F536" s="49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</row>
    <row r="537" spans="1:25" s="23" customFormat="1" ht="15.75" hidden="1" x14ac:dyDescent="0.2">
      <c r="A537" s="24" t="s">
        <v>29</v>
      </c>
      <c r="B537" s="25">
        <v>11</v>
      </c>
      <c r="C537" s="50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2"/>
    </row>
    <row r="538" spans="1:25" ht="30" hidden="1" x14ac:dyDescent="0.2">
      <c r="A538" s="28" t="s">
        <v>29</v>
      </c>
      <c r="B538" s="29">
        <v>11</v>
      </c>
      <c r="C538" s="51" t="s">
        <v>23</v>
      </c>
      <c r="D538" s="31">
        <v>3291</v>
      </c>
      <c r="E538" s="32" t="s">
        <v>109</v>
      </c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</row>
    <row r="539" spans="1:25" s="23" customFormat="1" ht="78.75" x14ac:dyDescent="0.2">
      <c r="A539" s="279" t="s">
        <v>493</v>
      </c>
      <c r="B539" s="279"/>
      <c r="C539" s="279"/>
      <c r="D539" s="279"/>
      <c r="E539" s="20" t="s">
        <v>12</v>
      </c>
      <c r="F539" s="49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21"/>
      <c r="W539" s="21"/>
      <c r="X539" s="21"/>
      <c r="Y539" s="12"/>
    </row>
    <row r="540" spans="1:25" s="23" customFormat="1" ht="15.75" hidden="1" x14ac:dyDescent="0.2">
      <c r="A540" s="24" t="s">
        <v>3</v>
      </c>
      <c r="B540" s="25">
        <v>11</v>
      </c>
      <c r="C540" s="50" t="s">
        <v>23</v>
      </c>
      <c r="D540" s="40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21"/>
      <c r="W540" s="21"/>
      <c r="X540" s="21"/>
      <c r="Y540" s="12"/>
    </row>
    <row r="541" spans="1:25" hidden="1" x14ac:dyDescent="0.2">
      <c r="A541" s="28" t="s">
        <v>3</v>
      </c>
      <c r="B541" s="29">
        <v>11</v>
      </c>
      <c r="C541" s="51" t="s">
        <v>23</v>
      </c>
      <c r="D541" s="54">
        <v>3239</v>
      </c>
      <c r="E541" s="32" t="s">
        <v>150</v>
      </c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278" t="s">
        <v>494</v>
      </c>
      <c r="B542" s="278"/>
      <c r="C542" s="278"/>
      <c r="D542" s="278"/>
      <c r="E542" s="20" t="s">
        <v>54</v>
      </c>
      <c r="F542" s="49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21"/>
      <c r="W542" s="21"/>
      <c r="X542" s="21"/>
      <c r="Y542" s="12"/>
    </row>
    <row r="543" spans="1:25" s="23" customFormat="1" ht="15.75" hidden="1" x14ac:dyDescent="0.2">
      <c r="A543" s="24" t="s">
        <v>171</v>
      </c>
      <c r="B543" s="25">
        <v>11</v>
      </c>
      <c r="C543" s="50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21"/>
      <c r="W543" s="21"/>
      <c r="X543" s="21"/>
      <c r="Y543" s="12"/>
    </row>
    <row r="544" spans="1:25" ht="30" hidden="1" x14ac:dyDescent="0.2">
      <c r="A544" s="28" t="s">
        <v>171</v>
      </c>
      <c r="B544" s="29">
        <v>11</v>
      </c>
      <c r="C544" s="51" t="s">
        <v>23</v>
      </c>
      <c r="D544" s="54">
        <v>3512</v>
      </c>
      <c r="E544" s="32" t="s">
        <v>140</v>
      </c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295" t="s">
        <v>412</v>
      </c>
      <c r="B545" s="295"/>
      <c r="C545" s="295"/>
      <c r="D545" s="295"/>
      <c r="E545" s="38" t="s">
        <v>414</v>
      </c>
      <c r="F545" s="49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21"/>
      <c r="W545" s="21"/>
      <c r="X545" s="21"/>
      <c r="Y545" s="12"/>
    </row>
    <row r="546" spans="1:25" s="23" customFormat="1" ht="15.75" hidden="1" x14ac:dyDescent="0.2">
      <c r="A546" s="24"/>
      <c r="B546" s="25">
        <v>11</v>
      </c>
      <c r="C546" s="50" t="s">
        <v>23</v>
      </c>
      <c r="D546" s="40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21"/>
      <c r="W546" s="21"/>
      <c r="X546" s="21"/>
      <c r="Y546" s="12"/>
    </row>
    <row r="547" spans="1:25" hidden="1" x14ac:dyDescent="0.2">
      <c r="A547" s="41"/>
      <c r="B547" s="42">
        <v>11</v>
      </c>
      <c r="C547" s="60" t="s">
        <v>23</v>
      </c>
      <c r="D547" s="68">
        <v>3512</v>
      </c>
      <c r="E547" s="36"/>
      <c r="F547" s="36"/>
      <c r="G547" s="2"/>
      <c r="H547" s="2"/>
      <c r="I547" s="2"/>
      <c r="J547" s="2"/>
      <c r="K547" s="2"/>
      <c r="L547" s="65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295" t="s">
        <v>415</v>
      </c>
      <c r="B548" s="295"/>
      <c r="C548" s="295"/>
      <c r="D548" s="295"/>
      <c r="E548" s="38" t="s">
        <v>419</v>
      </c>
      <c r="F548" s="49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21"/>
      <c r="W548" s="21"/>
      <c r="X548" s="21"/>
      <c r="Y548" s="12"/>
    </row>
    <row r="549" spans="1:25" s="23" customFormat="1" ht="15.75" hidden="1" x14ac:dyDescent="0.2">
      <c r="A549" s="24"/>
      <c r="B549" s="25">
        <v>11</v>
      </c>
      <c r="C549" s="50" t="s">
        <v>23</v>
      </c>
      <c r="D549" s="40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21"/>
      <c r="W549" s="21"/>
      <c r="X549" s="21"/>
      <c r="Y549" s="12"/>
    </row>
    <row r="550" spans="1:25" hidden="1" x14ac:dyDescent="0.2">
      <c r="A550" s="41"/>
      <c r="B550" s="42">
        <v>11</v>
      </c>
      <c r="C550" s="60" t="s">
        <v>23</v>
      </c>
      <c r="D550" s="68">
        <v>3861</v>
      </c>
      <c r="E550" s="36"/>
      <c r="F550" s="36"/>
      <c r="G550" s="2"/>
      <c r="H550" s="2"/>
      <c r="I550" s="2"/>
      <c r="J550" s="2"/>
      <c r="K550" s="2"/>
      <c r="L550" s="65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278" t="s">
        <v>98</v>
      </c>
      <c r="B551" s="278"/>
      <c r="C551" s="278"/>
      <c r="D551" s="278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21"/>
      <c r="W552" s="21"/>
      <c r="X552" s="21"/>
      <c r="Y552" s="12"/>
    </row>
    <row r="553" spans="1:25" s="23" customFormat="1" ht="15.75" hidden="1" x14ac:dyDescent="0.2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21"/>
      <c r="W553" s="21"/>
      <c r="X553" s="21"/>
      <c r="Y553" s="12"/>
    </row>
    <row r="554" spans="1:25" s="23" customFormat="1" ht="15.75" hidden="1" x14ac:dyDescent="0.2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21"/>
      <c r="W554" s="21"/>
      <c r="X554" s="21"/>
      <c r="Y554" s="12"/>
    </row>
    <row r="555" spans="1:25" hidden="1" x14ac:dyDescent="0.2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21"/>
      <c r="W556" s="21"/>
      <c r="X556" s="21"/>
      <c r="Y556" s="12"/>
    </row>
    <row r="557" spans="1:25" hidden="1" x14ac:dyDescent="0.2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278" t="s">
        <v>218</v>
      </c>
      <c r="B558" s="278"/>
      <c r="C558" s="278"/>
      <c r="D558" s="278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21"/>
      <c r="W558" s="21"/>
      <c r="X558" s="21"/>
      <c r="Y558" s="12"/>
    </row>
    <row r="559" spans="1:25" s="23" customFormat="1" ht="15.75" hidden="1" x14ac:dyDescent="0.2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21"/>
      <c r="W559" s="21"/>
      <c r="X559" s="21"/>
      <c r="Y559" s="12"/>
    </row>
    <row r="560" spans="1:25" hidden="1" x14ac:dyDescent="0.2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21"/>
      <c r="W561" s="21"/>
      <c r="X561" s="21"/>
      <c r="Y561" s="12"/>
    </row>
    <row r="562" spans="1:25" hidden="1" x14ac:dyDescent="0.2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278" t="s">
        <v>587</v>
      </c>
      <c r="B563" s="279"/>
      <c r="C563" s="279"/>
      <c r="D563" s="279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21"/>
      <c r="W563" s="21"/>
      <c r="X563" s="21"/>
    </row>
    <row r="564" spans="1:25" s="12" customFormat="1" ht="15.75" hidden="1" x14ac:dyDescent="0.2">
      <c r="A564" s="24" t="s">
        <v>275</v>
      </c>
      <c r="B564" s="25">
        <v>51</v>
      </c>
      <c r="C564" s="26" t="s">
        <v>26</v>
      </c>
      <c r="D564" s="40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21"/>
      <c r="W564" s="21"/>
      <c r="X564" s="21"/>
    </row>
    <row r="565" spans="1:25" s="69" customFormat="1" hidden="1" x14ac:dyDescent="0.2">
      <c r="A565" s="28" t="s">
        <v>275</v>
      </c>
      <c r="B565" s="29">
        <v>51</v>
      </c>
      <c r="C565" s="30" t="s">
        <v>26</v>
      </c>
      <c r="D565" s="54">
        <v>3811</v>
      </c>
      <c r="E565" s="32" t="s">
        <v>141</v>
      </c>
      <c r="F565" s="32"/>
      <c r="G565" s="1">
        <v>370000</v>
      </c>
      <c r="H565" s="56"/>
      <c r="I565" s="1">
        <v>370000</v>
      </c>
      <c r="J565" s="56"/>
      <c r="K565" s="1">
        <v>185732.65</v>
      </c>
      <c r="L565" s="33">
        <f t="shared" si="288"/>
        <v>50.198013513513516</v>
      </c>
      <c r="M565" s="1">
        <v>0</v>
      </c>
      <c r="N565" s="56"/>
      <c r="O565" s="1"/>
      <c r="P565" s="56"/>
      <c r="Q565" s="1">
        <v>0</v>
      </c>
      <c r="R565" s="1"/>
      <c r="S565" s="56"/>
      <c r="T565" s="1"/>
      <c r="U565" s="56"/>
      <c r="V565" s="1"/>
      <c r="W565" s="1"/>
      <c r="X565" s="1"/>
    </row>
    <row r="566" spans="1:25" s="69" customFormat="1" ht="94.5" x14ac:dyDescent="0.2">
      <c r="A566" s="278" t="s">
        <v>586</v>
      </c>
      <c r="B566" s="279"/>
      <c r="C566" s="279"/>
      <c r="D566" s="279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1"/>
      <c r="W566" s="1"/>
      <c r="X566" s="1"/>
    </row>
    <row r="567" spans="1:25" s="12" customFormat="1" ht="15.75" hidden="1" x14ac:dyDescent="0.2">
      <c r="A567" s="24" t="s">
        <v>391</v>
      </c>
      <c r="B567" s="25">
        <v>51</v>
      </c>
      <c r="C567" s="26" t="s">
        <v>26</v>
      </c>
      <c r="D567" s="40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21"/>
      <c r="W567" s="21"/>
      <c r="X567" s="21"/>
    </row>
    <row r="568" spans="1:25" s="69" customFormat="1" hidden="1" x14ac:dyDescent="0.2">
      <c r="A568" s="28" t="s">
        <v>391</v>
      </c>
      <c r="B568" s="29">
        <v>51</v>
      </c>
      <c r="C568" s="30" t="s">
        <v>26</v>
      </c>
      <c r="D568" s="54">
        <v>3811</v>
      </c>
      <c r="E568" s="32" t="s">
        <v>141</v>
      </c>
      <c r="F568" s="32"/>
      <c r="G568" s="1">
        <v>0</v>
      </c>
      <c r="H568" s="56"/>
      <c r="I568" s="1">
        <v>0</v>
      </c>
      <c r="J568" s="56"/>
      <c r="K568" s="1">
        <v>205853.6</v>
      </c>
      <c r="L568" s="33" t="str">
        <f t="shared" si="288"/>
        <v>-</v>
      </c>
      <c r="M568" s="1">
        <v>0</v>
      </c>
      <c r="N568" s="56"/>
      <c r="O568" s="1"/>
      <c r="P568" s="56"/>
      <c r="Q568" s="1">
        <v>0</v>
      </c>
      <c r="R568" s="1"/>
      <c r="S568" s="56"/>
      <c r="T568" s="1"/>
      <c r="U568" s="56"/>
      <c r="V568" s="1"/>
      <c r="W568" s="1"/>
      <c r="X568" s="1"/>
    </row>
    <row r="569" spans="1:25" s="12" customFormat="1" ht="94.5" x14ac:dyDescent="0.2">
      <c r="A569" s="298" t="s">
        <v>495</v>
      </c>
      <c r="B569" s="295"/>
      <c r="C569" s="295"/>
      <c r="D569" s="295"/>
      <c r="E569" s="38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21"/>
      <c r="W569" s="21"/>
      <c r="X569" s="21"/>
    </row>
    <row r="570" spans="1:25" s="12" customFormat="1" ht="15.75" hidden="1" x14ac:dyDescent="0.2">
      <c r="A570" s="24" t="s">
        <v>423</v>
      </c>
      <c r="B570" s="25">
        <v>11</v>
      </c>
      <c r="C570" s="26" t="s">
        <v>26</v>
      </c>
      <c r="D570" s="40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21"/>
      <c r="W570" s="21"/>
      <c r="X570" s="21"/>
    </row>
    <row r="571" spans="1:25" s="69" customFormat="1" hidden="1" x14ac:dyDescent="0.2">
      <c r="A571" s="41" t="s">
        <v>423</v>
      </c>
      <c r="B571" s="42">
        <v>11</v>
      </c>
      <c r="C571" s="43" t="s">
        <v>26</v>
      </c>
      <c r="D571" s="68">
        <v>4126</v>
      </c>
      <c r="E571" s="36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1"/>
      <c r="W571" s="1"/>
      <c r="X571" s="1"/>
    </row>
    <row r="572" spans="1:25" s="23" customFormat="1" ht="15.75" x14ac:dyDescent="0.2">
      <c r="A572" s="283" t="s">
        <v>383</v>
      </c>
      <c r="B572" s="283"/>
      <c r="C572" s="283"/>
      <c r="D572" s="283"/>
      <c r="E572" s="283"/>
      <c r="F572" s="283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21"/>
      <c r="W572" s="21"/>
      <c r="X572" s="21"/>
      <c r="Y572" s="12"/>
    </row>
    <row r="573" spans="1:25" ht="94.5" x14ac:dyDescent="0.2">
      <c r="A573" s="278" t="s">
        <v>496</v>
      </c>
      <c r="B573" s="278"/>
      <c r="C573" s="278"/>
      <c r="D573" s="278"/>
      <c r="E573" s="20" t="s">
        <v>284</v>
      </c>
      <c r="F573" s="49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21"/>
      <c r="W574" s="21"/>
      <c r="X574" s="21"/>
      <c r="Y574" s="12"/>
    </row>
    <row r="575" spans="1:25" hidden="1" x14ac:dyDescent="0.2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G575" s="1">
        <v>40000</v>
      </c>
      <c r="H575" s="1">
        <v>40000</v>
      </c>
      <c r="I575" s="1">
        <v>40000</v>
      </c>
      <c r="J575" s="1">
        <v>40000</v>
      </c>
      <c r="K575" s="1">
        <v>18768.75</v>
      </c>
      <c r="L575" s="33">
        <f t="shared" si="288"/>
        <v>46.921875</v>
      </c>
      <c r="M575" s="1">
        <v>50000</v>
      </c>
      <c r="N575" s="1">
        <v>50000</v>
      </c>
      <c r="O575" s="1">
        <v>50000</v>
      </c>
      <c r="P575" s="1">
        <f>O575</f>
        <v>50000</v>
      </c>
      <c r="Q575" s="1">
        <v>50000</v>
      </c>
      <c r="R575" s="1">
        <v>50000</v>
      </c>
      <c r="S575" s="1">
        <f>R575</f>
        <v>50000</v>
      </c>
      <c r="T575" s="1">
        <v>50000</v>
      </c>
      <c r="U575" s="1">
        <f>T575</f>
        <v>50000</v>
      </c>
    </row>
    <row r="576" spans="1:25" s="23" customFormat="1" ht="15.75" hidden="1" x14ac:dyDescent="0.2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21">
        <f>SUM(G577:G580)</f>
        <v>410000</v>
      </c>
      <c r="H576" s="21">
        <f t="shared" ref="H576:U576" si="297">SUM(H577:H580)</f>
        <v>410000</v>
      </c>
      <c r="I576" s="21">
        <f t="shared" si="297"/>
        <v>260000</v>
      </c>
      <c r="J576" s="21">
        <f t="shared" si="297"/>
        <v>260000</v>
      </c>
      <c r="K576" s="21">
        <f t="shared" si="297"/>
        <v>6313.3</v>
      </c>
      <c r="L576" s="22">
        <f t="shared" si="288"/>
        <v>2.4281923076923078</v>
      </c>
      <c r="M576" s="21">
        <f t="shared" si="297"/>
        <v>430000</v>
      </c>
      <c r="N576" s="21">
        <f t="shared" si="297"/>
        <v>430000</v>
      </c>
      <c r="O576" s="21">
        <f t="shared" si="297"/>
        <v>430000</v>
      </c>
      <c r="P576" s="21">
        <f t="shared" si="297"/>
        <v>430000</v>
      </c>
      <c r="Q576" s="21">
        <f t="shared" si="297"/>
        <v>510000</v>
      </c>
      <c r="R576" s="21">
        <f t="shared" si="297"/>
        <v>510000</v>
      </c>
      <c r="S576" s="21">
        <f t="shared" si="297"/>
        <v>510000</v>
      </c>
      <c r="T576" s="21">
        <f t="shared" si="297"/>
        <v>530000</v>
      </c>
      <c r="U576" s="21">
        <f t="shared" si="297"/>
        <v>530000</v>
      </c>
      <c r="V576" s="21"/>
      <c r="W576" s="21"/>
      <c r="X576" s="21"/>
      <c r="Y576" s="12"/>
    </row>
    <row r="577" spans="1:25" hidden="1" x14ac:dyDescent="0.2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33">
        <f t="shared" si="288"/>
        <v>2.1888333333333332</v>
      </c>
      <c r="M577" s="1">
        <v>60000</v>
      </c>
      <c r="N577" s="1">
        <v>60000</v>
      </c>
      <c r="O577" s="1">
        <v>50000</v>
      </c>
      <c r="P577" s="1">
        <f>O577</f>
        <v>50000</v>
      </c>
      <c r="Q577" s="1">
        <v>60000</v>
      </c>
      <c r="R577" s="1">
        <v>50000</v>
      </c>
      <c r="S577" s="1">
        <f>R577</f>
        <v>50000</v>
      </c>
      <c r="T577" s="1">
        <v>50000</v>
      </c>
      <c r="U577" s="1">
        <f>T577</f>
        <v>50000</v>
      </c>
    </row>
    <row r="578" spans="1:25" s="23" customFormat="1" ht="15.75" hidden="1" x14ac:dyDescent="0.2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1">
        <v>50000</v>
      </c>
      <c r="H578" s="1">
        <v>50000</v>
      </c>
      <c r="I578" s="1">
        <v>50000</v>
      </c>
      <c r="J578" s="1">
        <v>50000</v>
      </c>
      <c r="K578" s="1">
        <v>0</v>
      </c>
      <c r="L578" s="33">
        <f t="shared" si="288"/>
        <v>0</v>
      </c>
      <c r="M578" s="1">
        <v>70000</v>
      </c>
      <c r="N578" s="1">
        <v>70000</v>
      </c>
      <c r="O578" s="1">
        <v>70000</v>
      </c>
      <c r="P578" s="1">
        <f>O578</f>
        <v>70000</v>
      </c>
      <c r="Q578" s="1">
        <v>70000</v>
      </c>
      <c r="R578" s="1">
        <v>70000</v>
      </c>
      <c r="S578" s="1">
        <f>R578</f>
        <v>70000</v>
      </c>
      <c r="T578" s="1">
        <v>70000</v>
      </c>
      <c r="U578" s="1">
        <f>T578</f>
        <v>70000</v>
      </c>
      <c r="V578" s="21"/>
      <c r="W578" s="21"/>
      <c r="X578" s="21"/>
      <c r="Y578" s="12"/>
    </row>
    <row r="579" spans="1:25" s="23" customFormat="1" ht="15.75" hidden="1" x14ac:dyDescent="0.2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1"/>
      <c r="H579" s="1"/>
      <c r="I579" s="1"/>
      <c r="J579" s="1"/>
      <c r="K579" s="1"/>
      <c r="L579" s="33"/>
      <c r="M579" s="1"/>
      <c r="N579" s="1"/>
      <c r="O579" s="1">
        <v>10000</v>
      </c>
      <c r="P579" s="1">
        <f>O579</f>
        <v>10000</v>
      </c>
      <c r="Q579" s="1"/>
      <c r="R579" s="1">
        <v>10000</v>
      </c>
      <c r="S579" s="1">
        <f>R579</f>
        <v>10000</v>
      </c>
      <c r="T579" s="1">
        <v>10000</v>
      </c>
      <c r="U579" s="1">
        <f>T579</f>
        <v>10000</v>
      </c>
      <c r="V579" s="21"/>
      <c r="W579" s="21"/>
      <c r="X579" s="21"/>
      <c r="Y579" s="12"/>
    </row>
    <row r="580" spans="1:25" hidden="1" x14ac:dyDescent="0.2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G580" s="1">
        <v>300000</v>
      </c>
      <c r="H580" s="1">
        <v>300000</v>
      </c>
      <c r="I580" s="1">
        <v>150000</v>
      </c>
      <c r="J580" s="1">
        <v>150000</v>
      </c>
      <c r="K580" s="1">
        <v>5000</v>
      </c>
      <c r="L580" s="33">
        <f t="shared" si="288"/>
        <v>3.3333333333333335</v>
      </c>
      <c r="M580" s="1">
        <v>300000</v>
      </c>
      <c r="N580" s="1">
        <v>300000</v>
      </c>
      <c r="O580" s="1">
        <v>300000</v>
      </c>
      <c r="P580" s="1">
        <f>O580</f>
        <v>300000</v>
      </c>
      <c r="Q580" s="1">
        <v>380000</v>
      </c>
      <c r="R580" s="1">
        <v>380000</v>
      </c>
      <c r="S580" s="1">
        <f>R580</f>
        <v>380000</v>
      </c>
      <c r="T580" s="1">
        <v>400000</v>
      </c>
      <c r="U580" s="1">
        <f>T580</f>
        <v>400000</v>
      </c>
    </row>
    <row r="581" spans="1:25" s="23" customFormat="1" ht="15.75" hidden="1" x14ac:dyDescent="0.2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21">
        <f>SUM(G582)</f>
        <v>100000</v>
      </c>
      <c r="H581" s="21">
        <f t="shared" ref="H581:U581" si="298">SUM(H582)</f>
        <v>100000</v>
      </c>
      <c r="I581" s="21">
        <f t="shared" si="298"/>
        <v>250000</v>
      </c>
      <c r="J581" s="21">
        <f t="shared" si="298"/>
        <v>250000</v>
      </c>
      <c r="K581" s="21">
        <f t="shared" si="298"/>
        <v>85916.66</v>
      </c>
      <c r="L581" s="22">
        <f t="shared" si="288"/>
        <v>34.366664</v>
      </c>
      <c r="M581" s="21">
        <f t="shared" si="298"/>
        <v>150000</v>
      </c>
      <c r="N581" s="21">
        <f t="shared" si="298"/>
        <v>150000</v>
      </c>
      <c r="O581" s="21">
        <f t="shared" si="298"/>
        <v>150000</v>
      </c>
      <c r="P581" s="21">
        <f t="shared" si="298"/>
        <v>150000</v>
      </c>
      <c r="Q581" s="21">
        <f t="shared" si="298"/>
        <v>150000</v>
      </c>
      <c r="R581" s="21">
        <f t="shared" si="298"/>
        <v>150000</v>
      </c>
      <c r="S581" s="21">
        <f t="shared" si="298"/>
        <v>150000</v>
      </c>
      <c r="T581" s="21">
        <f t="shared" si="298"/>
        <v>200000</v>
      </c>
      <c r="U581" s="21">
        <f t="shared" si="298"/>
        <v>200000</v>
      </c>
      <c r="V581" s="21"/>
      <c r="W581" s="21"/>
      <c r="X581" s="21"/>
      <c r="Y581" s="12"/>
    </row>
    <row r="582" spans="1:25" hidden="1" x14ac:dyDescent="0.2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G582" s="1">
        <v>100000</v>
      </c>
      <c r="H582" s="1">
        <v>100000</v>
      </c>
      <c r="I582" s="1">
        <v>250000</v>
      </c>
      <c r="J582" s="1">
        <v>250000</v>
      </c>
      <c r="K582" s="1">
        <v>85916.66</v>
      </c>
      <c r="L582" s="33">
        <f t="shared" si="288"/>
        <v>34.366664</v>
      </c>
      <c r="M582" s="1">
        <v>150000</v>
      </c>
      <c r="N582" s="1">
        <v>150000</v>
      </c>
      <c r="O582" s="1">
        <v>150000</v>
      </c>
      <c r="P582" s="1">
        <f>O582</f>
        <v>150000</v>
      </c>
      <c r="Q582" s="1">
        <v>150000</v>
      </c>
      <c r="R582" s="1">
        <v>150000</v>
      </c>
      <c r="S582" s="1">
        <f>R582</f>
        <v>150000</v>
      </c>
      <c r="T582" s="1">
        <v>200000</v>
      </c>
      <c r="U582" s="1">
        <f>T582</f>
        <v>200000</v>
      </c>
    </row>
    <row r="583" spans="1:25" ht="94.5" x14ac:dyDescent="0.2">
      <c r="A583" s="278" t="s">
        <v>561</v>
      </c>
      <c r="B583" s="278"/>
      <c r="C583" s="278"/>
      <c r="D583" s="278"/>
      <c r="E583" s="20" t="s">
        <v>285</v>
      </c>
      <c r="F583" s="49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23" customFormat="1" ht="15.75" hidden="1" x14ac:dyDescent="0.2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2"/>
    </row>
    <row r="585" spans="1:25" s="23" customFormat="1" ht="15.75" hidden="1" x14ac:dyDescent="0.2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2"/>
    </row>
    <row r="586" spans="1:25" s="23" customFormat="1" ht="15.75" hidden="1" x14ac:dyDescent="0.2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2"/>
    </row>
    <row r="587" spans="1:25" s="23" customFormat="1" ht="15.75" hidden="1" x14ac:dyDescent="0.2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2"/>
    </row>
    <row r="588" spans="1:25" s="23" customFormat="1" ht="15.75" hidden="1" x14ac:dyDescent="0.2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2"/>
    </row>
    <row r="589" spans="1:25" hidden="1" x14ac:dyDescent="0.2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G589" s="1">
        <v>750000</v>
      </c>
      <c r="H589" s="56"/>
      <c r="I589" s="1">
        <v>1735000</v>
      </c>
      <c r="J589" s="56"/>
      <c r="K589" s="1">
        <v>1254103.6499999999</v>
      </c>
      <c r="L589" s="33">
        <f t="shared" si="288"/>
        <v>72.282631123919302</v>
      </c>
      <c r="M589" s="1">
        <v>0</v>
      </c>
      <c r="N589" s="56"/>
      <c r="O589" s="1"/>
      <c r="P589" s="56"/>
      <c r="Q589" s="1">
        <v>0</v>
      </c>
      <c r="R589" s="1"/>
      <c r="S589" s="56"/>
      <c r="T589" s="1"/>
      <c r="U589" s="56"/>
    </row>
    <row r="590" spans="1:25" s="23" customFormat="1" ht="15.75" hidden="1" x14ac:dyDescent="0.2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2"/>
    </row>
    <row r="591" spans="1:25" hidden="1" x14ac:dyDescent="0.2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G591" s="1">
        <v>0</v>
      </c>
      <c r="H591" s="56"/>
      <c r="I591" s="1">
        <v>360000</v>
      </c>
      <c r="J591" s="56"/>
      <c r="K591" s="1">
        <v>355403.31</v>
      </c>
      <c r="L591" s="33">
        <f t="shared" si="288"/>
        <v>98.723141666666663</v>
      </c>
      <c r="M591" s="1">
        <v>0</v>
      </c>
      <c r="N591" s="56"/>
      <c r="O591" s="1"/>
      <c r="P591" s="56"/>
      <c r="Q591" s="1">
        <v>0</v>
      </c>
      <c r="R591" s="1"/>
      <c r="S591" s="56"/>
      <c r="T591" s="1"/>
      <c r="U591" s="56"/>
    </row>
    <row r="592" spans="1:25" s="70" customFormat="1" ht="15.75" x14ac:dyDescent="0.2">
      <c r="A592" s="297" t="s">
        <v>87</v>
      </c>
      <c r="B592" s="297"/>
      <c r="C592" s="297"/>
      <c r="D592" s="297"/>
      <c r="E592" s="297"/>
      <c r="F592" s="297"/>
      <c r="G592" s="45">
        <f>SUM(G593)</f>
        <v>3572165476</v>
      </c>
      <c r="H592" s="45">
        <f>SUM(H593)</f>
        <v>3302165613</v>
      </c>
      <c r="I592" s="45">
        <f>SUM(I593)</f>
        <v>3582423222</v>
      </c>
      <c r="J592" s="45">
        <f>SUM(J593)</f>
        <v>3313768359</v>
      </c>
      <c r="K592" s="45">
        <f>SUM(K593)</f>
        <v>2817203667.3600001</v>
      </c>
      <c r="L592" s="46">
        <f t="shared" si="288"/>
        <v>78.63961047537002</v>
      </c>
      <c r="M592" s="45">
        <f t="shared" ref="M592:U592" si="304">SUM(M593)</f>
        <v>3933537372</v>
      </c>
      <c r="N592" s="45">
        <f t="shared" si="304"/>
        <v>3332369541</v>
      </c>
      <c r="O592" s="45">
        <f t="shared" si="304"/>
        <v>3693596995.3699999</v>
      </c>
      <c r="P592" s="45">
        <f t="shared" si="304"/>
        <v>3343680325.52</v>
      </c>
      <c r="Q592" s="45">
        <f t="shared" si="304"/>
        <v>8037843129</v>
      </c>
      <c r="R592" s="45">
        <f t="shared" si="304"/>
        <v>4325385460.6700001</v>
      </c>
      <c r="S592" s="45">
        <f t="shared" si="304"/>
        <v>3295624435.6700001</v>
      </c>
      <c r="T592" s="45">
        <f t="shared" si="304"/>
        <v>4816407478</v>
      </c>
      <c r="U592" s="45">
        <f t="shared" si="304"/>
        <v>3578381690</v>
      </c>
      <c r="V592" s="100"/>
      <c r="W592" s="100"/>
      <c r="X592" s="100"/>
      <c r="Y592" s="15"/>
    </row>
    <row r="593" spans="1:25" ht="15.75" x14ac:dyDescent="0.2">
      <c r="A593" s="283" t="s">
        <v>435</v>
      </c>
      <c r="B593" s="283"/>
      <c r="C593" s="283"/>
      <c r="D593" s="283"/>
      <c r="E593" s="283"/>
      <c r="F593" s="283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48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</row>
    <row r="594" spans="1:25" ht="110.25" x14ac:dyDescent="0.2">
      <c r="A594" s="296" t="s">
        <v>442</v>
      </c>
      <c r="B594" s="296"/>
      <c r="C594" s="296"/>
      <c r="D594" s="296"/>
      <c r="E594" s="49" t="s">
        <v>443</v>
      </c>
      <c r="F594" s="49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</row>
    <row r="595" spans="1:25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</row>
    <row r="596" spans="1:25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5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5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5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5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5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5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5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5" ht="110.25" x14ac:dyDescent="0.2">
      <c r="A604" s="278" t="s">
        <v>497</v>
      </c>
      <c r="B604" s="278"/>
      <c r="C604" s="278"/>
      <c r="D604" s="278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</row>
    <row r="605" spans="1:25" s="23" customFormat="1" ht="15.75" hidden="1" x14ac:dyDescent="0.2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2"/>
    </row>
    <row r="606" spans="1:25" hidden="1" x14ac:dyDescent="0.2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</row>
    <row r="607" spans="1:25" s="23" customFormat="1" ht="15.75" hidden="1" x14ac:dyDescent="0.2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2"/>
    </row>
    <row r="608" spans="1:25" ht="30" hidden="1" customHeight="1" x14ac:dyDescent="0.2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</row>
    <row r="609" spans="1:25" s="23" customFormat="1" ht="15.75" hidden="1" x14ac:dyDescent="0.2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2"/>
    </row>
    <row r="610" spans="1:25" ht="33.75" hidden="1" customHeight="1" x14ac:dyDescent="0.2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G610" s="1">
        <v>6885000</v>
      </c>
      <c r="H610" s="56"/>
      <c r="I610" s="1">
        <v>6885000</v>
      </c>
      <c r="J610" s="56"/>
      <c r="K610" s="1">
        <v>6132824.5899999999</v>
      </c>
      <c r="L610" s="33">
        <f t="shared" si="288"/>
        <v>89.075157443718226</v>
      </c>
      <c r="M610" s="1">
        <v>4590000</v>
      </c>
      <c r="N610" s="56"/>
      <c r="O610" s="1">
        <v>0</v>
      </c>
      <c r="P610" s="56"/>
      <c r="Q610" s="1">
        <v>0</v>
      </c>
      <c r="R610" s="1"/>
      <c r="S610" s="56"/>
      <c r="T610" s="1">
        <v>0</v>
      </c>
      <c r="U610" s="56"/>
    </row>
    <row r="611" spans="1:25" s="23" customFormat="1" ht="15.75" hidden="1" x14ac:dyDescent="0.2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2"/>
    </row>
    <row r="612" spans="1:25" hidden="1" x14ac:dyDescent="0.2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J612" s="56"/>
      <c r="L612" s="33" t="str">
        <f t="shared" si="288"/>
        <v>-</v>
      </c>
      <c r="M612" s="1"/>
      <c r="N612" s="1"/>
      <c r="O612" s="1"/>
      <c r="P612" s="56"/>
      <c r="Q612" s="1"/>
      <c r="R612" s="1"/>
      <c r="S612" s="56"/>
      <c r="T612" s="1"/>
      <c r="U612" s="56"/>
    </row>
    <row r="613" spans="1:25" ht="110.25" x14ac:dyDescent="0.2">
      <c r="A613" s="278" t="s">
        <v>498</v>
      </c>
      <c r="B613" s="278"/>
      <c r="C613" s="278"/>
      <c r="D613" s="278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</row>
    <row r="614" spans="1:25" s="23" customFormat="1" ht="15.75" hidden="1" x14ac:dyDescent="0.2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2"/>
    </row>
    <row r="615" spans="1:25" hidden="1" x14ac:dyDescent="0.2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</row>
    <row r="616" spans="1:25" s="23" customFormat="1" ht="15.75" hidden="1" x14ac:dyDescent="0.2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2"/>
    </row>
    <row r="617" spans="1:25" ht="30.75" hidden="1" customHeight="1" x14ac:dyDescent="0.2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</row>
    <row r="618" spans="1:25" s="23" customFormat="1" ht="15.75" hidden="1" x14ac:dyDescent="0.2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2"/>
    </row>
    <row r="619" spans="1:25" ht="33" hidden="1" customHeight="1" x14ac:dyDescent="0.2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G619" s="1">
        <v>3660000</v>
      </c>
      <c r="H619" s="56"/>
      <c r="I619" s="1">
        <v>3660000</v>
      </c>
      <c r="J619" s="56"/>
      <c r="K619" s="1">
        <v>0</v>
      </c>
      <c r="L619" s="33">
        <f t="shared" si="288"/>
        <v>0</v>
      </c>
      <c r="M619" s="1">
        <v>0</v>
      </c>
      <c r="N619" s="56"/>
      <c r="O619" s="1"/>
      <c r="P619" s="56"/>
      <c r="Q619" s="1">
        <v>0</v>
      </c>
      <c r="R619" s="1">
        <v>0</v>
      </c>
      <c r="S619" s="56"/>
      <c r="T619" s="1">
        <v>0</v>
      </c>
      <c r="U619" s="56"/>
    </row>
    <row r="620" spans="1:25" s="23" customFormat="1" ht="15.75" hidden="1" x14ac:dyDescent="0.2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2"/>
    </row>
    <row r="621" spans="1:25" hidden="1" x14ac:dyDescent="0.2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J621" s="56"/>
      <c r="L621" s="33" t="str">
        <f t="shared" si="288"/>
        <v>-</v>
      </c>
      <c r="M621" s="1"/>
      <c r="N621" s="1"/>
      <c r="O621" s="1"/>
      <c r="P621" s="56"/>
      <c r="Q621" s="1"/>
      <c r="R621" s="1"/>
      <c r="S621" s="56"/>
      <c r="T621" s="1"/>
      <c r="U621" s="56"/>
    </row>
    <row r="622" spans="1:25" ht="110.25" x14ac:dyDescent="0.2">
      <c r="A622" s="278" t="s">
        <v>499</v>
      </c>
      <c r="B622" s="278"/>
      <c r="C622" s="278"/>
      <c r="D622" s="278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</row>
    <row r="623" spans="1:25" s="23" customFormat="1" ht="15.75" hidden="1" x14ac:dyDescent="0.2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2"/>
    </row>
    <row r="624" spans="1:25" hidden="1" x14ac:dyDescent="0.2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</row>
    <row r="625" spans="1:25" s="23" customFormat="1" ht="15.75" hidden="1" x14ac:dyDescent="0.2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2"/>
    </row>
    <row r="626" spans="1:25" ht="30.75" hidden="1" customHeight="1" x14ac:dyDescent="0.2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</row>
    <row r="627" spans="1:25" s="23" customFormat="1" ht="15.75" hidden="1" x14ac:dyDescent="0.2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2"/>
    </row>
    <row r="628" spans="1:25" ht="34.5" hidden="1" customHeight="1" x14ac:dyDescent="0.2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G628" s="1">
        <v>1275000</v>
      </c>
      <c r="H628" s="56"/>
      <c r="I628" s="1">
        <v>1275000</v>
      </c>
      <c r="J628" s="56"/>
      <c r="K628" s="1">
        <v>676762.83</v>
      </c>
      <c r="L628" s="33">
        <f t="shared" si="288"/>
        <v>53.079437647058825</v>
      </c>
      <c r="M628" s="1">
        <v>0</v>
      </c>
      <c r="N628" s="56"/>
      <c r="O628" s="1"/>
      <c r="P628" s="56"/>
      <c r="Q628" s="1">
        <v>0</v>
      </c>
      <c r="R628" s="1">
        <v>0</v>
      </c>
      <c r="S628" s="56"/>
      <c r="T628" s="1">
        <v>0</v>
      </c>
      <c r="U628" s="56"/>
    </row>
    <row r="629" spans="1:25" s="23" customFormat="1" ht="15.75" hidden="1" x14ac:dyDescent="0.2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2"/>
    </row>
    <row r="630" spans="1:25" hidden="1" x14ac:dyDescent="0.2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J630" s="56"/>
      <c r="L630" s="33" t="str">
        <f t="shared" si="288"/>
        <v>-</v>
      </c>
      <c r="M630" s="1"/>
      <c r="N630" s="1"/>
      <c r="O630" s="1"/>
      <c r="P630" s="56"/>
      <c r="Q630" s="1"/>
      <c r="R630" s="1"/>
      <c r="S630" s="56"/>
      <c r="T630" s="1"/>
      <c r="U630" s="56"/>
    </row>
    <row r="631" spans="1:25" ht="110.25" x14ac:dyDescent="0.2">
      <c r="A631" s="278" t="s">
        <v>500</v>
      </c>
      <c r="B631" s="278"/>
      <c r="C631" s="278"/>
      <c r="D631" s="278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</row>
    <row r="632" spans="1:25" s="23" customFormat="1" ht="15.75" hidden="1" x14ac:dyDescent="0.2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2"/>
    </row>
    <row r="633" spans="1:25" ht="15.75" hidden="1" x14ac:dyDescent="0.2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</row>
    <row r="634" spans="1:25" s="23" customFormat="1" ht="15.75" hidden="1" x14ac:dyDescent="0.2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2"/>
    </row>
    <row r="635" spans="1:25" ht="31.5" hidden="1" customHeight="1" x14ac:dyDescent="0.2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</row>
    <row r="636" spans="1:25" s="23" customFormat="1" ht="15.75" hidden="1" x14ac:dyDescent="0.2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2"/>
    </row>
    <row r="637" spans="1:25" ht="32.25" hidden="1" customHeight="1" x14ac:dyDescent="0.2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G637" s="1">
        <v>4972500</v>
      </c>
      <c r="H637" s="56"/>
      <c r="I637" s="1">
        <v>4972500</v>
      </c>
      <c r="J637" s="56"/>
      <c r="K637" s="1">
        <v>0</v>
      </c>
      <c r="L637" s="33">
        <f t="shared" si="288"/>
        <v>0</v>
      </c>
      <c r="M637" s="1">
        <v>3315000</v>
      </c>
      <c r="N637" s="56"/>
      <c r="O637" s="1">
        <v>0</v>
      </c>
      <c r="P637" s="56"/>
      <c r="Q637" s="1">
        <v>0</v>
      </c>
      <c r="R637" s="1"/>
      <c r="S637" s="56"/>
      <c r="T637" s="1">
        <v>0</v>
      </c>
      <c r="U637" s="56"/>
    </row>
    <row r="638" spans="1:25" s="23" customFormat="1" ht="15.75" hidden="1" x14ac:dyDescent="0.2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2"/>
    </row>
    <row r="639" spans="1:25" hidden="1" x14ac:dyDescent="0.2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J639" s="56"/>
      <c r="L639" s="33" t="str">
        <f t="shared" si="288"/>
        <v>-</v>
      </c>
      <c r="M639" s="1"/>
      <c r="N639" s="1"/>
      <c r="O639" s="1"/>
      <c r="P639" s="56"/>
      <c r="Q639" s="1"/>
      <c r="R639" s="1"/>
      <c r="S639" s="56"/>
      <c r="T639" s="1"/>
      <c r="U639" s="56"/>
    </row>
    <row r="640" spans="1:25" ht="110.25" x14ac:dyDescent="0.2">
      <c r="A640" s="278" t="s">
        <v>501</v>
      </c>
      <c r="B640" s="278"/>
      <c r="C640" s="278"/>
      <c r="D640" s="278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23" customFormat="1" ht="15.75" hidden="1" x14ac:dyDescent="0.2">
      <c r="A641" s="24" t="s">
        <v>156</v>
      </c>
      <c r="B641" s="25">
        <v>11</v>
      </c>
      <c r="C641" s="50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2"/>
    </row>
    <row r="642" spans="1:25" ht="45" hidden="1" x14ac:dyDescent="0.2">
      <c r="A642" s="28" t="s">
        <v>156</v>
      </c>
      <c r="B642" s="29">
        <v>11</v>
      </c>
      <c r="C642" s="51" t="s">
        <v>25</v>
      </c>
      <c r="D642" s="31">
        <v>3861</v>
      </c>
      <c r="E642" s="32" t="s">
        <v>282</v>
      </c>
      <c r="G642" s="52">
        <v>4950000</v>
      </c>
      <c r="H642" s="52">
        <v>4950000</v>
      </c>
      <c r="I642" s="52">
        <v>4950000</v>
      </c>
      <c r="J642" s="52">
        <v>4950000</v>
      </c>
      <c r="K642" s="52">
        <v>0</v>
      </c>
      <c r="L642" s="33">
        <f t="shared" si="328"/>
        <v>0</v>
      </c>
      <c r="M642" s="52">
        <v>3075000</v>
      </c>
      <c r="N642" s="52">
        <v>3075000</v>
      </c>
      <c r="O642" s="52">
        <v>0</v>
      </c>
      <c r="P642" s="52">
        <f>O642</f>
        <v>0</v>
      </c>
      <c r="Q642" s="52">
        <v>0</v>
      </c>
      <c r="R642" s="52">
        <v>0</v>
      </c>
      <c r="S642" s="52">
        <f>R642</f>
        <v>0</v>
      </c>
      <c r="T642" s="52">
        <v>0</v>
      </c>
      <c r="U642" s="52">
        <f>T642</f>
        <v>0</v>
      </c>
    </row>
    <row r="643" spans="1:25" s="23" customFormat="1" ht="15.75" hidden="1" x14ac:dyDescent="0.2">
      <c r="A643" s="24" t="s">
        <v>156</v>
      </c>
      <c r="B643" s="25">
        <v>12</v>
      </c>
      <c r="C643" s="50" t="s">
        <v>25</v>
      </c>
      <c r="D643" s="27">
        <v>386</v>
      </c>
      <c r="E643" s="20"/>
      <c r="F643" s="20"/>
      <c r="G643" s="53">
        <f>SUM(G644)</f>
        <v>1552500</v>
      </c>
      <c r="H643" s="53">
        <f t="shared" ref="H643:U643" si="330">SUM(H644)</f>
        <v>1552500</v>
      </c>
      <c r="I643" s="53">
        <f t="shared" si="330"/>
        <v>1552500</v>
      </c>
      <c r="J643" s="53">
        <f t="shared" si="330"/>
        <v>1552500</v>
      </c>
      <c r="K643" s="53">
        <f t="shared" si="330"/>
        <v>1545675.17</v>
      </c>
      <c r="L643" s="22">
        <f t="shared" si="328"/>
        <v>99.560397423510466</v>
      </c>
      <c r="M643" s="53">
        <f t="shared" si="330"/>
        <v>1035000</v>
      </c>
      <c r="N643" s="53">
        <f t="shared" si="330"/>
        <v>1035000</v>
      </c>
      <c r="O643" s="53">
        <f t="shared" si="330"/>
        <v>0</v>
      </c>
      <c r="P643" s="53">
        <f t="shared" si="330"/>
        <v>0</v>
      </c>
      <c r="Q643" s="53">
        <f t="shared" si="330"/>
        <v>0</v>
      </c>
      <c r="R643" s="53">
        <f t="shared" si="330"/>
        <v>0</v>
      </c>
      <c r="S643" s="53">
        <f t="shared" si="330"/>
        <v>0</v>
      </c>
      <c r="T643" s="53">
        <f t="shared" si="330"/>
        <v>0</v>
      </c>
      <c r="U643" s="53">
        <f t="shared" si="330"/>
        <v>0</v>
      </c>
      <c r="V643" s="21"/>
      <c r="W643" s="21"/>
      <c r="X643" s="21"/>
      <c r="Y643" s="12"/>
    </row>
    <row r="644" spans="1:25" ht="45" hidden="1" x14ac:dyDescent="0.2">
      <c r="A644" s="28" t="s">
        <v>156</v>
      </c>
      <c r="B644" s="29">
        <v>12</v>
      </c>
      <c r="C644" s="51" t="s">
        <v>25</v>
      </c>
      <c r="D644" s="31">
        <v>3861</v>
      </c>
      <c r="E644" s="32" t="s">
        <v>282</v>
      </c>
      <c r="G644" s="52">
        <v>1552500</v>
      </c>
      <c r="H644" s="52">
        <v>1552500</v>
      </c>
      <c r="I644" s="52">
        <v>1552500</v>
      </c>
      <c r="J644" s="52">
        <v>1552500</v>
      </c>
      <c r="K644" s="52">
        <v>1545675.17</v>
      </c>
      <c r="L644" s="33">
        <f t="shared" si="328"/>
        <v>99.560397423510466</v>
      </c>
      <c r="M644" s="52">
        <v>1035000</v>
      </c>
      <c r="N644" s="52">
        <v>1035000</v>
      </c>
      <c r="O644" s="52">
        <v>0</v>
      </c>
      <c r="P644" s="52">
        <f>O644</f>
        <v>0</v>
      </c>
      <c r="Q644" s="52">
        <v>0</v>
      </c>
      <c r="R644" s="52"/>
      <c r="S644" s="52">
        <f>R644</f>
        <v>0</v>
      </c>
      <c r="T644" s="52">
        <v>0</v>
      </c>
      <c r="U644" s="52">
        <f>T644</f>
        <v>0</v>
      </c>
    </row>
    <row r="645" spans="1:25" s="23" customFormat="1" ht="15.75" hidden="1" x14ac:dyDescent="0.2">
      <c r="A645" s="24" t="s">
        <v>156</v>
      </c>
      <c r="B645" s="25">
        <v>51</v>
      </c>
      <c r="C645" s="50" t="s">
        <v>25</v>
      </c>
      <c r="D645" s="27">
        <v>386</v>
      </c>
      <c r="E645" s="20"/>
      <c r="F645" s="20"/>
      <c r="G645" s="53">
        <f>SUM(G646)</f>
        <v>8797500</v>
      </c>
      <c r="H645" s="53">
        <f t="shared" ref="H645:U645" si="331">SUM(H646)</f>
        <v>0</v>
      </c>
      <c r="I645" s="53">
        <f t="shared" si="331"/>
        <v>8797500</v>
      </c>
      <c r="J645" s="53">
        <f t="shared" si="331"/>
        <v>0</v>
      </c>
      <c r="K645" s="53">
        <f t="shared" si="331"/>
        <v>8758825.9900000002</v>
      </c>
      <c r="L645" s="22">
        <f t="shared" si="328"/>
        <v>99.560397726626888</v>
      </c>
      <c r="M645" s="53">
        <f t="shared" si="331"/>
        <v>5865000</v>
      </c>
      <c r="N645" s="53">
        <f t="shared" si="331"/>
        <v>0</v>
      </c>
      <c r="O645" s="53">
        <f t="shared" si="331"/>
        <v>0</v>
      </c>
      <c r="P645" s="53">
        <f t="shared" si="331"/>
        <v>0</v>
      </c>
      <c r="Q645" s="53">
        <f t="shared" si="331"/>
        <v>0</v>
      </c>
      <c r="R645" s="53">
        <f t="shared" si="331"/>
        <v>0</v>
      </c>
      <c r="S645" s="53">
        <f t="shared" si="331"/>
        <v>0</v>
      </c>
      <c r="T645" s="53">
        <f t="shared" si="331"/>
        <v>0</v>
      </c>
      <c r="U645" s="53">
        <f t="shared" si="331"/>
        <v>0</v>
      </c>
      <c r="V645" s="21"/>
      <c r="W645" s="21"/>
      <c r="X645" s="21"/>
      <c r="Y645" s="12"/>
    </row>
    <row r="646" spans="1:25" ht="45" hidden="1" x14ac:dyDescent="0.2">
      <c r="A646" s="28" t="s">
        <v>156</v>
      </c>
      <c r="B646" s="29">
        <v>51</v>
      </c>
      <c r="C646" s="51" t="s">
        <v>25</v>
      </c>
      <c r="D646" s="31">
        <v>3861</v>
      </c>
      <c r="E646" s="32" t="s">
        <v>282</v>
      </c>
      <c r="G646" s="52">
        <v>8797500</v>
      </c>
      <c r="H646" s="71"/>
      <c r="I646" s="52">
        <v>8797500</v>
      </c>
      <c r="J646" s="56"/>
      <c r="K646" s="52">
        <v>8758825.9900000002</v>
      </c>
      <c r="L646" s="33">
        <f t="shared" si="328"/>
        <v>99.560397726626888</v>
      </c>
      <c r="M646" s="52">
        <v>5865000</v>
      </c>
      <c r="N646" s="71"/>
      <c r="O646" s="52">
        <v>0</v>
      </c>
      <c r="P646" s="56"/>
      <c r="Q646" s="52">
        <v>0</v>
      </c>
      <c r="R646" s="52"/>
      <c r="S646" s="56"/>
      <c r="T646" s="52">
        <v>0</v>
      </c>
      <c r="U646" s="56"/>
    </row>
    <row r="647" spans="1:25" s="23" customFormat="1" ht="15.75" hidden="1" x14ac:dyDescent="0.2">
      <c r="A647" s="24" t="s">
        <v>156</v>
      </c>
      <c r="B647" s="25">
        <v>563</v>
      </c>
      <c r="C647" s="50" t="s">
        <v>25</v>
      </c>
      <c r="D647" s="27">
        <v>386</v>
      </c>
      <c r="E647" s="20"/>
      <c r="F647" s="20"/>
      <c r="G647" s="53"/>
      <c r="H647" s="53"/>
      <c r="I647" s="53">
        <f>I648</f>
        <v>0</v>
      </c>
      <c r="J647" s="53">
        <f t="shared" ref="J647:U647" si="332">J648</f>
        <v>0</v>
      </c>
      <c r="K647" s="53">
        <f t="shared" si="332"/>
        <v>0</v>
      </c>
      <c r="L647" s="22" t="str">
        <f t="shared" si="328"/>
        <v>-</v>
      </c>
      <c r="M647" s="53">
        <f t="shared" si="332"/>
        <v>0</v>
      </c>
      <c r="N647" s="53">
        <f t="shared" si="332"/>
        <v>0</v>
      </c>
      <c r="O647" s="53">
        <f t="shared" si="332"/>
        <v>0</v>
      </c>
      <c r="P647" s="53">
        <f t="shared" si="332"/>
        <v>0</v>
      </c>
      <c r="Q647" s="53">
        <f t="shared" si="332"/>
        <v>0</v>
      </c>
      <c r="R647" s="53">
        <f t="shared" si="332"/>
        <v>0</v>
      </c>
      <c r="S647" s="53">
        <f t="shared" si="332"/>
        <v>0</v>
      </c>
      <c r="T647" s="53">
        <f t="shared" si="332"/>
        <v>0</v>
      </c>
      <c r="U647" s="53">
        <f t="shared" si="332"/>
        <v>0</v>
      </c>
      <c r="V647" s="21"/>
      <c r="W647" s="21"/>
      <c r="X647" s="21"/>
      <c r="Y647" s="12"/>
    </row>
    <row r="648" spans="1:25" ht="45" hidden="1" x14ac:dyDescent="0.2">
      <c r="A648" s="28" t="s">
        <v>156</v>
      </c>
      <c r="B648" s="29">
        <v>563</v>
      </c>
      <c r="C648" s="51" t="s">
        <v>25</v>
      </c>
      <c r="D648" s="31">
        <v>3861</v>
      </c>
      <c r="E648" s="32" t="s">
        <v>282</v>
      </c>
      <c r="G648" s="52"/>
      <c r="H648" s="52"/>
      <c r="I648" s="52"/>
      <c r="J648" s="56"/>
      <c r="K648" s="52"/>
      <c r="L648" s="33" t="str">
        <f t="shared" si="328"/>
        <v>-</v>
      </c>
      <c r="M648" s="52"/>
      <c r="N648" s="52"/>
      <c r="O648" s="52"/>
      <c r="P648" s="56"/>
      <c r="Q648" s="52"/>
      <c r="R648" s="52"/>
      <c r="S648" s="56"/>
      <c r="T648" s="52"/>
      <c r="U648" s="56"/>
    </row>
    <row r="649" spans="1:25" s="23" customFormat="1" ht="110.25" x14ac:dyDescent="0.2">
      <c r="A649" s="278" t="s">
        <v>502</v>
      </c>
      <c r="B649" s="278"/>
      <c r="C649" s="278"/>
      <c r="D649" s="278"/>
      <c r="E649" s="20" t="s">
        <v>374</v>
      </c>
      <c r="F649" s="20" t="s">
        <v>249</v>
      </c>
      <c r="G649" s="53">
        <f>G650+G652+G654+G656</f>
        <v>8400000</v>
      </c>
      <c r="H649" s="53">
        <f>H650+H652+H654+H656</f>
        <v>1260000</v>
      </c>
      <c r="I649" s="53">
        <f>I650+I652+I654+I656+I658+I660</f>
        <v>8400000</v>
      </c>
      <c r="J649" s="53">
        <f t="shared" ref="J649:U649" si="333">J650+J652+J654+J656+J658+J660</f>
        <v>1260000</v>
      </c>
      <c r="K649" s="53">
        <f t="shared" si="333"/>
        <v>0</v>
      </c>
      <c r="L649" s="22">
        <f t="shared" si="328"/>
        <v>0</v>
      </c>
      <c r="M649" s="53">
        <f t="shared" si="333"/>
        <v>0</v>
      </c>
      <c r="N649" s="53">
        <f t="shared" si="333"/>
        <v>0</v>
      </c>
      <c r="O649" s="53">
        <f t="shared" si="333"/>
        <v>0</v>
      </c>
      <c r="P649" s="53">
        <f t="shared" si="333"/>
        <v>0</v>
      </c>
      <c r="Q649" s="53">
        <f t="shared" si="333"/>
        <v>3600000</v>
      </c>
      <c r="R649" s="53">
        <f t="shared" si="333"/>
        <v>0</v>
      </c>
      <c r="S649" s="53">
        <f t="shared" si="333"/>
        <v>0</v>
      </c>
      <c r="T649" s="53">
        <f t="shared" si="333"/>
        <v>0</v>
      </c>
      <c r="U649" s="53">
        <f t="shared" si="333"/>
        <v>0</v>
      </c>
      <c r="V649" s="21"/>
      <c r="W649" s="21"/>
      <c r="X649" s="21"/>
      <c r="Y649" s="12"/>
    </row>
    <row r="650" spans="1:25" s="23" customFormat="1" ht="15.75" hidden="1" x14ac:dyDescent="0.2">
      <c r="A650" s="24" t="s">
        <v>339</v>
      </c>
      <c r="B650" s="25">
        <v>12</v>
      </c>
      <c r="C650" s="24" t="s">
        <v>25</v>
      </c>
      <c r="D650" s="40">
        <v>323</v>
      </c>
      <c r="E650" s="20"/>
      <c r="F650" s="20"/>
      <c r="G650" s="53">
        <f>SUM(G651)</f>
        <v>810000</v>
      </c>
      <c r="H650" s="53">
        <f t="shared" ref="H650:U650" si="334">SUM(H651)</f>
        <v>810000</v>
      </c>
      <c r="I650" s="53">
        <f t="shared" si="334"/>
        <v>810000</v>
      </c>
      <c r="J650" s="53">
        <f t="shared" si="334"/>
        <v>810000</v>
      </c>
      <c r="K650" s="53">
        <f t="shared" si="334"/>
        <v>0</v>
      </c>
      <c r="L650" s="22">
        <f t="shared" si="328"/>
        <v>0</v>
      </c>
      <c r="M650" s="53">
        <f t="shared" si="334"/>
        <v>0</v>
      </c>
      <c r="N650" s="53">
        <f t="shared" si="334"/>
        <v>0</v>
      </c>
      <c r="O650" s="53">
        <f t="shared" si="334"/>
        <v>0</v>
      </c>
      <c r="P650" s="53">
        <f t="shared" si="334"/>
        <v>0</v>
      </c>
      <c r="Q650" s="53">
        <f t="shared" si="334"/>
        <v>540000</v>
      </c>
      <c r="R650" s="53">
        <f t="shared" si="334"/>
        <v>0</v>
      </c>
      <c r="S650" s="53">
        <f t="shared" si="334"/>
        <v>0</v>
      </c>
      <c r="T650" s="53">
        <f t="shared" si="334"/>
        <v>0</v>
      </c>
      <c r="U650" s="53">
        <f t="shared" si="334"/>
        <v>0</v>
      </c>
      <c r="V650" s="21"/>
      <c r="W650" s="21"/>
      <c r="X650" s="21"/>
      <c r="Y650" s="12"/>
    </row>
    <row r="651" spans="1:25" s="23" customFormat="1" ht="15.75" hidden="1" x14ac:dyDescent="0.2">
      <c r="A651" s="28" t="s">
        <v>339</v>
      </c>
      <c r="B651" s="29">
        <v>12</v>
      </c>
      <c r="C651" s="28" t="s">
        <v>25</v>
      </c>
      <c r="D651" s="54">
        <v>3238</v>
      </c>
      <c r="E651" s="32" t="s">
        <v>122</v>
      </c>
      <c r="F651" s="32"/>
      <c r="G651" s="52">
        <v>810000</v>
      </c>
      <c r="H651" s="52">
        <v>810000</v>
      </c>
      <c r="I651" s="52">
        <v>810000</v>
      </c>
      <c r="J651" s="52">
        <v>810000</v>
      </c>
      <c r="K651" s="52">
        <v>0</v>
      </c>
      <c r="L651" s="33">
        <f t="shared" si="328"/>
        <v>0</v>
      </c>
      <c r="M651" s="52">
        <v>0</v>
      </c>
      <c r="N651" s="52">
        <v>0</v>
      </c>
      <c r="O651" s="52"/>
      <c r="P651" s="52">
        <f>O651</f>
        <v>0</v>
      </c>
      <c r="Q651" s="52">
        <v>540000</v>
      </c>
      <c r="R651" s="52"/>
      <c r="S651" s="52">
        <f>R651</f>
        <v>0</v>
      </c>
      <c r="T651" s="52"/>
      <c r="U651" s="52">
        <f>T651</f>
        <v>0</v>
      </c>
      <c r="V651" s="21"/>
      <c r="W651" s="21"/>
      <c r="X651" s="21"/>
      <c r="Y651" s="12"/>
    </row>
    <row r="652" spans="1:25" s="23" customFormat="1" ht="15.75" hidden="1" x14ac:dyDescent="0.2">
      <c r="A652" s="24" t="s">
        <v>339</v>
      </c>
      <c r="B652" s="25">
        <v>12</v>
      </c>
      <c r="C652" s="24" t="s">
        <v>25</v>
      </c>
      <c r="D652" s="40">
        <v>422</v>
      </c>
      <c r="E652" s="20"/>
      <c r="F652" s="20"/>
      <c r="G652" s="53">
        <f>SUM(G653)</f>
        <v>450000</v>
      </c>
      <c r="H652" s="53">
        <f t="shared" ref="H652:U652" si="335">SUM(H653)</f>
        <v>450000</v>
      </c>
      <c r="I652" s="53">
        <f t="shared" si="335"/>
        <v>450000</v>
      </c>
      <c r="J652" s="53">
        <f t="shared" si="335"/>
        <v>450000</v>
      </c>
      <c r="K652" s="53">
        <f t="shared" si="335"/>
        <v>0</v>
      </c>
      <c r="L652" s="22">
        <f t="shared" si="328"/>
        <v>0</v>
      </c>
      <c r="M652" s="53">
        <f t="shared" si="335"/>
        <v>0</v>
      </c>
      <c r="N652" s="53">
        <f t="shared" si="335"/>
        <v>0</v>
      </c>
      <c r="O652" s="53">
        <f t="shared" si="335"/>
        <v>0</v>
      </c>
      <c r="P652" s="53">
        <f t="shared" si="335"/>
        <v>0</v>
      </c>
      <c r="Q652" s="53">
        <f t="shared" si="335"/>
        <v>0</v>
      </c>
      <c r="R652" s="53">
        <f t="shared" si="335"/>
        <v>0</v>
      </c>
      <c r="S652" s="53">
        <f t="shared" si="335"/>
        <v>0</v>
      </c>
      <c r="T652" s="53">
        <f t="shared" si="335"/>
        <v>0</v>
      </c>
      <c r="U652" s="53">
        <f t="shared" si="335"/>
        <v>0</v>
      </c>
      <c r="V652" s="21"/>
      <c r="W652" s="21"/>
      <c r="X652" s="21"/>
      <c r="Y652" s="12"/>
    </row>
    <row r="653" spans="1:25" hidden="1" x14ac:dyDescent="0.2">
      <c r="A653" s="28" t="s">
        <v>339</v>
      </c>
      <c r="B653" s="29">
        <v>12</v>
      </c>
      <c r="C653" s="28" t="s">
        <v>25</v>
      </c>
      <c r="D653" s="54">
        <v>4222</v>
      </c>
      <c r="E653" s="32" t="s">
        <v>130</v>
      </c>
      <c r="G653" s="52">
        <v>450000</v>
      </c>
      <c r="H653" s="52">
        <v>450000</v>
      </c>
      <c r="I653" s="52">
        <v>450000</v>
      </c>
      <c r="J653" s="52">
        <v>450000</v>
      </c>
      <c r="K653" s="52">
        <v>0</v>
      </c>
      <c r="L653" s="33">
        <f t="shared" si="328"/>
        <v>0</v>
      </c>
      <c r="M653" s="52">
        <v>0</v>
      </c>
      <c r="N653" s="52">
        <v>0</v>
      </c>
      <c r="O653" s="52"/>
      <c r="P653" s="52">
        <f>O653</f>
        <v>0</v>
      </c>
      <c r="Q653" s="52">
        <v>0</v>
      </c>
      <c r="R653" s="52"/>
      <c r="S653" s="52">
        <f>R653</f>
        <v>0</v>
      </c>
      <c r="T653" s="52"/>
      <c r="U653" s="52">
        <f>T653</f>
        <v>0</v>
      </c>
    </row>
    <row r="654" spans="1:25" s="23" customFormat="1" ht="15.75" hidden="1" x14ac:dyDescent="0.2">
      <c r="A654" s="24" t="s">
        <v>339</v>
      </c>
      <c r="B654" s="25">
        <v>51</v>
      </c>
      <c r="C654" s="24" t="s">
        <v>25</v>
      </c>
      <c r="D654" s="40">
        <v>323</v>
      </c>
      <c r="E654" s="20"/>
      <c r="F654" s="20"/>
      <c r="G654" s="53">
        <f>SUM(G655)</f>
        <v>4590000</v>
      </c>
      <c r="H654" s="53">
        <f t="shared" ref="H654:U654" si="336">SUM(H655)</f>
        <v>0</v>
      </c>
      <c r="I654" s="53">
        <f t="shared" si="336"/>
        <v>4590000</v>
      </c>
      <c r="J654" s="53">
        <f t="shared" si="336"/>
        <v>0</v>
      </c>
      <c r="K654" s="53">
        <f t="shared" si="336"/>
        <v>0</v>
      </c>
      <c r="L654" s="22">
        <f t="shared" si="328"/>
        <v>0</v>
      </c>
      <c r="M654" s="53">
        <f t="shared" si="336"/>
        <v>0</v>
      </c>
      <c r="N654" s="53">
        <f t="shared" si="336"/>
        <v>0</v>
      </c>
      <c r="O654" s="53">
        <f t="shared" si="336"/>
        <v>0</v>
      </c>
      <c r="P654" s="53">
        <f t="shared" si="336"/>
        <v>0</v>
      </c>
      <c r="Q654" s="53">
        <f t="shared" si="336"/>
        <v>3060000</v>
      </c>
      <c r="R654" s="53">
        <f t="shared" si="336"/>
        <v>0</v>
      </c>
      <c r="S654" s="53">
        <f t="shared" si="336"/>
        <v>0</v>
      </c>
      <c r="T654" s="53">
        <f t="shared" si="336"/>
        <v>0</v>
      </c>
      <c r="U654" s="53">
        <f t="shared" si="336"/>
        <v>0</v>
      </c>
      <c r="V654" s="21"/>
      <c r="W654" s="21"/>
      <c r="X654" s="21"/>
      <c r="Y654" s="12"/>
    </row>
    <row r="655" spans="1:25" hidden="1" x14ac:dyDescent="0.2">
      <c r="A655" s="28" t="s">
        <v>339</v>
      </c>
      <c r="B655" s="29">
        <v>51</v>
      </c>
      <c r="C655" s="28" t="s">
        <v>25</v>
      </c>
      <c r="D655" s="54">
        <v>3238</v>
      </c>
      <c r="E655" s="32" t="s">
        <v>122</v>
      </c>
      <c r="G655" s="52">
        <v>4590000</v>
      </c>
      <c r="H655" s="71"/>
      <c r="I655" s="52">
        <v>4590000</v>
      </c>
      <c r="J655" s="56"/>
      <c r="K655" s="52">
        <v>0</v>
      </c>
      <c r="L655" s="33">
        <f t="shared" si="328"/>
        <v>0</v>
      </c>
      <c r="M655" s="52">
        <v>0</v>
      </c>
      <c r="N655" s="71"/>
      <c r="O655" s="52"/>
      <c r="P655" s="56"/>
      <c r="Q655" s="52">
        <v>3060000</v>
      </c>
      <c r="R655" s="52"/>
      <c r="S655" s="56"/>
      <c r="T655" s="52"/>
      <c r="U655" s="56"/>
    </row>
    <row r="656" spans="1:25" s="23" customFormat="1" ht="15.75" hidden="1" x14ac:dyDescent="0.2">
      <c r="A656" s="24" t="s">
        <v>339</v>
      </c>
      <c r="B656" s="25">
        <v>51</v>
      </c>
      <c r="C656" s="24" t="s">
        <v>25</v>
      </c>
      <c r="D656" s="40">
        <v>422</v>
      </c>
      <c r="E656" s="20"/>
      <c r="F656" s="20"/>
      <c r="G656" s="53">
        <f>SUM(G657)</f>
        <v>2550000</v>
      </c>
      <c r="H656" s="53">
        <f t="shared" ref="H656:U656" si="337">SUM(H657)</f>
        <v>0</v>
      </c>
      <c r="I656" s="53">
        <f t="shared" si="337"/>
        <v>2550000</v>
      </c>
      <c r="J656" s="53">
        <f t="shared" si="337"/>
        <v>0</v>
      </c>
      <c r="K656" s="53">
        <f t="shared" si="337"/>
        <v>0</v>
      </c>
      <c r="L656" s="22">
        <f t="shared" si="328"/>
        <v>0</v>
      </c>
      <c r="M656" s="53">
        <f t="shared" si="337"/>
        <v>0</v>
      </c>
      <c r="N656" s="53">
        <f t="shared" si="337"/>
        <v>0</v>
      </c>
      <c r="O656" s="53">
        <f t="shared" si="337"/>
        <v>0</v>
      </c>
      <c r="P656" s="53">
        <f t="shared" si="337"/>
        <v>0</v>
      </c>
      <c r="Q656" s="53">
        <f t="shared" si="337"/>
        <v>0</v>
      </c>
      <c r="R656" s="53">
        <f t="shared" si="337"/>
        <v>0</v>
      </c>
      <c r="S656" s="53">
        <f t="shared" si="337"/>
        <v>0</v>
      </c>
      <c r="T656" s="53">
        <f t="shared" si="337"/>
        <v>0</v>
      </c>
      <c r="U656" s="53">
        <f t="shared" si="337"/>
        <v>0</v>
      </c>
      <c r="V656" s="21"/>
      <c r="W656" s="21"/>
      <c r="X656" s="21"/>
      <c r="Y656" s="12"/>
    </row>
    <row r="657" spans="1:25" s="23" customFormat="1" ht="15.75" hidden="1" x14ac:dyDescent="0.2">
      <c r="A657" s="28" t="s">
        <v>339</v>
      </c>
      <c r="B657" s="29">
        <v>51</v>
      </c>
      <c r="C657" s="28" t="s">
        <v>25</v>
      </c>
      <c r="D657" s="54">
        <v>4222</v>
      </c>
      <c r="E657" s="32" t="s">
        <v>130</v>
      </c>
      <c r="F657" s="32"/>
      <c r="G657" s="52">
        <v>2550000</v>
      </c>
      <c r="H657" s="71"/>
      <c r="I657" s="52">
        <v>2550000</v>
      </c>
      <c r="J657" s="56"/>
      <c r="K657" s="52">
        <v>0</v>
      </c>
      <c r="L657" s="33">
        <f t="shared" si="328"/>
        <v>0</v>
      </c>
      <c r="M657" s="52">
        <v>0</v>
      </c>
      <c r="N657" s="71"/>
      <c r="O657" s="52"/>
      <c r="P657" s="56"/>
      <c r="Q657" s="52">
        <v>0</v>
      </c>
      <c r="R657" s="52"/>
      <c r="S657" s="56"/>
      <c r="T657" s="52"/>
      <c r="U657" s="56"/>
      <c r="V657" s="21"/>
      <c r="W657" s="21"/>
      <c r="X657" s="21"/>
      <c r="Y657" s="12"/>
    </row>
    <row r="658" spans="1:25" s="23" customFormat="1" ht="15.75" hidden="1" x14ac:dyDescent="0.2">
      <c r="A658" s="24" t="s">
        <v>339</v>
      </c>
      <c r="B658" s="25">
        <v>563</v>
      </c>
      <c r="C658" s="24" t="s">
        <v>25</v>
      </c>
      <c r="D658" s="40">
        <v>323</v>
      </c>
      <c r="E658" s="20"/>
      <c r="F658" s="20"/>
      <c r="G658" s="53"/>
      <c r="H658" s="53"/>
      <c r="I658" s="53">
        <f>I659</f>
        <v>0</v>
      </c>
      <c r="J658" s="53">
        <f t="shared" ref="J658:U658" si="338">J659</f>
        <v>0</v>
      </c>
      <c r="K658" s="53">
        <f t="shared" si="338"/>
        <v>0</v>
      </c>
      <c r="L658" s="22" t="str">
        <f t="shared" si="328"/>
        <v>-</v>
      </c>
      <c r="M658" s="53">
        <f t="shared" si="338"/>
        <v>0</v>
      </c>
      <c r="N658" s="53">
        <f t="shared" si="338"/>
        <v>0</v>
      </c>
      <c r="O658" s="53">
        <f t="shared" si="338"/>
        <v>0</v>
      </c>
      <c r="P658" s="53">
        <f t="shared" si="338"/>
        <v>0</v>
      </c>
      <c r="Q658" s="53">
        <f t="shared" si="338"/>
        <v>0</v>
      </c>
      <c r="R658" s="53">
        <f t="shared" si="338"/>
        <v>0</v>
      </c>
      <c r="S658" s="53">
        <f t="shared" si="338"/>
        <v>0</v>
      </c>
      <c r="T658" s="53">
        <f t="shared" si="338"/>
        <v>0</v>
      </c>
      <c r="U658" s="53">
        <f t="shared" si="338"/>
        <v>0</v>
      </c>
      <c r="V658" s="21"/>
      <c r="W658" s="21"/>
      <c r="X658" s="21"/>
      <c r="Y658" s="12"/>
    </row>
    <row r="659" spans="1:25" s="23" customFormat="1" ht="15.75" hidden="1" x14ac:dyDescent="0.2">
      <c r="A659" s="28" t="s">
        <v>339</v>
      </c>
      <c r="B659" s="29">
        <v>563</v>
      </c>
      <c r="C659" s="28" t="s">
        <v>25</v>
      </c>
      <c r="D659" s="54">
        <v>3238</v>
      </c>
      <c r="E659" s="32" t="s">
        <v>122</v>
      </c>
      <c r="F659" s="32"/>
      <c r="G659" s="52"/>
      <c r="H659" s="52"/>
      <c r="I659" s="52"/>
      <c r="J659" s="56"/>
      <c r="K659" s="52"/>
      <c r="L659" s="33" t="str">
        <f t="shared" si="328"/>
        <v>-</v>
      </c>
      <c r="M659" s="52"/>
      <c r="N659" s="52"/>
      <c r="O659" s="52"/>
      <c r="P659" s="56"/>
      <c r="Q659" s="52"/>
      <c r="R659" s="52"/>
      <c r="S659" s="56"/>
      <c r="T659" s="52"/>
      <c r="U659" s="56"/>
      <c r="V659" s="21"/>
      <c r="W659" s="21"/>
      <c r="X659" s="21"/>
      <c r="Y659" s="12"/>
    </row>
    <row r="660" spans="1:25" s="23" customFormat="1" ht="15.75" hidden="1" x14ac:dyDescent="0.2">
      <c r="A660" s="24" t="s">
        <v>339</v>
      </c>
      <c r="B660" s="25">
        <v>563</v>
      </c>
      <c r="C660" s="24" t="s">
        <v>25</v>
      </c>
      <c r="D660" s="40">
        <v>422</v>
      </c>
      <c r="E660" s="20"/>
      <c r="F660" s="20"/>
      <c r="G660" s="53"/>
      <c r="H660" s="53"/>
      <c r="I660" s="53">
        <f>I661</f>
        <v>0</v>
      </c>
      <c r="J660" s="53">
        <f t="shared" ref="J660:U660" si="339">J661</f>
        <v>0</v>
      </c>
      <c r="K660" s="53">
        <f t="shared" si="339"/>
        <v>0</v>
      </c>
      <c r="L660" s="22" t="str">
        <f t="shared" si="328"/>
        <v>-</v>
      </c>
      <c r="M660" s="53">
        <f t="shared" si="339"/>
        <v>0</v>
      </c>
      <c r="N660" s="53">
        <f t="shared" si="339"/>
        <v>0</v>
      </c>
      <c r="O660" s="53">
        <f t="shared" si="339"/>
        <v>0</v>
      </c>
      <c r="P660" s="53">
        <f t="shared" si="339"/>
        <v>0</v>
      </c>
      <c r="Q660" s="53">
        <f t="shared" si="339"/>
        <v>0</v>
      </c>
      <c r="R660" s="53">
        <f t="shared" si="339"/>
        <v>0</v>
      </c>
      <c r="S660" s="53">
        <f t="shared" si="339"/>
        <v>0</v>
      </c>
      <c r="T660" s="53">
        <f t="shared" si="339"/>
        <v>0</v>
      </c>
      <c r="U660" s="53">
        <f t="shared" si="339"/>
        <v>0</v>
      </c>
      <c r="V660" s="21"/>
      <c r="W660" s="21"/>
      <c r="X660" s="21"/>
      <c r="Y660" s="12"/>
    </row>
    <row r="661" spans="1:25" s="23" customFormat="1" ht="15.75" hidden="1" x14ac:dyDescent="0.2">
      <c r="A661" s="28" t="s">
        <v>339</v>
      </c>
      <c r="B661" s="29">
        <v>563</v>
      </c>
      <c r="C661" s="28" t="s">
        <v>25</v>
      </c>
      <c r="D661" s="54">
        <v>4222</v>
      </c>
      <c r="E661" s="32" t="s">
        <v>130</v>
      </c>
      <c r="F661" s="32"/>
      <c r="G661" s="52"/>
      <c r="H661" s="52"/>
      <c r="I661" s="52"/>
      <c r="J661" s="56"/>
      <c r="K661" s="52"/>
      <c r="L661" s="33" t="str">
        <f t="shared" si="328"/>
        <v>-</v>
      </c>
      <c r="M661" s="52"/>
      <c r="N661" s="52"/>
      <c r="O661" s="52"/>
      <c r="P661" s="56"/>
      <c r="Q661" s="52"/>
      <c r="R661" s="52"/>
      <c r="S661" s="56"/>
      <c r="T661" s="52"/>
      <c r="U661" s="56"/>
      <c r="V661" s="21"/>
      <c r="W661" s="21"/>
      <c r="X661" s="21"/>
      <c r="Y661" s="12"/>
    </row>
    <row r="662" spans="1:25" s="23" customFormat="1" ht="86.25" customHeight="1" x14ac:dyDescent="0.2">
      <c r="A662" s="278" t="s">
        <v>503</v>
      </c>
      <c r="B662" s="278"/>
      <c r="C662" s="278"/>
      <c r="D662" s="278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2"/>
    </row>
    <row r="663" spans="1:25" s="23" customFormat="1" ht="15.75" hidden="1" x14ac:dyDescent="0.2">
      <c r="A663" s="24" t="s">
        <v>105</v>
      </c>
      <c r="B663" s="25">
        <v>11</v>
      </c>
      <c r="C663" s="50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2"/>
    </row>
    <row r="664" spans="1:25" ht="48.75" hidden="1" customHeight="1" x14ac:dyDescent="0.2">
      <c r="A664" s="28" t="s">
        <v>105</v>
      </c>
      <c r="B664" s="29">
        <v>11</v>
      </c>
      <c r="C664" s="51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</row>
    <row r="665" spans="1:25" s="23" customFormat="1" ht="15.75" hidden="1" x14ac:dyDescent="0.2">
      <c r="A665" s="24" t="s">
        <v>105</v>
      </c>
      <c r="B665" s="25">
        <v>12</v>
      </c>
      <c r="C665" s="50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2"/>
    </row>
    <row r="666" spans="1:25" ht="48.75" hidden="1" customHeight="1" x14ac:dyDescent="0.2">
      <c r="A666" s="28" t="s">
        <v>105</v>
      </c>
      <c r="B666" s="29">
        <v>12</v>
      </c>
      <c r="C666" s="51" t="s">
        <v>27</v>
      </c>
      <c r="D666" s="31">
        <v>3861</v>
      </c>
      <c r="E666" s="32" t="s">
        <v>282</v>
      </c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</row>
    <row r="667" spans="1:25" s="23" customFormat="1" ht="15.75" hidden="1" x14ac:dyDescent="0.2">
      <c r="A667" s="24" t="s">
        <v>105</v>
      </c>
      <c r="B667" s="25">
        <v>51</v>
      </c>
      <c r="C667" s="50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2"/>
    </row>
    <row r="668" spans="1:25" s="39" customFormat="1" ht="45" hidden="1" x14ac:dyDescent="0.2">
      <c r="A668" s="28" t="s">
        <v>105</v>
      </c>
      <c r="B668" s="29">
        <v>51</v>
      </c>
      <c r="C668" s="51" t="s">
        <v>27</v>
      </c>
      <c r="D668" s="31">
        <v>3861</v>
      </c>
      <c r="E668" s="32" t="s">
        <v>282</v>
      </c>
      <c r="F668" s="32"/>
      <c r="G668" s="1">
        <v>138298613</v>
      </c>
      <c r="H668" s="56"/>
      <c r="I668" s="1">
        <v>138298613</v>
      </c>
      <c r="J668" s="56"/>
      <c r="K668" s="1">
        <v>52147990.670000002</v>
      </c>
      <c r="L668" s="33">
        <f t="shared" si="328"/>
        <v>37.706806698054166</v>
      </c>
      <c r="M668" s="1">
        <v>23102363</v>
      </c>
      <c r="N668" s="56"/>
      <c r="O668" s="1"/>
      <c r="P668" s="56"/>
      <c r="Q668" s="1">
        <v>0</v>
      </c>
      <c r="R668" s="1">
        <v>0</v>
      </c>
      <c r="S668" s="56"/>
      <c r="T668" s="1">
        <v>0</v>
      </c>
      <c r="U668" s="56"/>
      <c r="V668" s="98"/>
      <c r="W668" s="98"/>
      <c r="X668" s="98"/>
      <c r="Y668" s="103"/>
    </row>
    <row r="669" spans="1:25" s="39" customFormat="1" ht="15.75" hidden="1" x14ac:dyDescent="0.2">
      <c r="A669" s="24" t="s">
        <v>105</v>
      </c>
      <c r="B669" s="25">
        <v>563</v>
      </c>
      <c r="C669" s="50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98"/>
      <c r="W669" s="98"/>
      <c r="X669" s="98"/>
      <c r="Y669" s="103"/>
    </row>
    <row r="670" spans="1:25" s="39" customFormat="1" ht="45" hidden="1" x14ac:dyDescent="0.2">
      <c r="A670" s="28" t="s">
        <v>105</v>
      </c>
      <c r="B670" s="29">
        <v>563</v>
      </c>
      <c r="C670" s="51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6"/>
      <c r="K670" s="1"/>
      <c r="L670" s="33"/>
      <c r="M670" s="1"/>
      <c r="N670" s="1"/>
      <c r="O670" s="1"/>
      <c r="P670" s="56"/>
      <c r="Q670" s="1"/>
      <c r="R670" s="1"/>
      <c r="S670" s="56"/>
      <c r="T670" s="1"/>
      <c r="U670" s="56"/>
      <c r="V670" s="98"/>
      <c r="W670" s="98"/>
      <c r="X670" s="98"/>
      <c r="Y670" s="103"/>
    </row>
    <row r="671" spans="1:25" ht="94.5" x14ac:dyDescent="0.2">
      <c r="A671" s="278" t="s">
        <v>504</v>
      </c>
      <c r="B671" s="279"/>
      <c r="C671" s="279"/>
      <c r="D671" s="279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</row>
    <row r="672" spans="1:25" s="23" customFormat="1" ht="15.75" hidden="1" x14ac:dyDescent="0.2">
      <c r="A672" s="24" t="s">
        <v>222</v>
      </c>
      <c r="B672" s="24">
        <v>11</v>
      </c>
      <c r="C672" s="50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2"/>
    </row>
    <row r="673" spans="1:25" ht="48.75" hidden="1" customHeight="1" x14ac:dyDescent="0.2">
      <c r="A673" s="28" t="s">
        <v>222</v>
      </c>
      <c r="B673" s="28">
        <v>11</v>
      </c>
      <c r="C673" s="51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</row>
    <row r="674" spans="1:25" s="23" customFormat="1" ht="15.75" hidden="1" x14ac:dyDescent="0.2">
      <c r="A674" s="24" t="s">
        <v>222</v>
      </c>
      <c r="B674" s="25">
        <v>12</v>
      </c>
      <c r="C674" s="50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2"/>
    </row>
    <row r="675" spans="1:25" ht="48.75" hidden="1" customHeight="1" x14ac:dyDescent="0.2">
      <c r="A675" s="28" t="s">
        <v>222</v>
      </c>
      <c r="B675" s="29">
        <v>12</v>
      </c>
      <c r="C675" s="51" t="s">
        <v>27</v>
      </c>
      <c r="D675" s="31">
        <v>3861</v>
      </c>
      <c r="E675" s="32" t="s">
        <v>282</v>
      </c>
      <c r="F675" s="20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</row>
    <row r="676" spans="1:25" s="23" customFormat="1" ht="15.75" hidden="1" x14ac:dyDescent="0.2">
      <c r="A676" s="24" t="s">
        <v>222</v>
      </c>
      <c r="B676" s="25">
        <v>51</v>
      </c>
      <c r="C676" s="50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2"/>
    </row>
    <row r="677" spans="1:25" ht="48.75" hidden="1" customHeight="1" x14ac:dyDescent="0.2">
      <c r="A677" s="28" t="s">
        <v>222</v>
      </c>
      <c r="B677" s="29">
        <v>51</v>
      </c>
      <c r="C677" s="51" t="s">
        <v>27</v>
      </c>
      <c r="D677" s="31">
        <v>3861</v>
      </c>
      <c r="E677" s="32" t="s">
        <v>282</v>
      </c>
      <c r="F677" s="20"/>
      <c r="H677" s="56"/>
      <c r="J677" s="56"/>
      <c r="L677" s="33" t="str">
        <f t="shared" si="328"/>
        <v>-</v>
      </c>
      <c r="M677" s="1">
        <v>13775198</v>
      </c>
      <c r="N677" s="56"/>
      <c r="O677" s="1"/>
      <c r="P677" s="56"/>
      <c r="Q677" s="1">
        <v>122825000</v>
      </c>
      <c r="R677" s="1">
        <v>0</v>
      </c>
      <c r="S677" s="56"/>
      <c r="T677" s="1"/>
      <c r="U677" s="56"/>
    </row>
    <row r="678" spans="1:25" ht="94.5" x14ac:dyDescent="0.2">
      <c r="A678" s="278" t="s">
        <v>505</v>
      </c>
      <c r="B678" s="279"/>
      <c r="C678" s="279"/>
      <c r="D678" s="279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</row>
    <row r="679" spans="1:25" s="23" customFormat="1" ht="15.75" hidden="1" x14ac:dyDescent="0.2">
      <c r="A679" s="24" t="s">
        <v>367</v>
      </c>
      <c r="B679" s="24">
        <v>11</v>
      </c>
      <c r="C679" s="50" t="s">
        <v>27</v>
      </c>
      <c r="D679" s="40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2"/>
    </row>
    <row r="680" spans="1:25" ht="48.75" hidden="1" customHeight="1" x14ac:dyDescent="0.2">
      <c r="A680" s="28" t="s">
        <v>367</v>
      </c>
      <c r="B680" s="28">
        <v>11</v>
      </c>
      <c r="C680" s="51" t="s">
        <v>27</v>
      </c>
      <c r="D680" s="54">
        <v>3861</v>
      </c>
      <c r="E680" s="32" t="s">
        <v>282</v>
      </c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</row>
    <row r="681" spans="1:25" s="23" customFormat="1" ht="15.75" hidden="1" x14ac:dyDescent="0.2">
      <c r="A681" s="24" t="s">
        <v>367</v>
      </c>
      <c r="B681" s="25">
        <v>12</v>
      </c>
      <c r="C681" s="50" t="s">
        <v>27</v>
      </c>
      <c r="D681" s="40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2"/>
    </row>
    <row r="682" spans="1:25" ht="48.75" hidden="1" customHeight="1" x14ac:dyDescent="0.2">
      <c r="A682" s="28" t="s">
        <v>367</v>
      </c>
      <c r="B682" s="29">
        <v>12</v>
      </c>
      <c r="C682" s="51" t="s">
        <v>27</v>
      </c>
      <c r="D682" s="54">
        <v>3861</v>
      </c>
      <c r="E682" s="32" t="s">
        <v>282</v>
      </c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</row>
    <row r="683" spans="1:25" s="23" customFormat="1" ht="15.75" hidden="1" x14ac:dyDescent="0.2">
      <c r="A683" s="24" t="s">
        <v>367</v>
      </c>
      <c r="B683" s="25">
        <v>51</v>
      </c>
      <c r="C683" s="50" t="s">
        <v>27</v>
      </c>
      <c r="D683" s="40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2"/>
    </row>
    <row r="684" spans="1:25" ht="45" hidden="1" x14ac:dyDescent="0.2">
      <c r="A684" s="28" t="s">
        <v>367</v>
      </c>
      <c r="B684" s="29">
        <v>51</v>
      </c>
      <c r="C684" s="51" t="s">
        <v>27</v>
      </c>
      <c r="D684" s="54">
        <v>3861</v>
      </c>
      <c r="E684" s="32" t="s">
        <v>282</v>
      </c>
      <c r="G684" s="1">
        <v>62538750</v>
      </c>
      <c r="H684" s="56"/>
      <c r="I684" s="1">
        <v>62538750</v>
      </c>
      <c r="J684" s="56"/>
      <c r="K684" s="1">
        <v>0</v>
      </c>
      <c r="L684" s="33">
        <f t="shared" si="328"/>
        <v>0</v>
      </c>
      <c r="M684" s="1">
        <v>0</v>
      </c>
      <c r="N684" s="56"/>
      <c r="O684" s="1"/>
      <c r="P684" s="56"/>
      <c r="Q684" s="1">
        <v>175312500</v>
      </c>
      <c r="R684" s="1"/>
      <c r="S684" s="56"/>
      <c r="T684" s="1"/>
      <c r="U684" s="56"/>
    </row>
    <row r="685" spans="1:25" s="23" customFormat="1" ht="15.75" hidden="1" x14ac:dyDescent="0.2">
      <c r="A685" s="24" t="s">
        <v>367</v>
      </c>
      <c r="B685" s="25">
        <v>563</v>
      </c>
      <c r="C685" s="50" t="s">
        <v>27</v>
      </c>
      <c r="D685" s="40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2"/>
    </row>
    <row r="686" spans="1:25" ht="45" hidden="1" x14ac:dyDescent="0.2">
      <c r="A686" s="28" t="s">
        <v>367</v>
      </c>
      <c r="B686" s="29">
        <v>563</v>
      </c>
      <c r="C686" s="51" t="s">
        <v>27</v>
      </c>
      <c r="D686" s="54">
        <v>3861</v>
      </c>
      <c r="E686" s="32" t="s">
        <v>282</v>
      </c>
      <c r="J686" s="56"/>
      <c r="L686" s="33" t="str">
        <f t="shared" si="328"/>
        <v>-</v>
      </c>
      <c r="M686" s="1"/>
      <c r="N686" s="1"/>
      <c r="O686" s="1"/>
      <c r="P686" s="56"/>
      <c r="Q686" s="1"/>
      <c r="R686" s="1"/>
      <c r="S686" s="56"/>
      <c r="T686" s="1"/>
      <c r="U686" s="56"/>
    </row>
    <row r="687" spans="1:25" ht="94.5" x14ac:dyDescent="0.2">
      <c r="A687" s="278" t="s">
        <v>506</v>
      </c>
      <c r="B687" s="279"/>
      <c r="C687" s="279"/>
      <c r="D687" s="279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</row>
    <row r="688" spans="1:25" s="23" customFormat="1" ht="15.75" hidden="1" x14ac:dyDescent="0.2">
      <c r="A688" s="24" t="s">
        <v>336</v>
      </c>
      <c r="B688" s="24">
        <v>11</v>
      </c>
      <c r="C688" s="50" t="s">
        <v>27</v>
      </c>
      <c r="D688" s="40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2"/>
    </row>
    <row r="689" spans="1:25" ht="48.75" hidden="1" customHeight="1" x14ac:dyDescent="0.2">
      <c r="A689" s="28" t="s">
        <v>336</v>
      </c>
      <c r="B689" s="28">
        <v>11</v>
      </c>
      <c r="C689" s="51" t="s">
        <v>27</v>
      </c>
      <c r="D689" s="54">
        <v>3861</v>
      </c>
      <c r="E689" s="32" t="s">
        <v>282</v>
      </c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</row>
    <row r="690" spans="1:25" s="23" customFormat="1" ht="15.75" hidden="1" x14ac:dyDescent="0.2">
      <c r="A690" s="24" t="s">
        <v>336</v>
      </c>
      <c r="B690" s="25">
        <v>12</v>
      </c>
      <c r="C690" s="50" t="s">
        <v>27</v>
      </c>
      <c r="D690" s="40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2"/>
    </row>
    <row r="691" spans="1:25" ht="48.75" hidden="1" customHeight="1" x14ac:dyDescent="0.2">
      <c r="A691" s="28" t="s">
        <v>336</v>
      </c>
      <c r="B691" s="29">
        <v>12</v>
      </c>
      <c r="C691" s="51" t="s">
        <v>27</v>
      </c>
      <c r="D691" s="54">
        <v>3861</v>
      </c>
      <c r="E691" s="32" t="s">
        <v>282</v>
      </c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</row>
    <row r="692" spans="1:25" s="23" customFormat="1" ht="15.75" hidden="1" x14ac:dyDescent="0.2">
      <c r="A692" s="24" t="s">
        <v>336</v>
      </c>
      <c r="B692" s="25">
        <v>51</v>
      </c>
      <c r="C692" s="50" t="s">
        <v>27</v>
      </c>
      <c r="D692" s="40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2"/>
    </row>
    <row r="693" spans="1:25" ht="45" hidden="1" x14ac:dyDescent="0.2">
      <c r="A693" s="28" t="s">
        <v>336</v>
      </c>
      <c r="B693" s="29">
        <v>51</v>
      </c>
      <c r="C693" s="51" t="s">
        <v>27</v>
      </c>
      <c r="D693" s="54">
        <v>3861</v>
      </c>
      <c r="E693" s="32" t="s">
        <v>282</v>
      </c>
      <c r="G693" s="1">
        <v>12622500</v>
      </c>
      <c r="H693" s="56"/>
      <c r="I693" s="1">
        <v>12622500</v>
      </c>
      <c r="J693" s="56"/>
      <c r="K693" s="1">
        <v>0</v>
      </c>
      <c r="L693" s="33">
        <f t="shared" si="328"/>
        <v>0</v>
      </c>
      <c r="M693" s="1">
        <v>0</v>
      </c>
      <c r="N693" s="56"/>
      <c r="O693" s="1">
        <v>0</v>
      </c>
      <c r="P693" s="56"/>
      <c r="Q693" s="1">
        <v>8415000</v>
      </c>
      <c r="R693" s="1"/>
      <c r="S693" s="56"/>
      <c r="T693" s="1"/>
      <c r="U693" s="56"/>
    </row>
    <row r="694" spans="1:25" s="23" customFormat="1" ht="15.75" hidden="1" x14ac:dyDescent="0.2">
      <c r="A694" s="24" t="s">
        <v>336</v>
      </c>
      <c r="B694" s="25">
        <v>563</v>
      </c>
      <c r="C694" s="50" t="s">
        <v>27</v>
      </c>
      <c r="D694" s="40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2"/>
    </row>
    <row r="695" spans="1:25" ht="45" hidden="1" x14ac:dyDescent="0.2">
      <c r="A695" s="28" t="s">
        <v>336</v>
      </c>
      <c r="B695" s="29">
        <v>563</v>
      </c>
      <c r="C695" s="51" t="s">
        <v>27</v>
      </c>
      <c r="D695" s="54">
        <v>3861</v>
      </c>
      <c r="E695" s="32" t="s">
        <v>282</v>
      </c>
      <c r="J695" s="56"/>
      <c r="L695" s="33" t="str">
        <f t="shared" si="328"/>
        <v>-</v>
      </c>
      <c r="M695" s="1"/>
      <c r="N695" s="1"/>
      <c r="O695" s="1"/>
      <c r="P695" s="56"/>
      <c r="Q695" s="1"/>
      <c r="R695" s="1"/>
      <c r="S695" s="56"/>
      <c r="T695" s="1"/>
      <c r="U695" s="56"/>
    </row>
    <row r="696" spans="1:25" ht="84.75" customHeight="1" x14ac:dyDescent="0.2">
      <c r="A696" s="278" t="s">
        <v>507</v>
      </c>
      <c r="B696" s="279"/>
      <c r="C696" s="279"/>
      <c r="D696" s="279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</row>
    <row r="697" spans="1:25" s="23" customFormat="1" ht="15.75" hidden="1" x14ac:dyDescent="0.2">
      <c r="A697" s="24" t="s">
        <v>338</v>
      </c>
      <c r="B697" s="24">
        <v>11</v>
      </c>
      <c r="C697" s="50" t="s">
        <v>27</v>
      </c>
      <c r="D697" s="40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2"/>
    </row>
    <row r="698" spans="1:25" ht="48.75" hidden="1" customHeight="1" x14ac:dyDescent="0.2">
      <c r="A698" s="28" t="s">
        <v>338</v>
      </c>
      <c r="B698" s="28">
        <v>11</v>
      </c>
      <c r="C698" s="51" t="s">
        <v>27</v>
      </c>
      <c r="D698" s="54">
        <v>3861</v>
      </c>
      <c r="E698" s="32" t="s">
        <v>282</v>
      </c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</row>
    <row r="699" spans="1:25" s="23" customFormat="1" ht="15.75" hidden="1" x14ac:dyDescent="0.2">
      <c r="A699" s="24" t="s">
        <v>338</v>
      </c>
      <c r="B699" s="24">
        <v>12</v>
      </c>
      <c r="C699" s="50" t="s">
        <v>27</v>
      </c>
      <c r="D699" s="40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2"/>
    </row>
    <row r="700" spans="1:25" ht="48.75" hidden="1" customHeight="1" x14ac:dyDescent="0.2">
      <c r="A700" s="28" t="s">
        <v>338</v>
      </c>
      <c r="B700" s="28">
        <v>12</v>
      </c>
      <c r="C700" s="51" t="s">
        <v>27</v>
      </c>
      <c r="D700" s="54">
        <v>3861</v>
      </c>
      <c r="E700" s="32" t="s">
        <v>282</v>
      </c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</row>
    <row r="701" spans="1:25" s="23" customFormat="1" ht="15.75" hidden="1" x14ac:dyDescent="0.2">
      <c r="A701" s="24" t="s">
        <v>338</v>
      </c>
      <c r="B701" s="24">
        <v>51</v>
      </c>
      <c r="C701" s="50" t="s">
        <v>27</v>
      </c>
      <c r="D701" s="40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2"/>
    </row>
    <row r="702" spans="1:25" ht="48.75" hidden="1" customHeight="1" x14ac:dyDescent="0.2">
      <c r="A702" s="28" t="s">
        <v>338</v>
      </c>
      <c r="B702" s="28">
        <v>51</v>
      </c>
      <c r="C702" s="51" t="s">
        <v>27</v>
      </c>
      <c r="D702" s="54">
        <v>3861</v>
      </c>
      <c r="E702" s="32" t="s">
        <v>282</v>
      </c>
      <c r="H702" s="56"/>
      <c r="J702" s="56"/>
      <c r="L702" s="33" t="str">
        <f t="shared" si="328"/>
        <v>-</v>
      </c>
      <c r="M702" s="1">
        <v>130050000</v>
      </c>
      <c r="N702" s="56"/>
      <c r="O702" s="1">
        <v>0</v>
      </c>
      <c r="P702" s="56"/>
      <c r="Q702" s="1">
        <v>173400000</v>
      </c>
      <c r="R702" s="1"/>
      <c r="S702" s="56"/>
      <c r="T702" s="1"/>
      <c r="U702" s="56"/>
    </row>
    <row r="703" spans="1:25" ht="86.25" customHeight="1" x14ac:dyDescent="0.2">
      <c r="A703" s="278" t="s">
        <v>508</v>
      </c>
      <c r="B703" s="279"/>
      <c r="C703" s="279"/>
      <c r="D703" s="279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</row>
    <row r="704" spans="1:25" s="23" customFormat="1" ht="15.75" hidden="1" x14ac:dyDescent="0.2">
      <c r="A704" s="24" t="s">
        <v>344</v>
      </c>
      <c r="B704" s="24">
        <v>11</v>
      </c>
      <c r="C704" s="50" t="s">
        <v>27</v>
      </c>
      <c r="D704" s="40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2"/>
    </row>
    <row r="705" spans="1:25" ht="48.75" hidden="1" customHeight="1" x14ac:dyDescent="0.2">
      <c r="A705" s="28" t="s">
        <v>344</v>
      </c>
      <c r="B705" s="28">
        <v>11</v>
      </c>
      <c r="C705" s="51" t="s">
        <v>27</v>
      </c>
      <c r="D705" s="54">
        <v>3861</v>
      </c>
      <c r="E705" s="32" t="s">
        <v>282</v>
      </c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</row>
    <row r="706" spans="1:25" s="23" customFormat="1" ht="15.75" hidden="1" x14ac:dyDescent="0.2">
      <c r="A706" s="24" t="s">
        <v>344</v>
      </c>
      <c r="B706" s="24">
        <v>12</v>
      </c>
      <c r="C706" s="50" t="s">
        <v>27</v>
      </c>
      <c r="D706" s="40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2"/>
    </row>
    <row r="707" spans="1:25" ht="48.75" hidden="1" customHeight="1" x14ac:dyDescent="0.2">
      <c r="A707" s="28" t="s">
        <v>344</v>
      </c>
      <c r="B707" s="28">
        <v>12</v>
      </c>
      <c r="C707" s="51" t="s">
        <v>27</v>
      </c>
      <c r="D707" s="54">
        <v>3861</v>
      </c>
      <c r="E707" s="32" t="s">
        <v>282</v>
      </c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</row>
    <row r="708" spans="1:25" s="23" customFormat="1" ht="15.75" hidden="1" x14ac:dyDescent="0.2">
      <c r="A708" s="24" t="s">
        <v>344</v>
      </c>
      <c r="B708" s="24">
        <v>51</v>
      </c>
      <c r="C708" s="50" t="s">
        <v>27</v>
      </c>
      <c r="D708" s="40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2"/>
    </row>
    <row r="709" spans="1:25" ht="48.75" hidden="1" customHeight="1" x14ac:dyDescent="0.2">
      <c r="A709" s="28" t="s">
        <v>344</v>
      </c>
      <c r="B709" s="28">
        <v>51</v>
      </c>
      <c r="C709" s="51" t="s">
        <v>27</v>
      </c>
      <c r="D709" s="54">
        <v>3861</v>
      </c>
      <c r="E709" s="32" t="s">
        <v>282</v>
      </c>
      <c r="H709" s="56"/>
      <c r="J709" s="56"/>
      <c r="L709" s="33" t="str">
        <f t="shared" si="328"/>
        <v>-</v>
      </c>
      <c r="M709" s="1">
        <v>51000000</v>
      </c>
      <c r="N709" s="56"/>
      <c r="O709" s="1"/>
      <c r="P709" s="56"/>
      <c r="Q709" s="1">
        <v>85000000</v>
      </c>
      <c r="R709" s="1"/>
      <c r="S709" s="56"/>
      <c r="T709" s="1"/>
      <c r="U709" s="56"/>
    </row>
    <row r="710" spans="1:25" s="23" customFormat="1" ht="94.5" x14ac:dyDescent="0.2">
      <c r="A710" s="278" t="s">
        <v>509</v>
      </c>
      <c r="B710" s="279"/>
      <c r="C710" s="279"/>
      <c r="D710" s="279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2"/>
    </row>
    <row r="711" spans="1:25" s="23" customFormat="1" ht="15.75" hidden="1" x14ac:dyDescent="0.2">
      <c r="A711" s="24" t="s">
        <v>334</v>
      </c>
      <c r="B711" s="24">
        <v>11</v>
      </c>
      <c r="C711" s="50" t="s">
        <v>27</v>
      </c>
      <c r="D711" s="40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2"/>
    </row>
    <row r="712" spans="1:25" ht="45" hidden="1" x14ac:dyDescent="0.2">
      <c r="A712" s="28" t="s">
        <v>334</v>
      </c>
      <c r="B712" s="28">
        <v>11</v>
      </c>
      <c r="C712" s="51" t="s">
        <v>27</v>
      </c>
      <c r="D712" s="54">
        <v>3861</v>
      </c>
      <c r="E712" s="32" t="s">
        <v>282</v>
      </c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</row>
    <row r="713" spans="1:25" s="23" customFormat="1" ht="15.75" hidden="1" x14ac:dyDescent="0.2">
      <c r="A713" s="24" t="s">
        <v>334</v>
      </c>
      <c r="B713" s="24">
        <v>12</v>
      </c>
      <c r="C713" s="50" t="s">
        <v>27</v>
      </c>
      <c r="D713" s="40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2"/>
    </row>
    <row r="714" spans="1:25" ht="45" hidden="1" x14ac:dyDescent="0.2">
      <c r="A714" s="28" t="s">
        <v>334</v>
      </c>
      <c r="B714" s="28">
        <v>12</v>
      </c>
      <c r="C714" s="51" t="s">
        <v>27</v>
      </c>
      <c r="D714" s="54">
        <v>3861</v>
      </c>
      <c r="E714" s="32" t="s">
        <v>282</v>
      </c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</row>
    <row r="715" spans="1:25" s="23" customFormat="1" ht="15.75" hidden="1" x14ac:dyDescent="0.2">
      <c r="A715" s="24" t="s">
        <v>334</v>
      </c>
      <c r="B715" s="24">
        <v>51</v>
      </c>
      <c r="C715" s="50" t="s">
        <v>27</v>
      </c>
      <c r="D715" s="40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2"/>
    </row>
    <row r="716" spans="1:25" ht="45" hidden="1" x14ac:dyDescent="0.2">
      <c r="A716" s="28" t="s">
        <v>334</v>
      </c>
      <c r="B716" s="28">
        <v>51</v>
      </c>
      <c r="C716" s="51" t="s">
        <v>27</v>
      </c>
      <c r="D716" s="54">
        <v>3861</v>
      </c>
      <c r="E716" s="32" t="s">
        <v>282</v>
      </c>
      <c r="H716" s="56"/>
      <c r="J716" s="56"/>
      <c r="L716" s="33" t="str">
        <f t="shared" si="328"/>
        <v>-</v>
      </c>
      <c r="M716" s="1">
        <v>123928470</v>
      </c>
      <c r="N716" s="56"/>
      <c r="O716" s="1"/>
      <c r="P716" s="56"/>
      <c r="Q716" s="1">
        <v>165237960</v>
      </c>
      <c r="R716" s="1"/>
      <c r="S716" s="56"/>
      <c r="T716" s="1"/>
      <c r="U716" s="56"/>
    </row>
    <row r="717" spans="1:25" ht="94.5" x14ac:dyDescent="0.2">
      <c r="A717" s="278" t="s">
        <v>510</v>
      </c>
      <c r="B717" s="278"/>
      <c r="C717" s="278"/>
      <c r="D717" s="278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23" customFormat="1" ht="15.75" hidden="1" x14ac:dyDescent="0.2">
      <c r="A718" s="24" t="s">
        <v>104</v>
      </c>
      <c r="B718" s="25">
        <v>11</v>
      </c>
      <c r="C718" s="50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2"/>
    </row>
    <row r="719" spans="1:25" ht="45" hidden="1" x14ac:dyDescent="0.2">
      <c r="A719" s="28" t="s">
        <v>104</v>
      </c>
      <c r="B719" s="29">
        <v>11</v>
      </c>
      <c r="C719" s="51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</row>
    <row r="720" spans="1:25" s="23" customFormat="1" ht="15.75" hidden="1" x14ac:dyDescent="0.2">
      <c r="A720" s="24" t="s">
        <v>104</v>
      </c>
      <c r="B720" s="25">
        <v>12</v>
      </c>
      <c r="C720" s="50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2"/>
    </row>
    <row r="721" spans="1:25" s="23" customFormat="1" ht="45" hidden="1" x14ac:dyDescent="0.2">
      <c r="A721" s="28" t="s">
        <v>104</v>
      </c>
      <c r="B721" s="29">
        <v>12</v>
      </c>
      <c r="C721" s="51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2"/>
    </row>
    <row r="722" spans="1:25" s="23" customFormat="1" ht="15.75" hidden="1" x14ac:dyDescent="0.2">
      <c r="A722" s="24" t="s">
        <v>104</v>
      </c>
      <c r="B722" s="25">
        <v>51</v>
      </c>
      <c r="C722" s="50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2"/>
    </row>
    <row r="723" spans="1:25" ht="45" hidden="1" x14ac:dyDescent="0.2">
      <c r="A723" s="28" t="s">
        <v>104</v>
      </c>
      <c r="B723" s="29">
        <v>51</v>
      </c>
      <c r="C723" s="51" t="s">
        <v>27</v>
      </c>
      <c r="D723" s="31">
        <v>3861</v>
      </c>
      <c r="E723" s="32" t="s">
        <v>282</v>
      </c>
      <c r="G723" s="1">
        <v>9095000</v>
      </c>
      <c r="H723" s="56"/>
      <c r="I723" s="1">
        <v>11465000</v>
      </c>
      <c r="J723" s="56"/>
      <c r="K723" s="1">
        <v>12879493.529999999</v>
      </c>
      <c r="L723" s="33">
        <f t="shared" si="372"/>
        <v>112.33749262974268</v>
      </c>
      <c r="M723" s="1">
        <v>0</v>
      </c>
      <c r="N723" s="56"/>
      <c r="O723" s="1"/>
      <c r="P723" s="56"/>
      <c r="Q723" s="1">
        <v>0</v>
      </c>
      <c r="R723" s="1"/>
      <c r="S723" s="56"/>
      <c r="T723" s="1"/>
      <c r="U723" s="56"/>
    </row>
    <row r="724" spans="1:25" s="23" customFormat="1" ht="15.75" hidden="1" x14ac:dyDescent="0.2">
      <c r="A724" s="24" t="s">
        <v>104</v>
      </c>
      <c r="B724" s="25">
        <v>563</v>
      </c>
      <c r="C724" s="50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2"/>
    </row>
    <row r="725" spans="1:25" ht="45" hidden="1" x14ac:dyDescent="0.2">
      <c r="A725" s="28" t="s">
        <v>104</v>
      </c>
      <c r="B725" s="29">
        <v>563</v>
      </c>
      <c r="C725" s="51" t="s">
        <v>27</v>
      </c>
      <c r="D725" s="31">
        <v>3861</v>
      </c>
      <c r="E725" s="32" t="s">
        <v>282</v>
      </c>
      <c r="J725" s="56"/>
      <c r="L725" s="33" t="str">
        <f t="shared" si="372"/>
        <v>-</v>
      </c>
      <c r="M725" s="1"/>
      <c r="N725" s="1"/>
      <c r="O725" s="1"/>
      <c r="P725" s="56"/>
      <c r="Q725" s="1"/>
      <c r="R725" s="1"/>
      <c r="S725" s="56"/>
      <c r="T725" s="1"/>
      <c r="U725" s="56"/>
    </row>
    <row r="726" spans="1:25" ht="78.75" x14ac:dyDescent="0.2">
      <c r="A726" s="278" t="s">
        <v>511</v>
      </c>
      <c r="B726" s="279"/>
      <c r="C726" s="279"/>
      <c r="D726" s="279"/>
      <c r="E726" s="20" t="s">
        <v>352</v>
      </c>
      <c r="F726" s="20" t="s">
        <v>253</v>
      </c>
      <c r="G726" s="53">
        <f>G727+G729</f>
        <v>1800000</v>
      </c>
      <c r="H726" s="53">
        <f>H727+H729</f>
        <v>270000</v>
      </c>
      <c r="I726" s="53">
        <f>I727+I729+I731</f>
        <v>1857000</v>
      </c>
      <c r="J726" s="53">
        <f t="shared" ref="J726:U726" si="377">J727+J729+J731</f>
        <v>327000</v>
      </c>
      <c r="K726" s="53">
        <f t="shared" si="377"/>
        <v>1074909.33</v>
      </c>
      <c r="L726" s="22">
        <f t="shared" si="372"/>
        <v>57.884185783521815</v>
      </c>
      <c r="M726" s="53">
        <f t="shared" si="377"/>
        <v>0</v>
      </c>
      <c r="N726" s="53">
        <f t="shared" si="377"/>
        <v>0</v>
      </c>
      <c r="O726" s="53">
        <f t="shared" si="377"/>
        <v>0</v>
      </c>
      <c r="P726" s="53">
        <f t="shared" si="377"/>
        <v>0</v>
      </c>
      <c r="Q726" s="53">
        <f t="shared" si="377"/>
        <v>0</v>
      </c>
      <c r="R726" s="53">
        <f t="shared" si="377"/>
        <v>0</v>
      </c>
      <c r="S726" s="53">
        <f t="shared" si="377"/>
        <v>0</v>
      </c>
      <c r="T726" s="53">
        <f t="shared" si="377"/>
        <v>0</v>
      </c>
      <c r="U726" s="53">
        <f t="shared" si="377"/>
        <v>0</v>
      </c>
    </row>
    <row r="727" spans="1:25" s="23" customFormat="1" ht="15.75" hidden="1" x14ac:dyDescent="0.2">
      <c r="A727" s="24" t="s">
        <v>223</v>
      </c>
      <c r="B727" s="25">
        <v>12</v>
      </c>
      <c r="C727" s="50" t="s">
        <v>28</v>
      </c>
      <c r="D727" s="40">
        <v>323</v>
      </c>
      <c r="E727" s="20"/>
      <c r="F727" s="20"/>
      <c r="G727" s="53">
        <f>SUM(G728)</f>
        <v>270000</v>
      </c>
      <c r="H727" s="53">
        <f t="shared" ref="H727:U727" si="378">SUM(H728)</f>
        <v>270000</v>
      </c>
      <c r="I727" s="53">
        <f t="shared" si="378"/>
        <v>327000</v>
      </c>
      <c r="J727" s="53">
        <f t="shared" si="378"/>
        <v>327000</v>
      </c>
      <c r="K727" s="53">
        <f t="shared" si="378"/>
        <v>161236.4</v>
      </c>
      <c r="L727" s="22">
        <f t="shared" si="372"/>
        <v>49.307767584097853</v>
      </c>
      <c r="M727" s="53">
        <f t="shared" si="378"/>
        <v>0</v>
      </c>
      <c r="N727" s="53">
        <f t="shared" si="378"/>
        <v>0</v>
      </c>
      <c r="O727" s="53">
        <f t="shared" si="378"/>
        <v>0</v>
      </c>
      <c r="P727" s="53">
        <f t="shared" si="378"/>
        <v>0</v>
      </c>
      <c r="Q727" s="53">
        <f t="shared" si="378"/>
        <v>0</v>
      </c>
      <c r="R727" s="53">
        <f t="shared" si="378"/>
        <v>0</v>
      </c>
      <c r="S727" s="53">
        <f t="shared" si="378"/>
        <v>0</v>
      </c>
      <c r="T727" s="53">
        <f t="shared" si="378"/>
        <v>0</v>
      </c>
      <c r="U727" s="53">
        <f t="shared" si="378"/>
        <v>0</v>
      </c>
      <c r="V727" s="21"/>
      <c r="W727" s="21"/>
      <c r="X727" s="21"/>
      <c r="Y727" s="12"/>
    </row>
    <row r="728" spans="1:25" hidden="1" x14ac:dyDescent="0.2">
      <c r="A728" s="28" t="s">
        <v>223</v>
      </c>
      <c r="B728" s="29">
        <v>12</v>
      </c>
      <c r="C728" s="51" t="s">
        <v>28</v>
      </c>
      <c r="D728" s="31">
        <v>3237</v>
      </c>
      <c r="E728" s="32" t="s">
        <v>36</v>
      </c>
      <c r="G728" s="52">
        <v>270000</v>
      </c>
      <c r="H728" s="52">
        <v>270000</v>
      </c>
      <c r="I728" s="52">
        <v>327000</v>
      </c>
      <c r="J728" s="52">
        <v>327000</v>
      </c>
      <c r="K728" s="52">
        <v>161236.4</v>
      </c>
      <c r="L728" s="33">
        <f t="shared" si="372"/>
        <v>49.307767584097853</v>
      </c>
      <c r="M728" s="52">
        <v>0</v>
      </c>
      <c r="N728" s="52">
        <v>0</v>
      </c>
      <c r="O728" s="52"/>
      <c r="P728" s="52">
        <f>O728</f>
        <v>0</v>
      </c>
      <c r="Q728" s="52">
        <v>0</v>
      </c>
      <c r="R728" s="52"/>
      <c r="S728" s="52">
        <f>R728</f>
        <v>0</v>
      </c>
      <c r="T728" s="52"/>
      <c r="U728" s="52">
        <f>T728</f>
        <v>0</v>
      </c>
    </row>
    <row r="729" spans="1:25" s="23" customFormat="1" ht="15.75" hidden="1" x14ac:dyDescent="0.2">
      <c r="A729" s="24" t="s">
        <v>223</v>
      </c>
      <c r="B729" s="25">
        <v>51</v>
      </c>
      <c r="C729" s="50" t="s">
        <v>28</v>
      </c>
      <c r="D729" s="27">
        <v>323</v>
      </c>
      <c r="E729" s="20"/>
      <c r="F729" s="20"/>
      <c r="G729" s="53">
        <f>SUM(G730)</f>
        <v>1530000</v>
      </c>
      <c r="H729" s="53">
        <f t="shared" ref="H729:U729" si="379">SUM(H730)</f>
        <v>0</v>
      </c>
      <c r="I729" s="53">
        <f t="shared" si="379"/>
        <v>1530000</v>
      </c>
      <c r="J729" s="53">
        <f t="shared" si="379"/>
        <v>0</v>
      </c>
      <c r="K729" s="53">
        <f t="shared" si="379"/>
        <v>913672.93</v>
      </c>
      <c r="L729" s="22">
        <f t="shared" si="372"/>
        <v>59.717184967320271</v>
      </c>
      <c r="M729" s="53">
        <f t="shared" si="379"/>
        <v>0</v>
      </c>
      <c r="N729" s="53">
        <f t="shared" si="379"/>
        <v>0</v>
      </c>
      <c r="O729" s="53">
        <f t="shared" si="379"/>
        <v>0</v>
      </c>
      <c r="P729" s="53">
        <f t="shared" si="379"/>
        <v>0</v>
      </c>
      <c r="Q729" s="53">
        <f t="shared" si="379"/>
        <v>0</v>
      </c>
      <c r="R729" s="53">
        <f t="shared" si="379"/>
        <v>0</v>
      </c>
      <c r="S729" s="53">
        <f t="shared" si="379"/>
        <v>0</v>
      </c>
      <c r="T729" s="53">
        <f t="shared" si="379"/>
        <v>0</v>
      </c>
      <c r="U729" s="53">
        <f t="shared" si="379"/>
        <v>0</v>
      </c>
      <c r="V729" s="21"/>
      <c r="W729" s="21"/>
      <c r="X729" s="21"/>
      <c r="Y729" s="12"/>
    </row>
    <row r="730" spans="1:25" hidden="1" x14ac:dyDescent="0.2">
      <c r="A730" s="28" t="s">
        <v>223</v>
      </c>
      <c r="B730" s="29">
        <v>51</v>
      </c>
      <c r="C730" s="51" t="s">
        <v>28</v>
      </c>
      <c r="D730" s="31">
        <v>3237</v>
      </c>
      <c r="E730" s="32" t="s">
        <v>36</v>
      </c>
      <c r="G730" s="52">
        <v>1530000</v>
      </c>
      <c r="H730" s="71"/>
      <c r="I730" s="52">
        <v>1530000</v>
      </c>
      <c r="J730" s="56"/>
      <c r="K730" s="52">
        <v>913672.93</v>
      </c>
      <c r="L730" s="33">
        <f t="shared" si="372"/>
        <v>59.717184967320271</v>
      </c>
      <c r="M730" s="52">
        <v>0</v>
      </c>
      <c r="N730" s="71"/>
      <c r="O730" s="52"/>
      <c r="P730" s="56"/>
      <c r="Q730" s="52">
        <v>0</v>
      </c>
      <c r="R730" s="52"/>
      <c r="S730" s="56"/>
      <c r="T730" s="52"/>
      <c r="U730" s="56"/>
    </row>
    <row r="731" spans="1:25" s="23" customFormat="1" ht="15.75" hidden="1" x14ac:dyDescent="0.2">
      <c r="A731" s="24" t="s">
        <v>223</v>
      </c>
      <c r="B731" s="25">
        <v>563</v>
      </c>
      <c r="C731" s="50" t="s">
        <v>28</v>
      </c>
      <c r="D731" s="27">
        <v>323</v>
      </c>
      <c r="E731" s="20"/>
      <c r="F731" s="20"/>
      <c r="G731" s="53"/>
      <c r="H731" s="53"/>
      <c r="I731" s="53">
        <f>I732</f>
        <v>0</v>
      </c>
      <c r="J731" s="53">
        <f t="shared" ref="J731:U731" si="380">J732</f>
        <v>0</v>
      </c>
      <c r="K731" s="53">
        <f t="shared" si="380"/>
        <v>0</v>
      </c>
      <c r="L731" s="22" t="str">
        <f t="shared" si="372"/>
        <v>-</v>
      </c>
      <c r="M731" s="53">
        <f t="shared" si="380"/>
        <v>0</v>
      </c>
      <c r="N731" s="53">
        <f t="shared" si="380"/>
        <v>0</v>
      </c>
      <c r="O731" s="53">
        <f t="shared" si="380"/>
        <v>0</v>
      </c>
      <c r="P731" s="53">
        <f t="shared" si="380"/>
        <v>0</v>
      </c>
      <c r="Q731" s="53">
        <f t="shared" si="380"/>
        <v>0</v>
      </c>
      <c r="R731" s="53">
        <f t="shared" si="380"/>
        <v>0</v>
      </c>
      <c r="S731" s="53">
        <f t="shared" si="380"/>
        <v>0</v>
      </c>
      <c r="T731" s="53">
        <f t="shared" si="380"/>
        <v>0</v>
      </c>
      <c r="U731" s="53">
        <f t="shared" si="380"/>
        <v>0</v>
      </c>
      <c r="V731" s="21"/>
      <c r="W731" s="21"/>
      <c r="X731" s="21"/>
      <c r="Y731" s="12"/>
    </row>
    <row r="732" spans="1:25" hidden="1" x14ac:dyDescent="0.2">
      <c r="A732" s="28" t="s">
        <v>223</v>
      </c>
      <c r="B732" s="29">
        <v>563</v>
      </c>
      <c r="C732" s="51" t="s">
        <v>28</v>
      </c>
      <c r="D732" s="31">
        <v>3237</v>
      </c>
      <c r="E732" s="32" t="s">
        <v>36</v>
      </c>
      <c r="G732" s="52"/>
      <c r="H732" s="52"/>
      <c r="I732" s="52"/>
      <c r="J732" s="56"/>
      <c r="K732" s="52"/>
      <c r="L732" s="33" t="str">
        <f t="shared" si="372"/>
        <v>-</v>
      </c>
      <c r="M732" s="52"/>
      <c r="N732" s="52"/>
      <c r="O732" s="52"/>
      <c r="P732" s="56"/>
      <c r="Q732" s="52"/>
      <c r="R732" s="52"/>
      <c r="S732" s="56"/>
      <c r="T732" s="52"/>
      <c r="U732" s="56"/>
    </row>
    <row r="733" spans="1:25" ht="110.25" x14ac:dyDescent="0.2">
      <c r="A733" s="278" t="s">
        <v>512</v>
      </c>
      <c r="B733" s="279"/>
      <c r="C733" s="279"/>
      <c r="D733" s="279"/>
      <c r="E733" s="20" t="s">
        <v>321</v>
      </c>
      <c r="F733" s="20" t="s">
        <v>249</v>
      </c>
      <c r="G733" s="53">
        <f>G734+G736+G738+G740</f>
        <v>795703</v>
      </c>
      <c r="H733" s="53">
        <f>H734+H736+H738+H740</f>
        <v>120703</v>
      </c>
      <c r="I733" s="53">
        <f>I734+I736+I738+I740+I742</f>
        <v>795703</v>
      </c>
      <c r="J733" s="53">
        <f t="shared" ref="J733:U733" si="381">J734+J736+J738+J740+J742</f>
        <v>120703</v>
      </c>
      <c r="K733" s="53">
        <f t="shared" si="381"/>
        <v>0</v>
      </c>
      <c r="L733" s="22">
        <f t="shared" si="372"/>
        <v>0</v>
      </c>
      <c r="M733" s="53">
        <f t="shared" si="381"/>
        <v>1856246</v>
      </c>
      <c r="N733" s="53">
        <f t="shared" si="381"/>
        <v>281246</v>
      </c>
      <c r="O733" s="53">
        <f t="shared" si="381"/>
        <v>0</v>
      </c>
      <c r="P733" s="53">
        <f t="shared" si="381"/>
        <v>0</v>
      </c>
      <c r="Q733" s="53">
        <f t="shared" si="381"/>
        <v>1325476</v>
      </c>
      <c r="R733" s="53">
        <f t="shared" si="381"/>
        <v>0</v>
      </c>
      <c r="S733" s="53">
        <f t="shared" si="381"/>
        <v>0</v>
      </c>
      <c r="T733" s="53">
        <f t="shared" si="381"/>
        <v>0</v>
      </c>
      <c r="U733" s="53">
        <f t="shared" si="381"/>
        <v>0</v>
      </c>
    </row>
    <row r="734" spans="1:25" s="23" customFormat="1" ht="15.75" hidden="1" x14ac:dyDescent="0.2">
      <c r="A734" s="24" t="s">
        <v>320</v>
      </c>
      <c r="B734" s="25">
        <v>12</v>
      </c>
      <c r="C734" s="50" t="s">
        <v>28</v>
      </c>
      <c r="D734" s="27">
        <v>323</v>
      </c>
      <c r="E734" s="20"/>
      <c r="F734" s="20"/>
      <c r="G734" s="53">
        <f>SUM(G735)</f>
        <v>120703</v>
      </c>
      <c r="H734" s="53">
        <f t="shared" ref="H734:U734" si="382">SUM(H735)</f>
        <v>120703</v>
      </c>
      <c r="I734" s="53">
        <f t="shared" si="382"/>
        <v>120703</v>
      </c>
      <c r="J734" s="53">
        <f t="shared" si="382"/>
        <v>120703</v>
      </c>
      <c r="K734" s="53">
        <f t="shared" si="382"/>
        <v>0</v>
      </c>
      <c r="L734" s="22">
        <f t="shared" si="372"/>
        <v>0</v>
      </c>
      <c r="M734" s="53">
        <f t="shared" si="382"/>
        <v>281246</v>
      </c>
      <c r="N734" s="53">
        <f t="shared" si="382"/>
        <v>281246</v>
      </c>
      <c r="O734" s="53">
        <f t="shared" si="382"/>
        <v>0</v>
      </c>
      <c r="P734" s="53">
        <f t="shared" si="382"/>
        <v>0</v>
      </c>
      <c r="Q734" s="53">
        <f t="shared" si="382"/>
        <v>200476</v>
      </c>
      <c r="R734" s="53">
        <f t="shared" si="382"/>
        <v>0</v>
      </c>
      <c r="S734" s="53">
        <f t="shared" si="382"/>
        <v>0</v>
      </c>
      <c r="T734" s="53">
        <f t="shared" si="382"/>
        <v>0</v>
      </c>
      <c r="U734" s="53">
        <f t="shared" si="382"/>
        <v>0</v>
      </c>
      <c r="V734" s="21"/>
      <c r="W734" s="21"/>
      <c r="X734" s="21"/>
      <c r="Y734" s="12"/>
    </row>
    <row r="735" spans="1:25" s="23" customFormat="1" ht="15.75" hidden="1" x14ac:dyDescent="0.2">
      <c r="A735" s="28" t="s">
        <v>320</v>
      </c>
      <c r="B735" s="29">
        <v>12</v>
      </c>
      <c r="C735" s="51" t="s">
        <v>28</v>
      </c>
      <c r="D735" s="31">
        <v>3237</v>
      </c>
      <c r="E735" s="32" t="s">
        <v>36</v>
      </c>
      <c r="F735" s="32"/>
      <c r="G735" s="52">
        <v>120703</v>
      </c>
      <c r="H735" s="52">
        <v>120703</v>
      </c>
      <c r="I735" s="52">
        <v>120703</v>
      </c>
      <c r="J735" s="52">
        <v>120703</v>
      </c>
      <c r="K735" s="52">
        <v>0</v>
      </c>
      <c r="L735" s="33">
        <f t="shared" si="372"/>
        <v>0</v>
      </c>
      <c r="M735" s="52">
        <v>281246</v>
      </c>
      <c r="N735" s="52">
        <v>281246</v>
      </c>
      <c r="O735" s="52"/>
      <c r="P735" s="52">
        <f>O735</f>
        <v>0</v>
      </c>
      <c r="Q735" s="52">
        <v>200476</v>
      </c>
      <c r="R735" s="52"/>
      <c r="S735" s="52">
        <f>R735</f>
        <v>0</v>
      </c>
      <c r="T735" s="52">
        <v>0</v>
      </c>
      <c r="U735" s="52">
        <f>T735</f>
        <v>0</v>
      </c>
      <c r="V735" s="21"/>
      <c r="W735" s="21"/>
      <c r="X735" s="21"/>
      <c r="Y735" s="12"/>
    </row>
    <row r="736" spans="1:25" s="23" customFormat="1" ht="15.75" hidden="1" x14ac:dyDescent="0.2">
      <c r="A736" s="24" t="s">
        <v>320</v>
      </c>
      <c r="B736" s="25">
        <v>12</v>
      </c>
      <c r="C736" s="50" t="s">
        <v>28</v>
      </c>
      <c r="D736" s="27">
        <v>386</v>
      </c>
      <c r="E736" s="20"/>
      <c r="F736" s="20"/>
      <c r="G736" s="53">
        <f>SUM(G737)</f>
        <v>0</v>
      </c>
      <c r="H736" s="53">
        <f t="shared" ref="H736:U736" si="383">SUM(H737)</f>
        <v>0</v>
      </c>
      <c r="I736" s="53">
        <f t="shared" si="383"/>
        <v>0</v>
      </c>
      <c r="J736" s="53">
        <f t="shared" si="383"/>
        <v>0</v>
      </c>
      <c r="K736" s="53">
        <f t="shared" si="383"/>
        <v>0</v>
      </c>
      <c r="L736" s="22" t="str">
        <f t="shared" si="372"/>
        <v>-</v>
      </c>
      <c r="M736" s="53">
        <f t="shared" si="383"/>
        <v>0</v>
      </c>
      <c r="N736" s="53">
        <f t="shared" si="383"/>
        <v>0</v>
      </c>
      <c r="O736" s="53">
        <f t="shared" si="383"/>
        <v>0</v>
      </c>
      <c r="P736" s="53">
        <f t="shared" si="383"/>
        <v>0</v>
      </c>
      <c r="Q736" s="53">
        <f t="shared" si="383"/>
        <v>0</v>
      </c>
      <c r="R736" s="53">
        <f t="shared" si="383"/>
        <v>0</v>
      </c>
      <c r="S736" s="53">
        <f t="shared" si="383"/>
        <v>0</v>
      </c>
      <c r="T736" s="53">
        <f t="shared" si="383"/>
        <v>0</v>
      </c>
      <c r="U736" s="53">
        <f t="shared" si="383"/>
        <v>0</v>
      </c>
      <c r="V736" s="21"/>
      <c r="W736" s="21"/>
      <c r="X736" s="21"/>
      <c r="Y736" s="12"/>
    </row>
    <row r="737" spans="1:25" s="23" customFormat="1" ht="15.75" hidden="1" x14ac:dyDescent="0.2">
      <c r="A737" s="28" t="s">
        <v>320</v>
      </c>
      <c r="B737" s="29">
        <v>12</v>
      </c>
      <c r="C737" s="51" t="s">
        <v>28</v>
      </c>
      <c r="D737" s="72" t="s">
        <v>430</v>
      </c>
      <c r="E737" s="73"/>
      <c r="F737" s="32"/>
      <c r="G737" s="52"/>
      <c r="H737" s="52"/>
      <c r="I737" s="52"/>
      <c r="J737" s="52"/>
      <c r="K737" s="52"/>
      <c r="L737" s="33" t="str">
        <f t="shared" si="372"/>
        <v>-</v>
      </c>
      <c r="M737" s="52"/>
      <c r="N737" s="52"/>
      <c r="O737" s="52"/>
      <c r="P737" s="52">
        <f>O737</f>
        <v>0</v>
      </c>
      <c r="Q737" s="52"/>
      <c r="R737" s="52"/>
      <c r="S737" s="52">
        <f>R737</f>
        <v>0</v>
      </c>
      <c r="T737" s="52"/>
      <c r="U737" s="52">
        <f>T737</f>
        <v>0</v>
      </c>
      <c r="V737" s="21"/>
      <c r="W737" s="21"/>
      <c r="X737" s="21"/>
      <c r="Y737" s="12"/>
    </row>
    <row r="738" spans="1:25" s="23" customFormat="1" ht="15.75" hidden="1" x14ac:dyDescent="0.2">
      <c r="A738" s="24" t="s">
        <v>320</v>
      </c>
      <c r="B738" s="25">
        <v>51</v>
      </c>
      <c r="C738" s="50" t="s">
        <v>28</v>
      </c>
      <c r="D738" s="27">
        <v>323</v>
      </c>
      <c r="E738" s="20"/>
      <c r="F738" s="20"/>
      <c r="G738" s="53">
        <f>SUM(G739)</f>
        <v>675000</v>
      </c>
      <c r="H738" s="53">
        <f t="shared" ref="H738:U738" si="384">SUM(H739)</f>
        <v>0</v>
      </c>
      <c r="I738" s="53">
        <f t="shared" si="384"/>
        <v>675000</v>
      </c>
      <c r="J738" s="53">
        <f t="shared" si="384"/>
        <v>0</v>
      </c>
      <c r="K738" s="53">
        <f t="shared" si="384"/>
        <v>0</v>
      </c>
      <c r="L738" s="22">
        <f t="shared" si="372"/>
        <v>0</v>
      </c>
      <c r="M738" s="53">
        <f t="shared" si="384"/>
        <v>1575000</v>
      </c>
      <c r="N738" s="53">
        <f t="shared" si="384"/>
        <v>0</v>
      </c>
      <c r="O738" s="53">
        <f t="shared" si="384"/>
        <v>0</v>
      </c>
      <c r="P738" s="53">
        <f t="shared" si="384"/>
        <v>0</v>
      </c>
      <c r="Q738" s="53">
        <f t="shared" si="384"/>
        <v>1125000</v>
      </c>
      <c r="R738" s="53">
        <f t="shared" si="384"/>
        <v>0</v>
      </c>
      <c r="S738" s="53">
        <f t="shared" si="384"/>
        <v>0</v>
      </c>
      <c r="T738" s="53">
        <f t="shared" si="384"/>
        <v>0</v>
      </c>
      <c r="U738" s="53">
        <f t="shared" si="384"/>
        <v>0</v>
      </c>
      <c r="V738" s="21"/>
      <c r="W738" s="21"/>
      <c r="X738" s="21"/>
      <c r="Y738" s="12"/>
    </row>
    <row r="739" spans="1:25" s="23" customFormat="1" ht="15.75" hidden="1" x14ac:dyDescent="0.2">
      <c r="A739" s="28" t="s">
        <v>320</v>
      </c>
      <c r="B739" s="29">
        <v>51</v>
      </c>
      <c r="C739" s="51" t="s">
        <v>28</v>
      </c>
      <c r="D739" s="31">
        <v>3237</v>
      </c>
      <c r="E739" s="32" t="s">
        <v>36</v>
      </c>
      <c r="F739" s="32"/>
      <c r="G739" s="52">
        <v>675000</v>
      </c>
      <c r="H739" s="71"/>
      <c r="I739" s="52">
        <v>675000</v>
      </c>
      <c r="J739" s="56"/>
      <c r="K739" s="52">
        <v>0</v>
      </c>
      <c r="L739" s="33">
        <f t="shared" si="372"/>
        <v>0</v>
      </c>
      <c r="M739" s="52">
        <v>1575000</v>
      </c>
      <c r="N739" s="71"/>
      <c r="O739" s="52"/>
      <c r="P739" s="56"/>
      <c r="Q739" s="52">
        <v>1125000</v>
      </c>
      <c r="R739" s="52"/>
      <c r="S739" s="56"/>
      <c r="T739" s="52">
        <v>0</v>
      </c>
      <c r="U739" s="56"/>
      <c r="V739" s="21"/>
      <c r="W739" s="21"/>
      <c r="X739" s="21"/>
      <c r="Y739" s="12"/>
    </row>
    <row r="740" spans="1:25" s="23" customFormat="1" ht="15.75" hidden="1" x14ac:dyDescent="0.2">
      <c r="A740" s="24" t="s">
        <v>320</v>
      </c>
      <c r="B740" s="25">
        <v>51</v>
      </c>
      <c r="C740" s="50" t="s">
        <v>28</v>
      </c>
      <c r="D740" s="27">
        <v>386</v>
      </c>
      <c r="E740" s="20"/>
      <c r="F740" s="20"/>
      <c r="G740" s="53">
        <f>SUM(G741)</f>
        <v>0</v>
      </c>
      <c r="H740" s="53">
        <f t="shared" ref="H740:U740" si="385">SUM(H741)</f>
        <v>0</v>
      </c>
      <c r="I740" s="53">
        <f t="shared" si="385"/>
        <v>0</v>
      </c>
      <c r="J740" s="53">
        <f t="shared" si="385"/>
        <v>0</v>
      </c>
      <c r="K740" s="53">
        <f t="shared" si="385"/>
        <v>0</v>
      </c>
      <c r="L740" s="22" t="str">
        <f t="shared" si="372"/>
        <v>-</v>
      </c>
      <c r="M740" s="53">
        <f t="shared" si="385"/>
        <v>0</v>
      </c>
      <c r="N740" s="53">
        <f t="shared" si="385"/>
        <v>0</v>
      </c>
      <c r="O740" s="53">
        <f t="shared" si="385"/>
        <v>0</v>
      </c>
      <c r="P740" s="53">
        <f t="shared" si="385"/>
        <v>0</v>
      </c>
      <c r="Q740" s="53">
        <f t="shared" si="385"/>
        <v>0</v>
      </c>
      <c r="R740" s="53">
        <f t="shared" si="385"/>
        <v>0</v>
      </c>
      <c r="S740" s="53">
        <f t="shared" si="385"/>
        <v>0</v>
      </c>
      <c r="T740" s="53">
        <f t="shared" si="385"/>
        <v>0</v>
      </c>
      <c r="U740" s="53">
        <f t="shared" si="385"/>
        <v>0</v>
      </c>
      <c r="V740" s="21"/>
      <c r="W740" s="21"/>
      <c r="X740" s="21"/>
      <c r="Y740" s="12"/>
    </row>
    <row r="741" spans="1:25" s="23" customFormat="1" ht="45" hidden="1" x14ac:dyDescent="0.2">
      <c r="A741" s="28" t="s">
        <v>320</v>
      </c>
      <c r="B741" s="29">
        <v>51</v>
      </c>
      <c r="C741" s="51" t="s">
        <v>28</v>
      </c>
      <c r="D741" s="31">
        <v>3861</v>
      </c>
      <c r="E741" s="32" t="s">
        <v>282</v>
      </c>
      <c r="F741" s="32"/>
      <c r="G741" s="52"/>
      <c r="H741" s="52"/>
      <c r="I741" s="52"/>
      <c r="J741" s="56"/>
      <c r="K741" s="52"/>
      <c r="L741" s="33" t="str">
        <f t="shared" si="372"/>
        <v>-</v>
      </c>
      <c r="M741" s="52"/>
      <c r="N741" s="52"/>
      <c r="O741" s="52"/>
      <c r="P741" s="56"/>
      <c r="Q741" s="52"/>
      <c r="R741" s="52"/>
      <c r="S741" s="56"/>
      <c r="T741" s="52"/>
      <c r="U741" s="56"/>
      <c r="V741" s="21"/>
      <c r="W741" s="21"/>
      <c r="X741" s="21"/>
      <c r="Y741" s="12"/>
    </row>
    <row r="742" spans="1:25" s="23" customFormat="1" ht="15.75" hidden="1" x14ac:dyDescent="0.2">
      <c r="A742" s="24" t="s">
        <v>320</v>
      </c>
      <c r="B742" s="25">
        <v>563</v>
      </c>
      <c r="C742" s="50" t="s">
        <v>28</v>
      </c>
      <c r="D742" s="27">
        <v>323</v>
      </c>
      <c r="E742" s="20"/>
      <c r="F742" s="20"/>
      <c r="G742" s="53"/>
      <c r="H742" s="53"/>
      <c r="I742" s="53">
        <f>I743</f>
        <v>0</v>
      </c>
      <c r="J742" s="53">
        <f t="shared" ref="J742:U742" si="386">J743</f>
        <v>0</v>
      </c>
      <c r="K742" s="53">
        <f t="shared" si="386"/>
        <v>0</v>
      </c>
      <c r="L742" s="22" t="str">
        <f t="shared" si="372"/>
        <v>-</v>
      </c>
      <c r="M742" s="53">
        <f t="shared" si="386"/>
        <v>0</v>
      </c>
      <c r="N742" s="53">
        <f t="shared" si="386"/>
        <v>0</v>
      </c>
      <c r="O742" s="53">
        <f t="shared" si="386"/>
        <v>0</v>
      </c>
      <c r="P742" s="53">
        <f t="shared" si="386"/>
        <v>0</v>
      </c>
      <c r="Q742" s="53">
        <f t="shared" si="386"/>
        <v>0</v>
      </c>
      <c r="R742" s="53">
        <f t="shared" si="386"/>
        <v>0</v>
      </c>
      <c r="S742" s="53">
        <f t="shared" si="386"/>
        <v>0</v>
      </c>
      <c r="T742" s="53">
        <f t="shared" si="386"/>
        <v>0</v>
      </c>
      <c r="U742" s="53">
        <f t="shared" si="386"/>
        <v>0</v>
      </c>
      <c r="V742" s="21"/>
      <c r="W742" s="21"/>
      <c r="X742" s="21"/>
      <c r="Y742" s="12"/>
    </row>
    <row r="743" spans="1:25" s="23" customFormat="1" ht="15.75" hidden="1" x14ac:dyDescent="0.2">
      <c r="A743" s="28" t="s">
        <v>320</v>
      </c>
      <c r="B743" s="29">
        <v>563</v>
      </c>
      <c r="C743" s="51" t="s">
        <v>28</v>
      </c>
      <c r="D743" s="31">
        <v>3237</v>
      </c>
      <c r="E743" s="32" t="s">
        <v>36</v>
      </c>
      <c r="F743" s="32"/>
      <c r="G743" s="52"/>
      <c r="H743" s="52"/>
      <c r="I743" s="52"/>
      <c r="J743" s="56"/>
      <c r="K743" s="52"/>
      <c r="L743" s="33" t="str">
        <f t="shared" si="372"/>
        <v>-</v>
      </c>
      <c r="M743" s="52"/>
      <c r="N743" s="52"/>
      <c r="O743" s="52"/>
      <c r="P743" s="56"/>
      <c r="Q743" s="52"/>
      <c r="R743" s="52"/>
      <c r="S743" s="56"/>
      <c r="T743" s="52"/>
      <c r="U743" s="56"/>
      <c r="V743" s="21"/>
      <c r="W743" s="21"/>
      <c r="X743" s="21"/>
      <c r="Y743" s="12"/>
    </row>
    <row r="744" spans="1:25" ht="93.75" customHeight="1" x14ac:dyDescent="0.2">
      <c r="A744" s="278" t="s">
        <v>513</v>
      </c>
      <c r="B744" s="279"/>
      <c r="C744" s="279"/>
      <c r="D744" s="279"/>
      <c r="E744" s="20" t="s">
        <v>351</v>
      </c>
      <c r="F744" s="20" t="s">
        <v>251</v>
      </c>
      <c r="G744" s="53">
        <f>G745+G747+G749</f>
        <v>3600000</v>
      </c>
      <c r="H744" s="53">
        <f>H745+H747+H749</f>
        <v>540000</v>
      </c>
      <c r="I744" s="53">
        <f>I745+I747+I749+I751</f>
        <v>3600000</v>
      </c>
      <c r="J744" s="53">
        <f t="shared" ref="J744:U744" si="387">J745+J747+J749+J751</f>
        <v>540000</v>
      </c>
      <c r="K744" s="53">
        <f t="shared" si="387"/>
        <v>2494873.91</v>
      </c>
      <c r="L744" s="22">
        <f t="shared" si="372"/>
        <v>69.302053055555561</v>
      </c>
      <c r="M744" s="53">
        <f t="shared" si="387"/>
        <v>2400000</v>
      </c>
      <c r="N744" s="53">
        <f t="shared" si="387"/>
        <v>360000</v>
      </c>
      <c r="O744" s="53">
        <f t="shared" si="387"/>
        <v>0</v>
      </c>
      <c r="P744" s="53">
        <f t="shared" si="387"/>
        <v>0</v>
      </c>
      <c r="Q744" s="53">
        <f t="shared" si="387"/>
        <v>0</v>
      </c>
      <c r="R744" s="53">
        <f t="shared" si="387"/>
        <v>0</v>
      </c>
      <c r="S744" s="53">
        <f t="shared" si="387"/>
        <v>0</v>
      </c>
      <c r="T744" s="53">
        <f t="shared" si="387"/>
        <v>0</v>
      </c>
      <c r="U744" s="53">
        <f t="shared" si="387"/>
        <v>0</v>
      </c>
    </row>
    <row r="745" spans="1:25" s="23" customFormat="1" ht="15.75" hidden="1" x14ac:dyDescent="0.2">
      <c r="A745" s="24" t="s">
        <v>278</v>
      </c>
      <c r="B745" s="25">
        <v>11</v>
      </c>
      <c r="C745" s="50" t="s">
        <v>27</v>
      </c>
      <c r="D745" s="40">
        <v>386</v>
      </c>
      <c r="E745" s="20"/>
      <c r="F745" s="20"/>
      <c r="G745" s="53">
        <f>SUM(G746)</f>
        <v>0</v>
      </c>
      <c r="H745" s="53">
        <f t="shared" ref="H745:U745" si="388">SUM(H746)</f>
        <v>0</v>
      </c>
      <c r="I745" s="53">
        <f t="shared" si="388"/>
        <v>0</v>
      </c>
      <c r="J745" s="53">
        <f t="shared" si="388"/>
        <v>0</v>
      </c>
      <c r="K745" s="53">
        <f t="shared" si="388"/>
        <v>0</v>
      </c>
      <c r="L745" s="22" t="str">
        <f t="shared" si="372"/>
        <v>-</v>
      </c>
      <c r="M745" s="53">
        <f t="shared" si="388"/>
        <v>0</v>
      </c>
      <c r="N745" s="53">
        <f t="shared" si="388"/>
        <v>0</v>
      </c>
      <c r="O745" s="53">
        <f t="shared" si="388"/>
        <v>0</v>
      </c>
      <c r="P745" s="53">
        <f t="shared" si="388"/>
        <v>0</v>
      </c>
      <c r="Q745" s="53">
        <f t="shared" si="388"/>
        <v>0</v>
      </c>
      <c r="R745" s="53">
        <f t="shared" si="388"/>
        <v>0</v>
      </c>
      <c r="S745" s="53">
        <f t="shared" si="388"/>
        <v>0</v>
      </c>
      <c r="T745" s="53">
        <f t="shared" si="388"/>
        <v>0</v>
      </c>
      <c r="U745" s="53">
        <f t="shared" si="388"/>
        <v>0</v>
      </c>
      <c r="V745" s="21"/>
      <c r="W745" s="21"/>
      <c r="X745" s="21"/>
      <c r="Y745" s="12"/>
    </row>
    <row r="746" spans="1:25" ht="45" hidden="1" x14ac:dyDescent="0.2">
      <c r="A746" s="28" t="s">
        <v>278</v>
      </c>
      <c r="B746" s="29">
        <v>11</v>
      </c>
      <c r="C746" s="51" t="s">
        <v>27</v>
      </c>
      <c r="D746" s="31">
        <v>3861</v>
      </c>
      <c r="E746" s="32" t="s">
        <v>282</v>
      </c>
      <c r="G746" s="52"/>
      <c r="H746" s="52"/>
      <c r="I746" s="52">
        <v>0</v>
      </c>
      <c r="J746" s="52">
        <v>0</v>
      </c>
      <c r="K746" s="52"/>
      <c r="L746" s="33" t="str">
        <f t="shared" si="372"/>
        <v>-</v>
      </c>
      <c r="M746" s="52"/>
      <c r="N746" s="52"/>
      <c r="O746" s="52"/>
      <c r="P746" s="52">
        <f>O746</f>
        <v>0</v>
      </c>
      <c r="Q746" s="52"/>
      <c r="R746" s="52">
        <v>0</v>
      </c>
      <c r="S746" s="52">
        <f>R746</f>
        <v>0</v>
      </c>
      <c r="T746" s="52">
        <v>0</v>
      </c>
      <c r="U746" s="52">
        <f>T746</f>
        <v>0</v>
      </c>
    </row>
    <row r="747" spans="1:25" s="23" customFormat="1" ht="15.75" hidden="1" x14ac:dyDescent="0.2">
      <c r="A747" s="24" t="s">
        <v>278</v>
      </c>
      <c r="B747" s="25">
        <v>12</v>
      </c>
      <c r="C747" s="50" t="s">
        <v>27</v>
      </c>
      <c r="D747" s="27">
        <v>386</v>
      </c>
      <c r="E747" s="20"/>
      <c r="F747" s="20"/>
      <c r="G747" s="53">
        <f>SUM(G748)</f>
        <v>540000</v>
      </c>
      <c r="H747" s="53">
        <f t="shared" ref="H747:U747" si="389">SUM(H748)</f>
        <v>540000</v>
      </c>
      <c r="I747" s="53">
        <f t="shared" si="389"/>
        <v>540000</v>
      </c>
      <c r="J747" s="53">
        <f t="shared" si="389"/>
        <v>540000</v>
      </c>
      <c r="K747" s="53">
        <f t="shared" si="389"/>
        <v>374231.08</v>
      </c>
      <c r="L747" s="22">
        <f t="shared" si="372"/>
        <v>69.302051851851857</v>
      </c>
      <c r="M747" s="53">
        <f t="shared" si="389"/>
        <v>360000</v>
      </c>
      <c r="N747" s="53">
        <f t="shared" si="389"/>
        <v>360000</v>
      </c>
      <c r="O747" s="53">
        <f t="shared" si="389"/>
        <v>0</v>
      </c>
      <c r="P747" s="53">
        <f t="shared" si="389"/>
        <v>0</v>
      </c>
      <c r="Q747" s="53">
        <f t="shared" si="389"/>
        <v>0</v>
      </c>
      <c r="R747" s="53">
        <f t="shared" si="389"/>
        <v>0</v>
      </c>
      <c r="S747" s="53">
        <f t="shared" si="389"/>
        <v>0</v>
      </c>
      <c r="T747" s="53">
        <f t="shared" si="389"/>
        <v>0</v>
      </c>
      <c r="U747" s="53">
        <f t="shared" si="389"/>
        <v>0</v>
      </c>
      <c r="V747" s="21"/>
      <c r="W747" s="21"/>
      <c r="X747" s="21"/>
      <c r="Y747" s="12"/>
    </row>
    <row r="748" spans="1:25" ht="45" hidden="1" x14ac:dyDescent="0.2">
      <c r="A748" s="28" t="s">
        <v>278</v>
      </c>
      <c r="B748" s="29">
        <v>12</v>
      </c>
      <c r="C748" s="51" t="s">
        <v>27</v>
      </c>
      <c r="D748" s="31">
        <v>3861</v>
      </c>
      <c r="E748" s="32" t="s">
        <v>282</v>
      </c>
      <c r="G748" s="52">
        <v>540000</v>
      </c>
      <c r="H748" s="52">
        <v>540000</v>
      </c>
      <c r="I748" s="52">
        <v>540000</v>
      </c>
      <c r="J748" s="52">
        <v>540000</v>
      </c>
      <c r="K748" s="52">
        <v>374231.08</v>
      </c>
      <c r="L748" s="33">
        <f t="shared" si="372"/>
        <v>69.302051851851857</v>
      </c>
      <c r="M748" s="52">
        <v>360000</v>
      </c>
      <c r="N748" s="52">
        <v>360000</v>
      </c>
      <c r="O748" s="52"/>
      <c r="P748" s="52">
        <f>O748</f>
        <v>0</v>
      </c>
      <c r="Q748" s="52">
        <v>0</v>
      </c>
      <c r="R748" s="52">
        <v>0</v>
      </c>
      <c r="S748" s="52">
        <f>R748</f>
        <v>0</v>
      </c>
      <c r="T748" s="52">
        <v>0</v>
      </c>
      <c r="U748" s="52">
        <f>T748</f>
        <v>0</v>
      </c>
    </row>
    <row r="749" spans="1:25" s="23" customFormat="1" ht="15.75" hidden="1" x14ac:dyDescent="0.2">
      <c r="A749" s="24" t="s">
        <v>278</v>
      </c>
      <c r="B749" s="25">
        <v>51</v>
      </c>
      <c r="C749" s="50" t="s">
        <v>27</v>
      </c>
      <c r="D749" s="27">
        <v>386</v>
      </c>
      <c r="E749" s="20"/>
      <c r="F749" s="20"/>
      <c r="G749" s="53">
        <f>SUM(G750)</f>
        <v>3060000</v>
      </c>
      <c r="H749" s="53">
        <f t="shared" ref="H749:U749" si="390">SUM(H750)</f>
        <v>0</v>
      </c>
      <c r="I749" s="53">
        <f t="shared" si="390"/>
        <v>3060000</v>
      </c>
      <c r="J749" s="53">
        <f t="shared" si="390"/>
        <v>0</v>
      </c>
      <c r="K749" s="53">
        <f t="shared" si="390"/>
        <v>2120642.83</v>
      </c>
      <c r="L749" s="22">
        <f t="shared" si="372"/>
        <v>69.302053267973861</v>
      </c>
      <c r="M749" s="53">
        <f t="shared" si="390"/>
        <v>2040000</v>
      </c>
      <c r="N749" s="53">
        <f t="shared" si="390"/>
        <v>0</v>
      </c>
      <c r="O749" s="53">
        <f t="shared" si="390"/>
        <v>0</v>
      </c>
      <c r="P749" s="53">
        <f t="shared" si="390"/>
        <v>0</v>
      </c>
      <c r="Q749" s="53">
        <f t="shared" si="390"/>
        <v>0</v>
      </c>
      <c r="R749" s="53">
        <f t="shared" si="390"/>
        <v>0</v>
      </c>
      <c r="S749" s="53">
        <f t="shared" si="390"/>
        <v>0</v>
      </c>
      <c r="T749" s="53">
        <f t="shared" si="390"/>
        <v>0</v>
      </c>
      <c r="U749" s="53">
        <f t="shared" si="390"/>
        <v>0</v>
      </c>
      <c r="V749" s="21"/>
      <c r="W749" s="21"/>
      <c r="X749" s="21"/>
      <c r="Y749" s="12"/>
    </row>
    <row r="750" spans="1:25" s="23" customFormat="1" ht="45" hidden="1" x14ac:dyDescent="0.2">
      <c r="A750" s="28" t="s">
        <v>278</v>
      </c>
      <c r="B750" s="29">
        <v>51</v>
      </c>
      <c r="C750" s="51" t="s">
        <v>27</v>
      </c>
      <c r="D750" s="31">
        <v>3861</v>
      </c>
      <c r="E750" s="32" t="s">
        <v>282</v>
      </c>
      <c r="F750" s="32"/>
      <c r="G750" s="52">
        <v>3060000</v>
      </c>
      <c r="H750" s="71"/>
      <c r="I750" s="52">
        <v>3060000</v>
      </c>
      <c r="J750" s="56"/>
      <c r="K750" s="52">
        <v>2120642.83</v>
      </c>
      <c r="L750" s="33">
        <f t="shared" si="372"/>
        <v>69.302053267973861</v>
      </c>
      <c r="M750" s="52">
        <v>2040000</v>
      </c>
      <c r="N750" s="71"/>
      <c r="O750" s="52"/>
      <c r="P750" s="56"/>
      <c r="Q750" s="52">
        <v>0</v>
      </c>
      <c r="R750" s="52">
        <v>0</v>
      </c>
      <c r="S750" s="56"/>
      <c r="T750" s="52">
        <v>0</v>
      </c>
      <c r="U750" s="56"/>
      <c r="V750" s="21"/>
      <c r="W750" s="21"/>
      <c r="X750" s="21"/>
      <c r="Y750" s="12"/>
    </row>
    <row r="751" spans="1:25" s="23" customFormat="1" ht="15.75" hidden="1" x14ac:dyDescent="0.2">
      <c r="A751" s="24" t="s">
        <v>278</v>
      </c>
      <c r="B751" s="25">
        <v>563</v>
      </c>
      <c r="C751" s="50" t="s">
        <v>27</v>
      </c>
      <c r="D751" s="27">
        <v>386</v>
      </c>
      <c r="E751" s="20"/>
      <c r="F751" s="20"/>
      <c r="G751" s="53"/>
      <c r="H751" s="53"/>
      <c r="I751" s="53">
        <f>I752</f>
        <v>0</v>
      </c>
      <c r="J751" s="53">
        <f t="shared" ref="J751:U751" si="391">J752</f>
        <v>0</v>
      </c>
      <c r="K751" s="53">
        <f t="shared" si="391"/>
        <v>0</v>
      </c>
      <c r="L751" s="22" t="str">
        <f t="shared" si="372"/>
        <v>-</v>
      </c>
      <c r="M751" s="53">
        <f t="shared" si="391"/>
        <v>0</v>
      </c>
      <c r="N751" s="53">
        <f t="shared" si="391"/>
        <v>0</v>
      </c>
      <c r="O751" s="53">
        <f t="shared" si="391"/>
        <v>0</v>
      </c>
      <c r="P751" s="53">
        <f t="shared" si="391"/>
        <v>0</v>
      </c>
      <c r="Q751" s="53">
        <f t="shared" si="391"/>
        <v>0</v>
      </c>
      <c r="R751" s="53">
        <f t="shared" si="391"/>
        <v>0</v>
      </c>
      <c r="S751" s="53">
        <f t="shared" si="391"/>
        <v>0</v>
      </c>
      <c r="T751" s="53">
        <f t="shared" si="391"/>
        <v>0</v>
      </c>
      <c r="U751" s="53">
        <f t="shared" si="391"/>
        <v>0</v>
      </c>
      <c r="V751" s="21"/>
      <c r="W751" s="21"/>
      <c r="X751" s="21"/>
      <c r="Y751" s="12"/>
    </row>
    <row r="752" spans="1:25" s="23" customFormat="1" ht="45" hidden="1" x14ac:dyDescent="0.2">
      <c r="A752" s="28" t="s">
        <v>278</v>
      </c>
      <c r="B752" s="29">
        <v>563</v>
      </c>
      <c r="C752" s="51" t="s">
        <v>27</v>
      </c>
      <c r="D752" s="31">
        <v>3861</v>
      </c>
      <c r="E752" s="32" t="s">
        <v>282</v>
      </c>
      <c r="F752" s="32"/>
      <c r="G752" s="52"/>
      <c r="H752" s="52"/>
      <c r="I752" s="52"/>
      <c r="J752" s="56"/>
      <c r="K752" s="52"/>
      <c r="L752" s="33" t="str">
        <f t="shared" si="372"/>
        <v>-</v>
      </c>
      <c r="M752" s="52"/>
      <c r="N752" s="52"/>
      <c r="O752" s="52"/>
      <c r="P752" s="56"/>
      <c r="Q752" s="52"/>
      <c r="R752" s="52"/>
      <c r="S752" s="56"/>
      <c r="T752" s="52"/>
      <c r="U752" s="56"/>
      <c r="V752" s="21"/>
      <c r="W752" s="21"/>
      <c r="X752" s="21"/>
      <c r="Y752" s="12"/>
    </row>
    <row r="753" spans="1:25" s="23" customFormat="1" ht="94.5" x14ac:dyDescent="0.2">
      <c r="A753" s="278" t="s">
        <v>514</v>
      </c>
      <c r="B753" s="279"/>
      <c r="C753" s="279"/>
      <c r="D753" s="279"/>
      <c r="E753" s="20" t="s">
        <v>359</v>
      </c>
      <c r="F753" s="20" t="s">
        <v>251</v>
      </c>
      <c r="G753" s="53">
        <f>G754+G756+G758</f>
        <v>500000</v>
      </c>
      <c r="H753" s="53">
        <f t="shared" ref="H753:U753" si="392">H754+H756+H758</f>
        <v>500000</v>
      </c>
      <c r="I753" s="53">
        <f t="shared" si="392"/>
        <v>500000</v>
      </c>
      <c r="J753" s="53">
        <f t="shared" si="392"/>
        <v>500000</v>
      </c>
      <c r="K753" s="53">
        <f t="shared" si="392"/>
        <v>500000</v>
      </c>
      <c r="L753" s="22">
        <f t="shared" si="372"/>
        <v>100</v>
      </c>
      <c r="M753" s="53">
        <f t="shared" si="392"/>
        <v>20000000</v>
      </c>
      <c r="N753" s="53">
        <f t="shared" si="392"/>
        <v>20000000</v>
      </c>
      <c r="O753" s="53">
        <f t="shared" si="392"/>
        <v>0</v>
      </c>
      <c r="P753" s="53">
        <f t="shared" si="392"/>
        <v>0</v>
      </c>
      <c r="Q753" s="53">
        <f t="shared" si="392"/>
        <v>85000000</v>
      </c>
      <c r="R753" s="53">
        <f t="shared" si="392"/>
        <v>0</v>
      </c>
      <c r="S753" s="53">
        <f t="shared" si="392"/>
        <v>0</v>
      </c>
      <c r="T753" s="53">
        <f t="shared" si="392"/>
        <v>0</v>
      </c>
      <c r="U753" s="53">
        <f t="shared" si="392"/>
        <v>0</v>
      </c>
      <c r="V753" s="21"/>
      <c r="W753" s="21"/>
      <c r="X753" s="21"/>
      <c r="Y753" s="12"/>
    </row>
    <row r="754" spans="1:25" s="23" customFormat="1" ht="15.75" hidden="1" x14ac:dyDescent="0.2">
      <c r="A754" s="25" t="s">
        <v>277</v>
      </c>
      <c r="B754" s="28">
        <v>11</v>
      </c>
      <c r="C754" s="51" t="s">
        <v>25</v>
      </c>
      <c r="D754" s="40">
        <v>386</v>
      </c>
      <c r="E754" s="20"/>
      <c r="F754" s="20"/>
      <c r="G754" s="53">
        <f>SUM(G755)</f>
        <v>500000</v>
      </c>
      <c r="H754" s="53">
        <f t="shared" ref="H754:U754" si="393">SUM(H755)</f>
        <v>500000</v>
      </c>
      <c r="I754" s="53">
        <f t="shared" si="393"/>
        <v>500000</v>
      </c>
      <c r="J754" s="53">
        <f t="shared" si="393"/>
        <v>500000</v>
      </c>
      <c r="K754" s="53">
        <f t="shared" si="393"/>
        <v>500000</v>
      </c>
      <c r="L754" s="22">
        <f t="shared" si="372"/>
        <v>100</v>
      </c>
      <c r="M754" s="53">
        <f t="shared" si="393"/>
        <v>20000000</v>
      </c>
      <c r="N754" s="53">
        <f t="shared" si="393"/>
        <v>20000000</v>
      </c>
      <c r="O754" s="53">
        <f t="shared" si="393"/>
        <v>0</v>
      </c>
      <c r="P754" s="53">
        <f t="shared" si="393"/>
        <v>0</v>
      </c>
      <c r="Q754" s="53">
        <f t="shared" si="393"/>
        <v>85000000</v>
      </c>
      <c r="R754" s="53">
        <f t="shared" si="393"/>
        <v>0</v>
      </c>
      <c r="S754" s="53">
        <f t="shared" si="393"/>
        <v>0</v>
      </c>
      <c r="T754" s="53">
        <f t="shared" si="393"/>
        <v>0</v>
      </c>
      <c r="U754" s="53">
        <f t="shared" si="393"/>
        <v>0</v>
      </c>
      <c r="V754" s="21"/>
      <c r="W754" s="21"/>
      <c r="X754" s="21"/>
      <c r="Y754" s="12"/>
    </row>
    <row r="755" spans="1:25" ht="45" hidden="1" x14ac:dyDescent="0.2">
      <c r="A755" s="29" t="s">
        <v>277</v>
      </c>
      <c r="B755" s="28">
        <v>11</v>
      </c>
      <c r="C755" s="51" t="s">
        <v>25</v>
      </c>
      <c r="D755" s="54">
        <v>3861</v>
      </c>
      <c r="E755" s="32" t="s">
        <v>282</v>
      </c>
      <c r="F755" s="20"/>
      <c r="G755" s="52">
        <v>500000</v>
      </c>
      <c r="H755" s="52">
        <v>500000</v>
      </c>
      <c r="I755" s="52">
        <v>500000</v>
      </c>
      <c r="J755" s="52">
        <v>500000</v>
      </c>
      <c r="K755" s="52">
        <v>500000</v>
      </c>
      <c r="L755" s="33">
        <f t="shared" si="372"/>
        <v>100</v>
      </c>
      <c r="M755" s="52">
        <v>20000000</v>
      </c>
      <c r="N755" s="52">
        <v>20000000</v>
      </c>
      <c r="O755" s="52"/>
      <c r="P755" s="52">
        <f>O755</f>
        <v>0</v>
      </c>
      <c r="Q755" s="52">
        <v>85000000</v>
      </c>
      <c r="R755" s="52"/>
      <c r="S755" s="52">
        <f>R755</f>
        <v>0</v>
      </c>
      <c r="T755" s="52"/>
      <c r="U755" s="52">
        <f>T755</f>
        <v>0</v>
      </c>
    </row>
    <row r="756" spans="1:25" s="23" customFormat="1" ht="15.75" hidden="1" x14ac:dyDescent="0.2">
      <c r="A756" s="25" t="s">
        <v>277</v>
      </c>
      <c r="B756" s="24">
        <v>12</v>
      </c>
      <c r="C756" s="50" t="s">
        <v>25</v>
      </c>
      <c r="D756" s="40">
        <v>386</v>
      </c>
      <c r="E756" s="20"/>
      <c r="F756" s="20"/>
      <c r="G756" s="53">
        <f>SUM(G757)</f>
        <v>0</v>
      </c>
      <c r="H756" s="53">
        <f t="shared" ref="H756:U756" si="394">SUM(H757)</f>
        <v>0</v>
      </c>
      <c r="I756" s="53">
        <f t="shared" si="394"/>
        <v>0</v>
      </c>
      <c r="J756" s="53">
        <f t="shared" si="394"/>
        <v>0</v>
      </c>
      <c r="K756" s="53">
        <f t="shared" si="394"/>
        <v>0</v>
      </c>
      <c r="L756" s="22" t="str">
        <f t="shared" si="372"/>
        <v>-</v>
      </c>
      <c r="M756" s="53">
        <f t="shared" si="394"/>
        <v>0</v>
      </c>
      <c r="N756" s="53">
        <f t="shared" si="394"/>
        <v>0</v>
      </c>
      <c r="O756" s="53">
        <f t="shared" si="394"/>
        <v>0</v>
      </c>
      <c r="P756" s="53">
        <f t="shared" si="394"/>
        <v>0</v>
      </c>
      <c r="Q756" s="53">
        <f t="shared" si="394"/>
        <v>0</v>
      </c>
      <c r="R756" s="53">
        <f t="shared" si="394"/>
        <v>0</v>
      </c>
      <c r="S756" s="53">
        <f t="shared" si="394"/>
        <v>0</v>
      </c>
      <c r="T756" s="53">
        <f t="shared" si="394"/>
        <v>0</v>
      </c>
      <c r="U756" s="53">
        <f t="shared" si="394"/>
        <v>0</v>
      </c>
      <c r="V756" s="21"/>
      <c r="W756" s="21"/>
      <c r="X756" s="21"/>
      <c r="Y756" s="12"/>
    </row>
    <row r="757" spans="1:25" ht="45" hidden="1" x14ac:dyDescent="0.2">
      <c r="A757" s="29" t="s">
        <v>277</v>
      </c>
      <c r="B757" s="28">
        <v>12</v>
      </c>
      <c r="C757" s="51" t="s">
        <v>25</v>
      </c>
      <c r="D757" s="54">
        <v>3861</v>
      </c>
      <c r="E757" s="32" t="s">
        <v>282</v>
      </c>
      <c r="F757" s="20"/>
      <c r="G757" s="52"/>
      <c r="H757" s="52"/>
      <c r="I757" s="52"/>
      <c r="J757" s="52"/>
      <c r="K757" s="52"/>
      <c r="L757" s="33" t="str">
        <f t="shared" si="372"/>
        <v>-</v>
      </c>
      <c r="M757" s="52"/>
      <c r="N757" s="52"/>
      <c r="O757" s="52">
        <v>0</v>
      </c>
      <c r="P757" s="52">
        <f>O757</f>
        <v>0</v>
      </c>
      <c r="Q757" s="52"/>
      <c r="R757" s="52"/>
      <c r="S757" s="52">
        <f>R757</f>
        <v>0</v>
      </c>
      <c r="T757" s="52">
        <v>0</v>
      </c>
      <c r="U757" s="52">
        <f>T757</f>
        <v>0</v>
      </c>
    </row>
    <row r="758" spans="1:25" s="23" customFormat="1" ht="15.75" hidden="1" x14ac:dyDescent="0.2">
      <c r="A758" s="25" t="s">
        <v>277</v>
      </c>
      <c r="B758" s="24">
        <v>51</v>
      </c>
      <c r="C758" s="50" t="s">
        <v>25</v>
      </c>
      <c r="D758" s="40">
        <v>386</v>
      </c>
      <c r="E758" s="20"/>
      <c r="F758" s="20"/>
      <c r="G758" s="53">
        <f>SUM(G759)</f>
        <v>0</v>
      </c>
      <c r="H758" s="53">
        <f t="shared" ref="H758:U758" si="395">SUM(H759)</f>
        <v>0</v>
      </c>
      <c r="I758" s="53">
        <f t="shared" si="395"/>
        <v>0</v>
      </c>
      <c r="J758" s="53">
        <f t="shared" si="395"/>
        <v>0</v>
      </c>
      <c r="K758" s="53">
        <f t="shared" si="395"/>
        <v>0</v>
      </c>
      <c r="L758" s="22" t="str">
        <f t="shared" si="372"/>
        <v>-</v>
      </c>
      <c r="M758" s="53">
        <f t="shared" si="395"/>
        <v>0</v>
      </c>
      <c r="N758" s="53">
        <f t="shared" si="395"/>
        <v>0</v>
      </c>
      <c r="O758" s="53">
        <f t="shared" si="395"/>
        <v>0</v>
      </c>
      <c r="P758" s="53">
        <f t="shared" si="395"/>
        <v>0</v>
      </c>
      <c r="Q758" s="53">
        <f t="shared" si="395"/>
        <v>0</v>
      </c>
      <c r="R758" s="53">
        <f t="shared" si="395"/>
        <v>0</v>
      </c>
      <c r="S758" s="53">
        <f t="shared" si="395"/>
        <v>0</v>
      </c>
      <c r="T758" s="53">
        <f t="shared" si="395"/>
        <v>0</v>
      </c>
      <c r="U758" s="53">
        <f t="shared" si="395"/>
        <v>0</v>
      </c>
      <c r="V758" s="21"/>
      <c r="W758" s="21"/>
      <c r="X758" s="21"/>
      <c r="Y758" s="12"/>
    </row>
    <row r="759" spans="1:25" ht="45" hidden="1" x14ac:dyDescent="0.2">
      <c r="A759" s="29" t="s">
        <v>277</v>
      </c>
      <c r="B759" s="28">
        <v>51</v>
      </c>
      <c r="C759" s="51" t="s">
        <v>25</v>
      </c>
      <c r="D759" s="54">
        <v>3861</v>
      </c>
      <c r="E759" s="32" t="s">
        <v>282</v>
      </c>
      <c r="F759" s="20"/>
      <c r="G759" s="52"/>
      <c r="H759" s="52"/>
      <c r="I759" s="52"/>
      <c r="J759" s="56"/>
      <c r="K759" s="52"/>
      <c r="L759" s="33" t="str">
        <f t="shared" si="372"/>
        <v>-</v>
      </c>
      <c r="M759" s="52"/>
      <c r="N759" s="52"/>
      <c r="O759" s="52">
        <v>0</v>
      </c>
      <c r="P759" s="56"/>
      <c r="Q759" s="52"/>
      <c r="R759" s="52"/>
      <c r="S759" s="56"/>
      <c r="T759" s="52">
        <v>0</v>
      </c>
      <c r="U759" s="56"/>
    </row>
    <row r="760" spans="1:25" ht="94.5" x14ac:dyDescent="0.2">
      <c r="A760" s="278" t="s">
        <v>515</v>
      </c>
      <c r="B760" s="279"/>
      <c r="C760" s="279"/>
      <c r="D760" s="279"/>
      <c r="E760" s="20" t="s">
        <v>350</v>
      </c>
      <c r="F760" s="20" t="s">
        <v>251</v>
      </c>
      <c r="G760" s="53">
        <f>G761+G763+G765</f>
        <v>1000000</v>
      </c>
      <c r="H760" s="53">
        <f t="shared" ref="H760:U760" si="396">H761+H763+H765</f>
        <v>1000000</v>
      </c>
      <c r="I760" s="53">
        <f t="shared" si="396"/>
        <v>1000000</v>
      </c>
      <c r="J760" s="53">
        <f t="shared" si="396"/>
        <v>1000000</v>
      </c>
      <c r="K760" s="53">
        <f t="shared" si="396"/>
        <v>1000000</v>
      </c>
      <c r="L760" s="22">
        <f t="shared" si="372"/>
        <v>100</v>
      </c>
      <c r="M760" s="53">
        <f t="shared" si="396"/>
        <v>25000000</v>
      </c>
      <c r="N760" s="53">
        <f t="shared" si="396"/>
        <v>25000000</v>
      </c>
      <c r="O760" s="53">
        <f t="shared" si="396"/>
        <v>0</v>
      </c>
      <c r="P760" s="53">
        <f t="shared" si="396"/>
        <v>0</v>
      </c>
      <c r="Q760" s="53">
        <f t="shared" si="396"/>
        <v>120000000</v>
      </c>
      <c r="R760" s="53">
        <f t="shared" si="396"/>
        <v>0</v>
      </c>
      <c r="S760" s="53">
        <f t="shared" si="396"/>
        <v>0</v>
      </c>
      <c r="T760" s="53">
        <f t="shared" si="396"/>
        <v>0</v>
      </c>
      <c r="U760" s="53">
        <f t="shared" si="396"/>
        <v>0</v>
      </c>
    </row>
    <row r="761" spans="1:25" s="23" customFormat="1" ht="15.75" hidden="1" x14ac:dyDescent="0.2">
      <c r="A761" s="24" t="s">
        <v>276</v>
      </c>
      <c r="B761" s="25">
        <v>11</v>
      </c>
      <c r="C761" s="50" t="s">
        <v>27</v>
      </c>
      <c r="D761" s="40">
        <v>386</v>
      </c>
      <c r="E761" s="20"/>
      <c r="F761" s="20"/>
      <c r="G761" s="53">
        <f>SUM(G762)</f>
        <v>1000000</v>
      </c>
      <c r="H761" s="53">
        <f t="shared" ref="H761:U761" si="397">SUM(H762)</f>
        <v>1000000</v>
      </c>
      <c r="I761" s="53">
        <f t="shared" si="397"/>
        <v>1000000</v>
      </c>
      <c r="J761" s="53">
        <f t="shared" si="397"/>
        <v>1000000</v>
      </c>
      <c r="K761" s="53">
        <f t="shared" si="397"/>
        <v>1000000</v>
      </c>
      <c r="L761" s="22">
        <f t="shared" si="372"/>
        <v>100</v>
      </c>
      <c r="M761" s="53">
        <f t="shared" si="397"/>
        <v>25000000</v>
      </c>
      <c r="N761" s="53">
        <f t="shared" si="397"/>
        <v>25000000</v>
      </c>
      <c r="O761" s="53">
        <f t="shared" si="397"/>
        <v>0</v>
      </c>
      <c r="P761" s="53">
        <f t="shared" si="397"/>
        <v>0</v>
      </c>
      <c r="Q761" s="53">
        <f t="shared" si="397"/>
        <v>120000000</v>
      </c>
      <c r="R761" s="53">
        <f t="shared" si="397"/>
        <v>0</v>
      </c>
      <c r="S761" s="53">
        <f t="shared" si="397"/>
        <v>0</v>
      </c>
      <c r="T761" s="53">
        <f t="shared" si="397"/>
        <v>0</v>
      </c>
      <c r="U761" s="53">
        <f t="shared" si="397"/>
        <v>0</v>
      </c>
      <c r="V761" s="21"/>
      <c r="W761" s="21"/>
      <c r="X761" s="21"/>
      <c r="Y761" s="12"/>
    </row>
    <row r="762" spans="1:25" ht="45" hidden="1" x14ac:dyDescent="0.2">
      <c r="A762" s="28" t="s">
        <v>276</v>
      </c>
      <c r="B762" s="29">
        <v>11</v>
      </c>
      <c r="C762" s="51" t="s">
        <v>27</v>
      </c>
      <c r="D762" s="31">
        <v>3861</v>
      </c>
      <c r="E762" s="32" t="s">
        <v>282</v>
      </c>
      <c r="F762" s="20"/>
      <c r="G762" s="52">
        <v>1000000</v>
      </c>
      <c r="H762" s="52">
        <v>1000000</v>
      </c>
      <c r="I762" s="52">
        <v>1000000</v>
      </c>
      <c r="J762" s="52">
        <v>1000000</v>
      </c>
      <c r="K762" s="52">
        <v>1000000</v>
      </c>
      <c r="L762" s="33">
        <f t="shared" si="372"/>
        <v>100</v>
      </c>
      <c r="M762" s="52">
        <v>25000000</v>
      </c>
      <c r="N762" s="52">
        <v>25000000</v>
      </c>
      <c r="O762" s="52"/>
      <c r="P762" s="52">
        <f>O762</f>
        <v>0</v>
      </c>
      <c r="Q762" s="52">
        <v>120000000</v>
      </c>
      <c r="R762" s="52"/>
      <c r="S762" s="52">
        <f>R762</f>
        <v>0</v>
      </c>
      <c r="T762" s="52">
        <v>0</v>
      </c>
      <c r="U762" s="52">
        <f>T762</f>
        <v>0</v>
      </c>
    </row>
    <row r="763" spans="1:25" s="23" customFormat="1" ht="15.75" hidden="1" x14ac:dyDescent="0.2">
      <c r="A763" s="24" t="s">
        <v>276</v>
      </c>
      <c r="B763" s="25">
        <v>12</v>
      </c>
      <c r="C763" s="50" t="s">
        <v>27</v>
      </c>
      <c r="D763" s="27">
        <v>386</v>
      </c>
      <c r="E763" s="20"/>
      <c r="F763" s="20"/>
      <c r="G763" s="53">
        <f>SUM(G764)</f>
        <v>0</v>
      </c>
      <c r="H763" s="53">
        <f t="shared" ref="H763:U763" si="398">SUM(H764)</f>
        <v>0</v>
      </c>
      <c r="I763" s="53">
        <f t="shared" si="398"/>
        <v>0</v>
      </c>
      <c r="J763" s="53">
        <f t="shared" si="398"/>
        <v>0</v>
      </c>
      <c r="K763" s="53">
        <f t="shared" si="398"/>
        <v>0</v>
      </c>
      <c r="L763" s="22" t="str">
        <f t="shared" si="372"/>
        <v>-</v>
      </c>
      <c r="M763" s="53">
        <f t="shared" si="398"/>
        <v>0</v>
      </c>
      <c r="N763" s="53">
        <f t="shared" si="398"/>
        <v>0</v>
      </c>
      <c r="O763" s="53">
        <f t="shared" si="398"/>
        <v>0</v>
      </c>
      <c r="P763" s="53">
        <f t="shared" si="398"/>
        <v>0</v>
      </c>
      <c r="Q763" s="53">
        <f t="shared" si="398"/>
        <v>0</v>
      </c>
      <c r="R763" s="53">
        <f t="shared" si="398"/>
        <v>0</v>
      </c>
      <c r="S763" s="53">
        <f t="shared" si="398"/>
        <v>0</v>
      </c>
      <c r="T763" s="53">
        <f t="shared" si="398"/>
        <v>0</v>
      </c>
      <c r="U763" s="53">
        <f t="shared" si="398"/>
        <v>0</v>
      </c>
      <c r="V763" s="21"/>
      <c r="W763" s="21"/>
      <c r="X763" s="21"/>
      <c r="Y763" s="12"/>
    </row>
    <row r="764" spans="1:25" ht="45" hidden="1" x14ac:dyDescent="0.2">
      <c r="A764" s="28" t="s">
        <v>276</v>
      </c>
      <c r="B764" s="29">
        <v>12</v>
      </c>
      <c r="C764" s="51" t="s">
        <v>27</v>
      </c>
      <c r="D764" s="31">
        <v>3861</v>
      </c>
      <c r="E764" s="32" t="s">
        <v>282</v>
      </c>
      <c r="F764" s="20"/>
      <c r="G764" s="52"/>
      <c r="H764" s="52"/>
      <c r="I764" s="52"/>
      <c r="J764" s="52"/>
      <c r="K764" s="52"/>
      <c r="L764" s="33" t="str">
        <f t="shared" si="372"/>
        <v>-</v>
      </c>
      <c r="M764" s="52"/>
      <c r="N764" s="52"/>
      <c r="O764" s="52">
        <v>0</v>
      </c>
      <c r="P764" s="52">
        <f>O764</f>
        <v>0</v>
      </c>
      <c r="Q764" s="52"/>
      <c r="R764" s="52"/>
      <c r="S764" s="52">
        <f>R764</f>
        <v>0</v>
      </c>
      <c r="T764" s="52">
        <v>0</v>
      </c>
      <c r="U764" s="52">
        <f>T764</f>
        <v>0</v>
      </c>
    </row>
    <row r="765" spans="1:25" s="23" customFormat="1" ht="15.75" hidden="1" x14ac:dyDescent="0.2">
      <c r="A765" s="24" t="s">
        <v>276</v>
      </c>
      <c r="B765" s="25">
        <v>51</v>
      </c>
      <c r="C765" s="50" t="s">
        <v>27</v>
      </c>
      <c r="D765" s="27">
        <v>386</v>
      </c>
      <c r="E765" s="20"/>
      <c r="F765" s="20"/>
      <c r="G765" s="53">
        <f>SUM(G766)</f>
        <v>0</v>
      </c>
      <c r="H765" s="53">
        <f t="shared" ref="H765:U765" si="399">SUM(H766)</f>
        <v>0</v>
      </c>
      <c r="I765" s="53">
        <f t="shared" si="399"/>
        <v>0</v>
      </c>
      <c r="J765" s="53">
        <f t="shared" si="399"/>
        <v>0</v>
      </c>
      <c r="K765" s="53">
        <f t="shared" si="399"/>
        <v>0</v>
      </c>
      <c r="L765" s="22" t="str">
        <f t="shared" si="372"/>
        <v>-</v>
      </c>
      <c r="M765" s="53">
        <f t="shared" si="399"/>
        <v>0</v>
      </c>
      <c r="N765" s="53">
        <f t="shared" si="399"/>
        <v>0</v>
      </c>
      <c r="O765" s="53">
        <f t="shared" si="399"/>
        <v>0</v>
      </c>
      <c r="P765" s="53">
        <f t="shared" si="399"/>
        <v>0</v>
      </c>
      <c r="Q765" s="53">
        <f t="shared" si="399"/>
        <v>0</v>
      </c>
      <c r="R765" s="53">
        <f t="shared" si="399"/>
        <v>0</v>
      </c>
      <c r="S765" s="53">
        <f t="shared" si="399"/>
        <v>0</v>
      </c>
      <c r="T765" s="53">
        <f t="shared" si="399"/>
        <v>0</v>
      </c>
      <c r="U765" s="53">
        <f t="shared" si="399"/>
        <v>0</v>
      </c>
      <c r="V765" s="21"/>
      <c r="W765" s="21"/>
      <c r="X765" s="21"/>
      <c r="Y765" s="12"/>
    </row>
    <row r="766" spans="1:25" ht="45" hidden="1" x14ac:dyDescent="0.2">
      <c r="A766" s="28" t="s">
        <v>276</v>
      </c>
      <c r="B766" s="29">
        <v>51</v>
      </c>
      <c r="C766" s="51" t="s">
        <v>27</v>
      </c>
      <c r="D766" s="31">
        <v>3861</v>
      </c>
      <c r="E766" s="32" t="s">
        <v>282</v>
      </c>
      <c r="F766" s="20"/>
      <c r="G766" s="52"/>
      <c r="H766" s="52"/>
      <c r="I766" s="52"/>
      <c r="J766" s="56"/>
      <c r="K766" s="52"/>
      <c r="L766" s="33" t="str">
        <f t="shared" si="372"/>
        <v>-</v>
      </c>
      <c r="M766" s="52"/>
      <c r="N766" s="52"/>
      <c r="O766" s="52">
        <v>0</v>
      </c>
      <c r="P766" s="56"/>
      <c r="Q766" s="52"/>
      <c r="R766" s="52"/>
      <c r="S766" s="56"/>
      <c r="T766" s="52">
        <v>0</v>
      </c>
      <c r="U766" s="56"/>
    </row>
    <row r="767" spans="1:25" s="23" customFormat="1" ht="31.5" x14ac:dyDescent="0.2">
      <c r="A767" s="295" t="s">
        <v>415</v>
      </c>
      <c r="B767" s="295"/>
      <c r="C767" s="295"/>
      <c r="D767" s="295"/>
      <c r="E767" s="38" t="s">
        <v>416</v>
      </c>
      <c r="F767" s="20"/>
      <c r="G767" s="53">
        <f>G768+G770+G772</f>
        <v>0</v>
      </c>
      <c r="H767" s="53">
        <f t="shared" ref="H767:U767" si="400">H768+H770+H772</f>
        <v>0</v>
      </c>
      <c r="I767" s="53">
        <f t="shared" si="400"/>
        <v>0</v>
      </c>
      <c r="J767" s="53">
        <f t="shared" si="400"/>
        <v>0</v>
      </c>
      <c r="K767" s="53">
        <f t="shared" si="400"/>
        <v>0</v>
      </c>
      <c r="L767" s="22" t="str">
        <f t="shared" si="372"/>
        <v>-</v>
      </c>
      <c r="M767" s="53">
        <f t="shared" si="400"/>
        <v>0</v>
      </c>
      <c r="N767" s="53">
        <f t="shared" si="400"/>
        <v>0</v>
      </c>
      <c r="O767" s="53">
        <f t="shared" si="400"/>
        <v>0</v>
      </c>
      <c r="P767" s="53">
        <f t="shared" si="400"/>
        <v>0</v>
      </c>
      <c r="Q767" s="53">
        <f t="shared" si="400"/>
        <v>0</v>
      </c>
      <c r="R767" s="53">
        <f t="shared" si="400"/>
        <v>0</v>
      </c>
      <c r="S767" s="53">
        <f t="shared" si="400"/>
        <v>0</v>
      </c>
      <c r="T767" s="53">
        <f t="shared" si="400"/>
        <v>0</v>
      </c>
      <c r="U767" s="53">
        <f t="shared" si="400"/>
        <v>0</v>
      </c>
      <c r="V767" s="21"/>
      <c r="W767" s="21"/>
      <c r="X767" s="21"/>
      <c r="Y767" s="12"/>
    </row>
    <row r="768" spans="1:25" s="23" customFormat="1" ht="15.75" hidden="1" x14ac:dyDescent="0.2">
      <c r="A768" s="24"/>
      <c r="B768" s="25">
        <v>11</v>
      </c>
      <c r="C768" s="50" t="s">
        <v>27</v>
      </c>
      <c r="D768" s="27">
        <v>386</v>
      </c>
      <c r="E768" s="20"/>
      <c r="F768" s="20"/>
      <c r="G768" s="53">
        <f>SUM(G769)</f>
        <v>0</v>
      </c>
      <c r="H768" s="53">
        <f t="shared" ref="H768:U768" si="401">SUM(H769)</f>
        <v>0</v>
      </c>
      <c r="I768" s="53">
        <f t="shared" si="401"/>
        <v>0</v>
      </c>
      <c r="J768" s="53">
        <f t="shared" si="401"/>
        <v>0</v>
      </c>
      <c r="K768" s="53">
        <f t="shared" si="401"/>
        <v>0</v>
      </c>
      <c r="L768" s="22" t="str">
        <f t="shared" si="372"/>
        <v>-</v>
      </c>
      <c r="M768" s="53">
        <f t="shared" si="401"/>
        <v>0</v>
      </c>
      <c r="N768" s="53">
        <f t="shared" si="401"/>
        <v>0</v>
      </c>
      <c r="O768" s="53">
        <f t="shared" si="401"/>
        <v>0</v>
      </c>
      <c r="P768" s="53">
        <f t="shared" si="401"/>
        <v>0</v>
      </c>
      <c r="Q768" s="53">
        <f t="shared" si="401"/>
        <v>0</v>
      </c>
      <c r="R768" s="53">
        <f t="shared" si="401"/>
        <v>0</v>
      </c>
      <c r="S768" s="53">
        <f t="shared" si="401"/>
        <v>0</v>
      </c>
      <c r="T768" s="53">
        <f t="shared" si="401"/>
        <v>0</v>
      </c>
      <c r="U768" s="53">
        <f t="shared" si="401"/>
        <v>0</v>
      </c>
      <c r="V768" s="21"/>
      <c r="W768" s="21"/>
      <c r="X768" s="21"/>
      <c r="Y768" s="12"/>
    </row>
    <row r="769" spans="1:25" ht="15.75" hidden="1" x14ac:dyDescent="0.2">
      <c r="A769" s="41"/>
      <c r="B769" s="42">
        <v>11</v>
      </c>
      <c r="C769" s="60" t="s">
        <v>27</v>
      </c>
      <c r="D769" s="44" t="s">
        <v>430</v>
      </c>
      <c r="E769" s="36"/>
      <c r="F769" s="20"/>
      <c r="G769" s="52"/>
      <c r="H769" s="52"/>
      <c r="I769" s="52"/>
      <c r="J769" s="52"/>
      <c r="K769" s="52"/>
      <c r="L769" s="33" t="str">
        <f t="shared" si="372"/>
        <v>-</v>
      </c>
      <c r="M769" s="52"/>
      <c r="N769" s="52"/>
      <c r="O769" s="52">
        <v>0</v>
      </c>
      <c r="P769" s="52">
        <f>O769</f>
        <v>0</v>
      </c>
      <c r="Q769" s="52"/>
      <c r="R769" s="52"/>
      <c r="S769" s="52">
        <f>R769</f>
        <v>0</v>
      </c>
      <c r="T769" s="52"/>
      <c r="U769" s="52">
        <f>T769</f>
        <v>0</v>
      </c>
    </row>
    <row r="770" spans="1:25" s="23" customFormat="1" ht="15.75" hidden="1" x14ac:dyDescent="0.2">
      <c r="A770" s="24"/>
      <c r="B770" s="25">
        <v>12</v>
      </c>
      <c r="C770" s="50" t="s">
        <v>27</v>
      </c>
      <c r="D770" s="27">
        <v>386</v>
      </c>
      <c r="E770" s="20"/>
      <c r="F770" s="20"/>
      <c r="G770" s="53">
        <f>SUM(G771)</f>
        <v>0</v>
      </c>
      <c r="H770" s="53">
        <f t="shared" ref="H770:U770" si="402">SUM(H771)</f>
        <v>0</v>
      </c>
      <c r="I770" s="53">
        <f t="shared" si="402"/>
        <v>0</v>
      </c>
      <c r="J770" s="53">
        <f t="shared" si="402"/>
        <v>0</v>
      </c>
      <c r="K770" s="53">
        <f t="shared" si="402"/>
        <v>0</v>
      </c>
      <c r="L770" s="22" t="str">
        <f t="shared" si="372"/>
        <v>-</v>
      </c>
      <c r="M770" s="53">
        <f t="shared" si="402"/>
        <v>0</v>
      </c>
      <c r="N770" s="53">
        <f t="shared" si="402"/>
        <v>0</v>
      </c>
      <c r="O770" s="53">
        <f t="shared" si="402"/>
        <v>0</v>
      </c>
      <c r="P770" s="53">
        <f t="shared" si="402"/>
        <v>0</v>
      </c>
      <c r="Q770" s="53">
        <f t="shared" si="402"/>
        <v>0</v>
      </c>
      <c r="R770" s="53">
        <f t="shared" si="402"/>
        <v>0</v>
      </c>
      <c r="S770" s="53">
        <f t="shared" si="402"/>
        <v>0</v>
      </c>
      <c r="T770" s="53">
        <f t="shared" si="402"/>
        <v>0</v>
      </c>
      <c r="U770" s="53">
        <f t="shared" si="402"/>
        <v>0</v>
      </c>
      <c r="V770" s="21"/>
      <c r="W770" s="21"/>
      <c r="X770" s="21"/>
      <c r="Y770" s="12"/>
    </row>
    <row r="771" spans="1:25" ht="15.75" hidden="1" x14ac:dyDescent="0.2">
      <c r="A771" s="41"/>
      <c r="B771" s="42">
        <v>12</v>
      </c>
      <c r="C771" s="60" t="s">
        <v>27</v>
      </c>
      <c r="D771" s="44" t="s">
        <v>430</v>
      </c>
      <c r="E771" s="36"/>
      <c r="F771" s="20"/>
      <c r="G771" s="52"/>
      <c r="H771" s="52"/>
      <c r="I771" s="52"/>
      <c r="J771" s="52"/>
      <c r="K771" s="52"/>
      <c r="L771" s="33" t="str">
        <f t="shared" si="372"/>
        <v>-</v>
      </c>
      <c r="M771" s="52"/>
      <c r="N771" s="52"/>
      <c r="O771" s="52"/>
      <c r="P771" s="52">
        <f>O771</f>
        <v>0</v>
      </c>
      <c r="Q771" s="52"/>
      <c r="R771" s="52"/>
      <c r="S771" s="52">
        <f>R771</f>
        <v>0</v>
      </c>
      <c r="T771" s="52"/>
      <c r="U771" s="52">
        <f>T771</f>
        <v>0</v>
      </c>
    </row>
    <row r="772" spans="1:25" s="23" customFormat="1" ht="15.75" hidden="1" x14ac:dyDescent="0.2">
      <c r="A772" s="24"/>
      <c r="B772" s="25">
        <v>51</v>
      </c>
      <c r="C772" s="50" t="s">
        <v>27</v>
      </c>
      <c r="D772" s="27">
        <v>386</v>
      </c>
      <c r="E772" s="20"/>
      <c r="F772" s="20"/>
      <c r="G772" s="53">
        <f>SUM(G773)</f>
        <v>0</v>
      </c>
      <c r="H772" s="53">
        <f t="shared" ref="H772:U772" si="403">SUM(H773)</f>
        <v>0</v>
      </c>
      <c r="I772" s="53">
        <f t="shared" si="403"/>
        <v>0</v>
      </c>
      <c r="J772" s="53">
        <f t="shared" si="403"/>
        <v>0</v>
      </c>
      <c r="K772" s="53">
        <f t="shared" si="403"/>
        <v>0</v>
      </c>
      <c r="L772" s="22" t="str">
        <f t="shared" si="372"/>
        <v>-</v>
      </c>
      <c r="M772" s="53">
        <f t="shared" si="403"/>
        <v>0</v>
      </c>
      <c r="N772" s="53">
        <f t="shared" si="403"/>
        <v>0</v>
      </c>
      <c r="O772" s="53">
        <f t="shared" si="403"/>
        <v>0</v>
      </c>
      <c r="P772" s="53">
        <f t="shared" si="403"/>
        <v>0</v>
      </c>
      <c r="Q772" s="53">
        <f t="shared" si="403"/>
        <v>0</v>
      </c>
      <c r="R772" s="53">
        <f t="shared" si="403"/>
        <v>0</v>
      </c>
      <c r="S772" s="53">
        <f t="shared" si="403"/>
        <v>0</v>
      </c>
      <c r="T772" s="53">
        <f t="shared" si="403"/>
        <v>0</v>
      </c>
      <c r="U772" s="53">
        <f t="shared" si="403"/>
        <v>0</v>
      </c>
      <c r="V772" s="21"/>
      <c r="W772" s="21"/>
      <c r="X772" s="21"/>
      <c r="Y772" s="12"/>
    </row>
    <row r="773" spans="1:25" ht="15.75" hidden="1" x14ac:dyDescent="0.2">
      <c r="A773" s="41"/>
      <c r="B773" s="42">
        <v>51</v>
      </c>
      <c r="C773" s="60" t="s">
        <v>27</v>
      </c>
      <c r="D773" s="44" t="s">
        <v>430</v>
      </c>
      <c r="E773" s="36"/>
      <c r="F773" s="20"/>
      <c r="G773" s="52"/>
      <c r="H773" s="52"/>
      <c r="I773" s="52"/>
      <c r="J773" s="56"/>
      <c r="K773" s="52"/>
      <c r="L773" s="33" t="str">
        <f t="shared" si="372"/>
        <v>-</v>
      </c>
      <c r="M773" s="52"/>
      <c r="N773" s="52"/>
      <c r="O773" s="52"/>
      <c r="P773" s="56"/>
      <c r="Q773" s="52"/>
      <c r="R773" s="52"/>
      <c r="S773" s="56"/>
      <c r="T773" s="52"/>
      <c r="U773" s="56"/>
    </row>
    <row r="774" spans="1:25" s="23" customFormat="1" ht="48" customHeight="1" x14ac:dyDescent="0.2">
      <c r="A774" s="295" t="s">
        <v>415</v>
      </c>
      <c r="B774" s="295"/>
      <c r="C774" s="295"/>
      <c r="D774" s="295"/>
      <c r="E774" s="38" t="s">
        <v>417</v>
      </c>
      <c r="F774" s="20"/>
      <c r="G774" s="53">
        <f>G775+G777</f>
        <v>0</v>
      </c>
      <c r="H774" s="53">
        <f t="shared" ref="H774:U774" si="404">H775+H777</f>
        <v>0</v>
      </c>
      <c r="I774" s="53">
        <f t="shared" si="404"/>
        <v>0</v>
      </c>
      <c r="J774" s="53">
        <f t="shared" si="404"/>
        <v>0</v>
      </c>
      <c r="K774" s="53">
        <f t="shared" si="404"/>
        <v>0</v>
      </c>
      <c r="L774" s="22" t="str">
        <f t="shared" si="372"/>
        <v>-</v>
      </c>
      <c r="M774" s="53">
        <f t="shared" si="404"/>
        <v>0</v>
      </c>
      <c r="N774" s="53">
        <f t="shared" si="404"/>
        <v>0</v>
      </c>
      <c r="O774" s="53">
        <f t="shared" si="404"/>
        <v>0</v>
      </c>
      <c r="P774" s="53">
        <f t="shared" si="404"/>
        <v>0</v>
      </c>
      <c r="Q774" s="53">
        <f t="shared" si="404"/>
        <v>0</v>
      </c>
      <c r="R774" s="53">
        <f t="shared" si="404"/>
        <v>0</v>
      </c>
      <c r="S774" s="53">
        <f t="shared" si="404"/>
        <v>0</v>
      </c>
      <c r="T774" s="53">
        <f t="shared" si="404"/>
        <v>0</v>
      </c>
      <c r="U774" s="53">
        <f t="shared" si="404"/>
        <v>0</v>
      </c>
      <c r="V774" s="21"/>
      <c r="W774" s="21"/>
      <c r="X774" s="21"/>
      <c r="Y774" s="12"/>
    </row>
    <row r="775" spans="1:25" s="23" customFormat="1" ht="15.75" hidden="1" x14ac:dyDescent="0.2">
      <c r="A775" s="24"/>
      <c r="B775" s="25">
        <v>12</v>
      </c>
      <c r="C775" s="50" t="s">
        <v>27</v>
      </c>
      <c r="D775" s="27">
        <v>386</v>
      </c>
      <c r="E775" s="20"/>
      <c r="F775" s="20"/>
      <c r="G775" s="53">
        <f>SUM(G776)</f>
        <v>0</v>
      </c>
      <c r="H775" s="53">
        <f t="shared" ref="H775:U775" si="405">SUM(H776)</f>
        <v>0</v>
      </c>
      <c r="I775" s="53">
        <f t="shared" si="405"/>
        <v>0</v>
      </c>
      <c r="J775" s="53">
        <f t="shared" si="405"/>
        <v>0</v>
      </c>
      <c r="K775" s="53">
        <f t="shared" si="405"/>
        <v>0</v>
      </c>
      <c r="L775" s="22" t="str">
        <f t="shared" si="372"/>
        <v>-</v>
      </c>
      <c r="M775" s="53">
        <f t="shared" si="405"/>
        <v>0</v>
      </c>
      <c r="N775" s="53">
        <f t="shared" si="405"/>
        <v>0</v>
      </c>
      <c r="O775" s="53">
        <f t="shared" si="405"/>
        <v>0</v>
      </c>
      <c r="P775" s="53">
        <f t="shared" si="405"/>
        <v>0</v>
      </c>
      <c r="Q775" s="53">
        <f t="shared" si="405"/>
        <v>0</v>
      </c>
      <c r="R775" s="53">
        <f t="shared" si="405"/>
        <v>0</v>
      </c>
      <c r="S775" s="53">
        <f t="shared" si="405"/>
        <v>0</v>
      </c>
      <c r="T775" s="53">
        <f t="shared" si="405"/>
        <v>0</v>
      </c>
      <c r="U775" s="53">
        <f t="shared" si="405"/>
        <v>0</v>
      </c>
      <c r="V775" s="21"/>
      <c r="W775" s="21"/>
      <c r="X775" s="21"/>
      <c r="Y775" s="12"/>
    </row>
    <row r="776" spans="1:25" ht="15.75" hidden="1" x14ac:dyDescent="0.2">
      <c r="A776" s="41"/>
      <c r="B776" s="42">
        <v>12</v>
      </c>
      <c r="C776" s="60" t="s">
        <v>27</v>
      </c>
      <c r="D776" s="44" t="s">
        <v>430</v>
      </c>
      <c r="E776" s="36"/>
      <c r="F776" s="20"/>
      <c r="G776" s="52"/>
      <c r="H776" s="52"/>
      <c r="I776" s="52"/>
      <c r="J776" s="52"/>
      <c r="K776" s="52"/>
      <c r="L776" s="33" t="str">
        <f t="shared" si="372"/>
        <v>-</v>
      </c>
      <c r="M776" s="52"/>
      <c r="N776" s="52"/>
      <c r="O776" s="52">
        <v>0</v>
      </c>
      <c r="P776" s="52">
        <f>O776</f>
        <v>0</v>
      </c>
      <c r="Q776" s="52"/>
      <c r="R776" s="52"/>
      <c r="S776" s="52">
        <f>R776</f>
        <v>0</v>
      </c>
      <c r="T776" s="52"/>
      <c r="U776" s="52">
        <f>T776</f>
        <v>0</v>
      </c>
    </row>
    <row r="777" spans="1:25" s="23" customFormat="1" ht="15.75" hidden="1" x14ac:dyDescent="0.2">
      <c r="A777" s="24"/>
      <c r="B777" s="25">
        <v>51</v>
      </c>
      <c r="C777" s="50" t="s">
        <v>27</v>
      </c>
      <c r="D777" s="27">
        <v>386</v>
      </c>
      <c r="E777" s="20"/>
      <c r="F777" s="20"/>
      <c r="G777" s="53">
        <f>SUM(G778)</f>
        <v>0</v>
      </c>
      <c r="H777" s="53">
        <f t="shared" ref="H777:U777" si="406">SUM(H778)</f>
        <v>0</v>
      </c>
      <c r="I777" s="53">
        <f t="shared" si="406"/>
        <v>0</v>
      </c>
      <c r="J777" s="53">
        <f t="shared" si="406"/>
        <v>0</v>
      </c>
      <c r="K777" s="53">
        <f t="shared" si="406"/>
        <v>0</v>
      </c>
      <c r="L777" s="22" t="str">
        <f t="shared" si="372"/>
        <v>-</v>
      </c>
      <c r="M777" s="53">
        <f t="shared" si="406"/>
        <v>0</v>
      </c>
      <c r="N777" s="53">
        <f t="shared" si="406"/>
        <v>0</v>
      </c>
      <c r="O777" s="53">
        <f t="shared" si="406"/>
        <v>0</v>
      </c>
      <c r="P777" s="53">
        <f t="shared" si="406"/>
        <v>0</v>
      </c>
      <c r="Q777" s="53">
        <f t="shared" si="406"/>
        <v>0</v>
      </c>
      <c r="R777" s="53">
        <f t="shared" si="406"/>
        <v>0</v>
      </c>
      <c r="S777" s="53">
        <f t="shared" si="406"/>
        <v>0</v>
      </c>
      <c r="T777" s="53">
        <f t="shared" si="406"/>
        <v>0</v>
      </c>
      <c r="U777" s="53">
        <f t="shared" si="406"/>
        <v>0</v>
      </c>
      <c r="V777" s="21"/>
      <c r="W777" s="21"/>
      <c r="X777" s="21"/>
      <c r="Y777" s="12"/>
    </row>
    <row r="778" spans="1:25" ht="15.75" hidden="1" x14ac:dyDescent="0.2">
      <c r="A778" s="41"/>
      <c r="B778" s="42">
        <v>51</v>
      </c>
      <c r="C778" s="60" t="s">
        <v>27</v>
      </c>
      <c r="D778" s="44" t="s">
        <v>430</v>
      </c>
      <c r="E778" s="36"/>
      <c r="F778" s="20"/>
      <c r="G778" s="52"/>
      <c r="H778" s="52"/>
      <c r="I778" s="52"/>
      <c r="J778" s="56"/>
      <c r="K778" s="52"/>
      <c r="L778" s="33" t="str">
        <f t="shared" si="372"/>
        <v>-</v>
      </c>
      <c r="M778" s="52"/>
      <c r="N778" s="52"/>
      <c r="O778" s="52">
        <v>0</v>
      </c>
      <c r="P778" s="56"/>
      <c r="Q778" s="52"/>
      <c r="R778" s="52"/>
      <c r="S778" s="56"/>
      <c r="T778" s="52"/>
      <c r="U778" s="56"/>
    </row>
    <row r="779" spans="1:25" s="23" customFormat="1" ht="31.5" x14ac:dyDescent="0.2">
      <c r="A779" s="295" t="s">
        <v>415</v>
      </c>
      <c r="B779" s="295"/>
      <c r="C779" s="295"/>
      <c r="D779" s="295"/>
      <c r="E779" s="38" t="s">
        <v>418</v>
      </c>
      <c r="F779" s="20"/>
      <c r="G779" s="53">
        <f>G780+G782</f>
        <v>0</v>
      </c>
      <c r="H779" s="53">
        <f t="shared" ref="H779:U779" si="407">H780+H782</f>
        <v>0</v>
      </c>
      <c r="I779" s="53">
        <f t="shared" si="407"/>
        <v>0</v>
      </c>
      <c r="J779" s="53">
        <f t="shared" si="407"/>
        <v>0</v>
      </c>
      <c r="K779" s="53">
        <f t="shared" si="407"/>
        <v>0</v>
      </c>
      <c r="L779" s="22" t="str">
        <f t="shared" si="372"/>
        <v>-</v>
      </c>
      <c r="M779" s="53">
        <f t="shared" si="407"/>
        <v>0</v>
      </c>
      <c r="N779" s="53">
        <f t="shared" si="407"/>
        <v>0</v>
      </c>
      <c r="O779" s="53">
        <f t="shared" si="407"/>
        <v>0</v>
      </c>
      <c r="P779" s="53">
        <f t="shared" si="407"/>
        <v>0</v>
      </c>
      <c r="Q779" s="53">
        <f t="shared" si="407"/>
        <v>0</v>
      </c>
      <c r="R779" s="53">
        <f t="shared" si="407"/>
        <v>0</v>
      </c>
      <c r="S779" s="53">
        <f t="shared" si="407"/>
        <v>0</v>
      </c>
      <c r="T779" s="53">
        <f t="shared" si="407"/>
        <v>0</v>
      </c>
      <c r="U779" s="53">
        <f t="shared" si="407"/>
        <v>0</v>
      </c>
      <c r="V779" s="21"/>
      <c r="W779" s="21"/>
      <c r="X779" s="21"/>
      <c r="Y779" s="12"/>
    </row>
    <row r="780" spans="1:25" s="23" customFormat="1" ht="15.75" hidden="1" x14ac:dyDescent="0.2">
      <c r="A780" s="24"/>
      <c r="B780" s="25">
        <v>12</v>
      </c>
      <c r="C780" s="50" t="s">
        <v>27</v>
      </c>
      <c r="D780" s="27">
        <v>386</v>
      </c>
      <c r="E780" s="20"/>
      <c r="F780" s="20"/>
      <c r="G780" s="53">
        <f>SUM(G781)</f>
        <v>0</v>
      </c>
      <c r="H780" s="53">
        <f t="shared" ref="H780:U780" si="408">SUM(H781)</f>
        <v>0</v>
      </c>
      <c r="I780" s="53">
        <f t="shared" si="408"/>
        <v>0</v>
      </c>
      <c r="J780" s="53">
        <f t="shared" si="408"/>
        <v>0</v>
      </c>
      <c r="K780" s="53">
        <f t="shared" si="408"/>
        <v>0</v>
      </c>
      <c r="L780" s="22" t="str">
        <f t="shared" si="372"/>
        <v>-</v>
      </c>
      <c r="M780" s="53">
        <f t="shared" si="408"/>
        <v>0</v>
      </c>
      <c r="N780" s="53">
        <f t="shared" si="408"/>
        <v>0</v>
      </c>
      <c r="O780" s="53">
        <f t="shared" si="408"/>
        <v>0</v>
      </c>
      <c r="P780" s="53">
        <f t="shared" si="408"/>
        <v>0</v>
      </c>
      <c r="Q780" s="53">
        <f t="shared" si="408"/>
        <v>0</v>
      </c>
      <c r="R780" s="53">
        <f t="shared" si="408"/>
        <v>0</v>
      </c>
      <c r="S780" s="53">
        <f t="shared" si="408"/>
        <v>0</v>
      </c>
      <c r="T780" s="53">
        <f t="shared" si="408"/>
        <v>0</v>
      </c>
      <c r="U780" s="53">
        <f t="shared" si="408"/>
        <v>0</v>
      </c>
      <c r="V780" s="21"/>
      <c r="W780" s="21"/>
      <c r="X780" s="21"/>
      <c r="Y780" s="12"/>
    </row>
    <row r="781" spans="1:25" ht="15.75" hidden="1" x14ac:dyDescent="0.2">
      <c r="A781" s="41"/>
      <c r="B781" s="42">
        <v>12</v>
      </c>
      <c r="C781" s="60" t="s">
        <v>27</v>
      </c>
      <c r="D781" s="44" t="s">
        <v>430</v>
      </c>
      <c r="E781" s="36"/>
      <c r="F781" s="20"/>
      <c r="G781" s="52"/>
      <c r="H781" s="52"/>
      <c r="I781" s="52"/>
      <c r="J781" s="52"/>
      <c r="K781" s="52"/>
      <c r="L781" s="33" t="str">
        <f t="shared" si="372"/>
        <v>-</v>
      </c>
      <c r="M781" s="52"/>
      <c r="N781" s="52"/>
      <c r="O781" s="52">
        <v>0</v>
      </c>
      <c r="P781" s="52">
        <f>O781</f>
        <v>0</v>
      </c>
      <c r="Q781" s="52"/>
      <c r="R781" s="52"/>
      <c r="S781" s="52">
        <f>R781</f>
        <v>0</v>
      </c>
      <c r="T781" s="52"/>
      <c r="U781" s="52">
        <f>T781</f>
        <v>0</v>
      </c>
    </row>
    <row r="782" spans="1:25" s="23" customFormat="1" ht="15.75" hidden="1" x14ac:dyDescent="0.2">
      <c r="A782" s="24"/>
      <c r="B782" s="25">
        <v>51</v>
      </c>
      <c r="C782" s="50" t="s">
        <v>27</v>
      </c>
      <c r="D782" s="27">
        <v>386</v>
      </c>
      <c r="E782" s="20"/>
      <c r="F782" s="20"/>
      <c r="G782" s="53">
        <f>SUM(G783)</f>
        <v>0</v>
      </c>
      <c r="H782" s="53">
        <f t="shared" ref="H782:U782" si="409">SUM(H783)</f>
        <v>0</v>
      </c>
      <c r="I782" s="53">
        <f t="shared" si="409"/>
        <v>0</v>
      </c>
      <c r="J782" s="53">
        <f t="shared" si="409"/>
        <v>0</v>
      </c>
      <c r="K782" s="53">
        <f t="shared" si="409"/>
        <v>0</v>
      </c>
      <c r="L782" s="22" t="str">
        <f t="shared" si="372"/>
        <v>-</v>
      </c>
      <c r="M782" s="53">
        <f t="shared" si="409"/>
        <v>0</v>
      </c>
      <c r="N782" s="53">
        <f t="shared" si="409"/>
        <v>0</v>
      </c>
      <c r="O782" s="53">
        <f t="shared" si="409"/>
        <v>0</v>
      </c>
      <c r="P782" s="53">
        <f t="shared" si="409"/>
        <v>0</v>
      </c>
      <c r="Q782" s="53">
        <f t="shared" si="409"/>
        <v>0</v>
      </c>
      <c r="R782" s="53">
        <f t="shared" si="409"/>
        <v>0</v>
      </c>
      <c r="S782" s="53">
        <f t="shared" si="409"/>
        <v>0</v>
      </c>
      <c r="T782" s="53">
        <f t="shared" si="409"/>
        <v>0</v>
      </c>
      <c r="U782" s="53">
        <f t="shared" si="409"/>
        <v>0</v>
      </c>
      <c r="V782" s="21"/>
      <c r="W782" s="21"/>
      <c r="X782" s="21"/>
      <c r="Y782" s="12"/>
    </row>
    <row r="783" spans="1:25" ht="15.75" hidden="1" x14ac:dyDescent="0.2">
      <c r="A783" s="41"/>
      <c r="B783" s="42">
        <v>51</v>
      </c>
      <c r="C783" s="60" t="s">
        <v>27</v>
      </c>
      <c r="D783" s="44" t="s">
        <v>430</v>
      </c>
      <c r="E783" s="36"/>
      <c r="F783" s="20"/>
      <c r="G783" s="52"/>
      <c r="H783" s="52"/>
      <c r="I783" s="52"/>
      <c r="J783" s="56"/>
      <c r="K783" s="52"/>
      <c r="L783" s="33" t="str">
        <f t="shared" si="372"/>
        <v>-</v>
      </c>
      <c r="M783" s="52"/>
      <c r="N783" s="52"/>
      <c r="O783" s="52">
        <v>0</v>
      </c>
      <c r="P783" s="56"/>
      <c r="Q783" s="52"/>
      <c r="R783" s="52"/>
      <c r="S783" s="56"/>
      <c r="T783" s="52"/>
      <c r="U783" s="56"/>
    </row>
    <row r="784" spans="1:25" s="23" customFormat="1" ht="65.25" customHeight="1" x14ac:dyDescent="0.2">
      <c r="A784" s="278" t="s">
        <v>51</v>
      </c>
      <c r="B784" s="278"/>
      <c r="C784" s="278"/>
      <c r="D784" s="278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21"/>
      <c r="W784" s="21"/>
      <c r="X784" s="21"/>
      <c r="Y784" s="12"/>
    </row>
    <row r="785" spans="1:25" s="23" customFormat="1" ht="15.75" hidden="1" x14ac:dyDescent="0.2">
      <c r="A785" s="24" t="s">
        <v>51</v>
      </c>
      <c r="B785" s="25">
        <v>11</v>
      </c>
      <c r="C785" s="50" t="s">
        <v>28</v>
      </c>
      <c r="D785" s="40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21"/>
      <c r="W785" s="21"/>
      <c r="X785" s="21"/>
      <c r="Y785" s="12"/>
    </row>
    <row r="786" spans="1:25" hidden="1" x14ac:dyDescent="0.2">
      <c r="A786" s="28" t="s">
        <v>51</v>
      </c>
      <c r="B786" s="29">
        <v>11</v>
      </c>
      <c r="C786" s="51" t="s">
        <v>28</v>
      </c>
      <c r="D786" s="54">
        <v>3294</v>
      </c>
      <c r="E786" s="32" t="s">
        <v>37</v>
      </c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278" t="s">
        <v>516</v>
      </c>
      <c r="B787" s="278"/>
      <c r="C787" s="278"/>
      <c r="D787" s="278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23" customFormat="1" ht="15.75" hidden="1" x14ac:dyDescent="0.2">
      <c r="A788" s="25" t="s">
        <v>217</v>
      </c>
      <c r="B788" s="25">
        <v>11</v>
      </c>
      <c r="C788" s="50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2"/>
    </row>
    <row r="789" spans="1:25" s="23" customFormat="1" ht="15.75" hidden="1" x14ac:dyDescent="0.2">
      <c r="A789" s="29" t="s">
        <v>217</v>
      </c>
      <c r="B789" s="29">
        <v>11</v>
      </c>
      <c r="C789" s="51" t="s">
        <v>28</v>
      </c>
      <c r="D789" s="54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2"/>
    </row>
    <row r="790" spans="1:25" s="23" customFormat="1" ht="15.75" hidden="1" x14ac:dyDescent="0.2">
      <c r="A790" s="25" t="s">
        <v>217</v>
      </c>
      <c r="B790" s="25">
        <v>12</v>
      </c>
      <c r="C790" s="50" t="s">
        <v>28</v>
      </c>
      <c r="D790" s="40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2"/>
    </row>
    <row r="791" spans="1:25" hidden="1" x14ac:dyDescent="0.2">
      <c r="A791" s="29" t="s">
        <v>217</v>
      </c>
      <c r="B791" s="29">
        <v>12</v>
      </c>
      <c r="C791" s="51" t="s">
        <v>28</v>
      </c>
      <c r="D791" s="54">
        <v>3237</v>
      </c>
      <c r="E791" s="32" t="s">
        <v>36</v>
      </c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</row>
    <row r="792" spans="1:25" s="23" customFormat="1" ht="15.75" hidden="1" x14ac:dyDescent="0.2">
      <c r="A792" s="25" t="s">
        <v>217</v>
      </c>
      <c r="B792" s="25">
        <v>12</v>
      </c>
      <c r="C792" s="50" t="s">
        <v>28</v>
      </c>
      <c r="D792" s="40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2"/>
    </row>
    <row r="793" spans="1:25" hidden="1" x14ac:dyDescent="0.2">
      <c r="A793" s="29" t="s">
        <v>217</v>
      </c>
      <c r="B793" s="29">
        <v>12</v>
      </c>
      <c r="C793" s="51" t="s">
        <v>28</v>
      </c>
      <c r="D793" s="54">
        <v>4126</v>
      </c>
      <c r="E793" s="32" t="s">
        <v>4</v>
      </c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</row>
    <row r="794" spans="1:25" s="23" customFormat="1" ht="15.75" hidden="1" x14ac:dyDescent="0.2">
      <c r="A794" s="25" t="s">
        <v>217</v>
      </c>
      <c r="B794" s="25">
        <v>51</v>
      </c>
      <c r="C794" s="50" t="s">
        <v>28</v>
      </c>
      <c r="D794" s="40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2"/>
    </row>
    <row r="795" spans="1:25" hidden="1" x14ac:dyDescent="0.2">
      <c r="A795" s="29" t="s">
        <v>217</v>
      </c>
      <c r="B795" s="29">
        <v>51</v>
      </c>
      <c r="C795" s="51" t="s">
        <v>28</v>
      </c>
      <c r="D795" s="54">
        <v>3237</v>
      </c>
      <c r="E795" s="32" t="s">
        <v>36</v>
      </c>
      <c r="G795" s="1">
        <v>510000</v>
      </c>
      <c r="H795" s="56"/>
      <c r="I795" s="1">
        <v>510000</v>
      </c>
      <c r="J795" s="56"/>
      <c r="K795" s="1">
        <v>0</v>
      </c>
      <c r="L795" s="33">
        <f t="shared" si="413"/>
        <v>0</v>
      </c>
      <c r="M795" s="1">
        <v>0</v>
      </c>
      <c r="N795" s="56"/>
      <c r="O795" s="1"/>
      <c r="P795" s="56"/>
      <c r="Q795" s="1">
        <v>0</v>
      </c>
      <c r="R795" s="1"/>
      <c r="S795" s="56"/>
      <c r="T795" s="1"/>
      <c r="U795" s="56"/>
    </row>
    <row r="796" spans="1:25" s="23" customFormat="1" ht="15.75" hidden="1" x14ac:dyDescent="0.2">
      <c r="A796" s="25" t="s">
        <v>217</v>
      </c>
      <c r="B796" s="25">
        <v>51</v>
      </c>
      <c r="C796" s="50" t="s">
        <v>28</v>
      </c>
      <c r="D796" s="40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2"/>
    </row>
    <row r="797" spans="1:25" s="23" customFormat="1" ht="15.75" hidden="1" x14ac:dyDescent="0.2">
      <c r="A797" s="29" t="s">
        <v>217</v>
      </c>
      <c r="B797" s="29">
        <v>51</v>
      </c>
      <c r="C797" s="51" t="s">
        <v>28</v>
      </c>
      <c r="D797" s="54">
        <v>4126</v>
      </c>
      <c r="E797" s="32" t="s">
        <v>4</v>
      </c>
      <c r="F797" s="32"/>
      <c r="G797" s="1">
        <v>3825000</v>
      </c>
      <c r="H797" s="56"/>
      <c r="I797" s="1">
        <v>3825000</v>
      </c>
      <c r="J797" s="56"/>
      <c r="K797" s="1">
        <v>1273371.5900000001</v>
      </c>
      <c r="L797" s="33">
        <f t="shared" si="413"/>
        <v>33.290760522875814</v>
      </c>
      <c r="M797" s="1">
        <v>1026800</v>
      </c>
      <c r="N797" s="56"/>
      <c r="O797" s="1"/>
      <c r="P797" s="56"/>
      <c r="Q797" s="1">
        <v>3080400</v>
      </c>
      <c r="R797" s="1"/>
      <c r="S797" s="56"/>
      <c r="T797" s="1"/>
      <c r="U797" s="56"/>
      <c r="V797" s="21"/>
      <c r="W797" s="21"/>
      <c r="X797" s="21"/>
      <c r="Y797" s="12"/>
    </row>
    <row r="798" spans="1:25" s="23" customFormat="1" ht="15.75" hidden="1" x14ac:dyDescent="0.2">
      <c r="A798" s="25" t="s">
        <v>217</v>
      </c>
      <c r="B798" s="25">
        <v>563</v>
      </c>
      <c r="C798" s="50" t="s">
        <v>28</v>
      </c>
      <c r="D798" s="40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2"/>
    </row>
    <row r="799" spans="1:25" s="23" customFormat="1" ht="15.75" hidden="1" x14ac:dyDescent="0.2">
      <c r="A799" s="29" t="s">
        <v>217</v>
      </c>
      <c r="B799" s="29">
        <v>563</v>
      </c>
      <c r="C799" s="51" t="s">
        <v>28</v>
      </c>
      <c r="D799" s="54">
        <v>3237</v>
      </c>
      <c r="E799" s="32" t="s">
        <v>36</v>
      </c>
      <c r="F799" s="32"/>
      <c r="G799" s="1"/>
      <c r="H799" s="1"/>
      <c r="I799" s="1"/>
      <c r="J799" s="56"/>
      <c r="K799" s="1"/>
      <c r="L799" s="33" t="str">
        <f t="shared" si="413"/>
        <v>-</v>
      </c>
      <c r="M799" s="1"/>
      <c r="N799" s="1"/>
      <c r="O799" s="1"/>
      <c r="P799" s="56"/>
      <c r="Q799" s="1"/>
      <c r="R799" s="1"/>
      <c r="S799" s="56"/>
      <c r="T799" s="1"/>
      <c r="U799" s="56"/>
      <c r="V799" s="21"/>
      <c r="W799" s="21"/>
      <c r="X799" s="21"/>
      <c r="Y799" s="12"/>
    </row>
    <row r="800" spans="1:25" s="23" customFormat="1" ht="15.75" hidden="1" x14ac:dyDescent="0.2">
      <c r="A800" s="25" t="s">
        <v>217</v>
      </c>
      <c r="B800" s="25">
        <v>563</v>
      </c>
      <c r="C800" s="50" t="s">
        <v>28</v>
      </c>
      <c r="D800" s="40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2"/>
    </row>
    <row r="801" spans="1:25" s="23" customFormat="1" ht="15.75" hidden="1" x14ac:dyDescent="0.2">
      <c r="A801" s="29" t="s">
        <v>217</v>
      </c>
      <c r="B801" s="29">
        <v>563</v>
      </c>
      <c r="C801" s="51" t="s">
        <v>28</v>
      </c>
      <c r="D801" s="54">
        <v>4126</v>
      </c>
      <c r="E801" s="32" t="s">
        <v>4</v>
      </c>
      <c r="F801" s="32"/>
      <c r="G801" s="1"/>
      <c r="H801" s="1"/>
      <c r="I801" s="1"/>
      <c r="J801" s="56"/>
      <c r="K801" s="1"/>
      <c r="L801" s="33" t="str">
        <f t="shared" si="413"/>
        <v>-</v>
      </c>
      <c r="M801" s="1"/>
      <c r="N801" s="1"/>
      <c r="O801" s="1"/>
      <c r="P801" s="56"/>
      <c r="Q801" s="1"/>
      <c r="R801" s="1"/>
      <c r="S801" s="56"/>
      <c r="T801" s="1"/>
      <c r="U801" s="56"/>
      <c r="V801" s="21"/>
      <c r="W801" s="21"/>
      <c r="X801" s="21"/>
      <c r="Y801" s="12"/>
    </row>
    <row r="802" spans="1:25" ht="90.75" customHeight="1" x14ac:dyDescent="0.2">
      <c r="A802" s="278" t="s">
        <v>517</v>
      </c>
      <c r="B802" s="278"/>
      <c r="C802" s="278"/>
      <c r="D802" s="278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23" customFormat="1" ht="15.75" hidden="1" x14ac:dyDescent="0.2">
      <c r="A803" s="25" t="s">
        <v>306</v>
      </c>
      <c r="B803" s="25">
        <v>11</v>
      </c>
      <c r="C803" s="50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2"/>
    </row>
    <row r="804" spans="1:25" ht="45.75" hidden="1" customHeight="1" x14ac:dyDescent="0.2">
      <c r="A804" s="29" t="s">
        <v>306</v>
      </c>
      <c r="B804" s="29">
        <v>11</v>
      </c>
      <c r="C804" s="51" t="s">
        <v>27</v>
      </c>
      <c r="D804" s="31">
        <v>3861</v>
      </c>
      <c r="E804" s="32" t="s">
        <v>282</v>
      </c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</row>
    <row r="805" spans="1:25" s="23" customFormat="1" ht="15.75" hidden="1" x14ac:dyDescent="0.2">
      <c r="A805" s="25" t="s">
        <v>306</v>
      </c>
      <c r="B805" s="25">
        <v>12</v>
      </c>
      <c r="C805" s="50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2"/>
    </row>
    <row r="806" spans="1:25" ht="47.25" hidden="1" customHeight="1" x14ac:dyDescent="0.2">
      <c r="A806" s="29" t="s">
        <v>306</v>
      </c>
      <c r="B806" s="29">
        <v>12</v>
      </c>
      <c r="C806" s="51" t="s">
        <v>27</v>
      </c>
      <c r="D806" s="31">
        <v>3861</v>
      </c>
      <c r="E806" s="32" t="s">
        <v>282</v>
      </c>
      <c r="G806" s="1">
        <v>4185000</v>
      </c>
      <c r="H806" s="1">
        <v>4185000</v>
      </c>
      <c r="I806" s="1">
        <v>3285876</v>
      </c>
      <c r="J806" s="1">
        <v>3285876</v>
      </c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</row>
    <row r="807" spans="1:25" s="23" customFormat="1" ht="15.75" hidden="1" x14ac:dyDescent="0.2">
      <c r="A807" s="25" t="s">
        <v>306</v>
      </c>
      <c r="B807" s="25">
        <v>51</v>
      </c>
      <c r="C807" s="50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2"/>
    </row>
    <row r="808" spans="1:25" s="23" customFormat="1" ht="45" hidden="1" x14ac:dyDescent="0.2">
      <c r="A808" s="29" t="s">
        <v>306</v>
      </c>
      <c r="B808" s="29">
        <v>51</v>
      </c>
      <c r="C808" s="51" t="s">
        <v>27</v>
      </c>
      <c r="D808" s="31">
        <v>3861</v>
      </c>
      <c r="E808" s="32" t="s">
        <v>282</v>
      </c>
      <c r="F808" s="32"/>
      <c r="G808" s="1">
        <v>3715000</v>
      </c>
      <c r="H808" s="56"/>
      <c r="I808" s="1">
        <v>0</v>
      </c>
      <c r="J808" s="56"/>
      <c r="K808" s="1">
        <v>0</v>
      </c>
      <c r="L808" s="33" t="str">
        <f t="shared" si="413"/>
        <v>-</v>
      </c>
      <c r="M808" s="1">
        <v>0</v>
      </c>
      <c r="N808" s="56"/>
      <c r="O808" s="1">
        <v>0</v>
      </c>
      <c r="P808" s="56"/>
      <c r="Q808" s="1">
        <v>0</v>
      </c>
      <c r="R808" s="1">
        <v>0</v>
      </c>
      <c r="S808" s="56"/>
      <c r="T808" s="1"/>
      <c r="U808" s="56"/>
      <c r="V808" s="21"/>
      <c r="W808" s="21"/>
      <c r="X808" s="21"/>
      <c r="Y808" s="12"/>
    </row>
    <row r="809" spans="1:25" ht="94.5" x14ac:dyDescent="0.2">
      <c r="A809" s="278" t="s">
        <v>518</v>
      </c>
      <c r="B809" s="278"/>
      <c r="C809" s="278"/>
      <c r="D809" s="278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307</v>
      </c>
      <c r="B810" s="25">
        <v>11</v>
      </c>
      <c r="C810" s="50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21"/>
      <c r="W810" s="21"/>
      <c r="X810" s="21"/>
      <c r="Y810" s="12"/>
    </row>
    <row r="811" spans="1:25" ht="45" hidden="1" x14ac:dyDescent="0.2">
      <c r="A811" s="29" t="s">
        <v>307</v>
      </c>
      <c r="B811" s="29">
        <v>11</v>
      </c>
      <c r="C811" s="51" t="s">
        <v>27</v>
      </c>
      <c r="D811" s="31">
        <v>3861</v>
      </c>
      <c r="E811" s="32" t="s">
        <v>282</v>
      </c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307</v>
      </c>
      <c r="B812" s="25">
        <v>12</v>
      </c>
      <c r="C812" s="50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21"/>
      <c r="W812" s="21"/>
      <c r="X812" s="21"/>
      <c r="Y812" s="12"/>
    </row>
    <row r="813" spans="1:25" ht="45" hidden="1" x14ac:dyDescent="0.2">
      <c r="A813" s="29" t="s">
        <v>307</v>
      </c>
      <c r="B813" s="29">
        <v>12</v>
      </c>
      <c r="C813" s="51" t="s">
        <v>27</v>
      </c>
      <c r="D813" s="31">
        <v>3861</v>
      </c>
      <c r="E813" s="32" t="s">
        <v>282</v>
      </c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307</v>
      </c>
      <c r="B814" s="25">
        <v>51</v>
      </c>
      <c r="C814" s="50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21"/>
      <c r="W814" s="21"/>
      <c r="X814" s="21"/>
      <c r="Y814" s="12"/>
    </row>
    <row r="815" spans="1:25" ht="45" hidden="1" x14ac:dyDescent="0.2">
      <c r="A815" s="29" t="s">
        <v>307</v>
      </c>
      <c r="B815" s="29">
        <v>51</v>
      </c>
      <c r="C815" s="51" t="s">
        <v>27</v>
      </c>
      <c r="D815" s="31">
        <v>3861</v>
      </c>
      <c r="E815" s="32" t="s">
        <v>282</v>
      </c>
      <c r="H815" s="56"/>
      <c r="J815" s="56"/>
      <c r="L815" s="33" t="str">
        <f t="shared" si="413"/>
        <v>-</v>
      </c>
      <c r="M815" s="1">
        <v>240900000</v>
      </c>
      <c r="N815" s="56"/>
      <c r="O815" s="1"/>
      <c r="P815" s="56"/>
      <c r="Q815" s="1">
        <v>419000000</v>
      </c>
      <c r="R815" s="1"/>
      <c r="S815" s="56"/>
      <c r="T815" s="1"/>
      <c r="U815" s="56"/>
    </row>
    <row r="816" spans="1:25" ht="78.75" x14ac:dyDescent="0.2">
      <c r="A816" s="278" t="s">
        <v>519</v>
      </c>
      <c r="B816" s="278"/>
      <c r="C816" s="278"/>
      <c r="D816" s="278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341</v>
      </c>
      <c r="B817" s="25">
        <v>11</v>
      </c>
      <c r="C817" s="50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21"/>
      <c r="W817" s="21"/>
      <c r="X817" s="21"/>
      <c r="Y817" s="12"/>
    </row>
    <row r="818" spans="1:25" hidden="1" x14ac:dyDescent="0.2">
      <c r="A818" s="29" t="s">
        <v>341</v>
      </c>
      <c r="B818" s="29">
        <v>11</v>
      </c>
      <c r="C818" s="51" t="s">
        <v>28</v>
      </c>
      <c r="D818" s="31">
        <v>3237</v>
      </c>
      <c r="E818" s="32" t="s">
        <v>36</v>
      </c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341</v>
      </c>
      <c r="B819" s="25">
        <v>11</v>
      </c>
      <c r="C819" s="50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21"/>
      <c r="W819" s="21"/>
      <c r="X819" s="21"/>
      <c r="Y819" s="12"/>
    </row>
    <row r="820" spans="1:25" s="23" customFormat="1" ht="15.75" hidden="1" x14ac:dyDescent="0.2">
      <c r="A820" s="29" t="s">
        <v>341</v>
      </c>
      <c r="B820" s="29">
        <v>11</v>
      </c>
      <c r="C820" s="51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2"/>
    </row>
    <row r="821" spans="1:25" s="23" customFormat="1" ht="15.75" hidden="1" x14ac:dyDescent="0.2">
      <c r="A821" s="25" t="s">
        <v>341</v>
      </c>
      <c r="B821" s="25">
        <v>11</v>
      </c>
      <c r="C821" s="50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2"/>
    </row>
    <row r="822" spans="1:25" ht="45" hidden="1" x14ac:dyDescent="0.2">
      <c r="A822" s="29" t="s">
        <v>341</v>
      </c>
      <c r="B822" s="29">
        <v>11</v>
      </c>
      <c r="C822" s="51" t="s">
        <v>28</v>
      </c>
      <c r="D822" s="31">
        <v>3861</v>
      </c>
      <c r="E822" s="32" t="s">
        <v>282</v>
      </c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</row>
    <row r="823" spans="1:25" ht="78.75" customHeight="1" x14ac:dyDescent="0.2">
      <c r="A823" s="278" t="s">
        <v>520</v>
      </c>
      <c r="B823" s="278"/>
      <c r="C823" s="278"/>
      <c r="D823" s="278"/>
      <c r="E823" s="20" t="s">
        <v>337</v>
      </c>
      <c r="F823" s="49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</row>
    <row r="824" spans="1:25" s="23" customFormat="1" ht="15.75" hidden="1" x14ac:dyDescent="0.2">
      <c r="A824" s="25" t="s">
        <v>366</v>
      </c>
      <c r="B824" s="25">
        <v>12</v>
      </c>
      <c r="C824" s="50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2"/>
    </row>
    <row r="825" spans="1:25" hidden="1" x14ac:dyDescent="0.2">
      <c r="A825" s="29" t="s">
        <v>366</v>
      </c>
      <c r="B825" s="29">
        <v>12</v>
      </c>
      <c r="C825" s="51" t="s">
        <v>24</v>
      </c>
      <c r="D825" s="31">
        <v>4126</v>
      </c>
      <c r="E825" s="32" t="s">
        <v>4</v>
      </c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</row>
    <row r="826" spans="1:25" s="23" customFormat="1" ht="15.75" hidden="1" x14ac:dyDescent="0.2">
      <c r="A826" s="25" t="s">
        <v>366</v>
      </c>
      <c r="B826" s="25">
        <v>51</v>
      </c>
      <c r="C826" s="50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2"/>
    </row>
    <row r="827" spans="1:25" s="23" customFormat="1" ht="15.75" hidden="1" x14ac:dyDescent="0.2">
      <c r="A827" s="29" t="s">
        <v>366</v>
      </c>
      <c r="B827" s="29">
        <v>51</v>
      </c>
      <c r="C827" s="51" t="s">
        <v>24</v>
      </c>
      <c r="D827" s="31">
        <v>4126</v>
      </c>
      <c r="E827" s="32" t="s">
        <v>4</v>
      </c>
      <c r="F827" s="32"/>
      <c r="G827" s="1">
        <v>1400000</v>
      </c>
      <c r="H827" s="56"/>
      <c r="I827" s="1">
        <v>1400000</v>
      </c>
      <c r="J827" s="56"/>
      <c r="K827" s="1">
        <v>731479.66</v>
      </c>
      <c r="L827" s="33">
        <f t="shared" si="413"/>
        <v>52.248547142857149</v>
      </c>
      <c r="M827" s="1">
        <v>0</v>
      </c>
      <c r="N827" s="56"/>
      <c r="O827" s="1"/>
      <c r="P827" s="56"/>
      <c r="Q827" s="1">
        <v>0</v>
      </c>
      <c r="R827" s="1"/>
      <c r="S827" s="56"/>
      <c r="T827" s="1"/>
      <c r="U827" s="56"/>
      <c r="V827" s="21"/>
      <c r="W827" s="21"/>
      <c r="X827" s="21"/>
      <c r="Y827" s="12"/>
    </row>
    <row r="828" spans="1:25" s="23" customFormat="1" ht="78.2" customHeight="1" x14ac:dyDescent="0.2">
      <c r="A828" s="278" t="s">
        <v>521</v>
      </c>
      <c r="B828" s="278"/>
      <c r="C828" s="278"/>
      <c r="D828" s="278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2"/>
    </row>
    <row r="829" spans="1:25" s="23" customFormat="1" ht="15.75" hidden="1" x14ac:dyDescent="0.2">
      <c r="A829" s="25" t="s">
        <v>389</v>
      </c>
      <c r="B829" s="25">
        <v>14</v>
      </c>
      <c r="C829" s="50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2"/>
    </row>
    <row r="830" spans="1:25" s="23" customFormat="1" ht="45" hidden="1" x14ac:dyDescent="0.2">
      <c r="A830" s="29" t="s">
        <v>389</v>
      </c>
      <c r="B830" s="29">
        <v>14</v>
      </c>
      <c r="C830" s="51" t="s">
        <v>28</v>
      </c>
      <c r="D830" s="31">
        <v>3861</v>
      </c>
      <c r="E830" s="32" t="s">
        <v>282</v>
      </c>
      <c r="F830" s="32"/>
      <c r="G830" s="1">
        <v>0</v>
      </c>
      <c r="H830" s="56"/>
      <c r="I830" s="1">
        <v>0</v>
      </c>
      <c r="J830" s="56"/>
      <c r="K830" s="1">
        <v>56928.12</v>
      </c>
      <c r="L830" s="33" t="str">
        <f t="shared" si="413"/>
        <v>-</v>
      </c>
      <c r="M830" s="1">
        <v>0</v>
      </c>
      <c r="N830" s="56"/>
      <c r="O830" s="1"/>
      <c r="P830" s="56"/>
      <c r="Q830" s="1">
        <v>0</v>
      </c>
      <c r="R830" s="1"/>
      <c r="S830" s="56"/>
      <c r="T830" s="1"/>
      <c r="U830" s="56"/>
      <c r="V830" s="21"/>
      <c r="W830" s="21"/>
      <c r="X830" s="21"/>
      <c r="Y830" s="12"/>
    </row>
    <row r="831" spans="1:25" s="23" customFormat="1" ht="15.75" hidden="1" x14ac:dyDescent="0.2">
      <c r="A831" s="25" t="s">
        <v>389</v>
      </c>
      <c r="B831" s="25">
        <v>51</v>
      </c>
      <c r="C831" s="50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2"/>
    </row>
    <row r="832" spans="1:25" s="23" customFormat="1" ht="45" hidden="1" x14ac:dyDescent="0.2">
      <c r="A832" s="29" t="s">
        <v>389</v>
      </c>
      <c r="B832" s="29">
        <v>51</v>
      </c>
      <c r="C832" s="51" t="s">
        <v>28</v>
      </c>
      <c r="D832" s="31">
        <v>3861</v>
      </c>
      <c r="E832" s="32" t="s">
        <v>282</v>
      </c>
      <c r="F832" s="32"/>
      <c r="G832" s="1">
        <v>0</v>
      </c>
      <c r="H832" s="56"/>
      <c r="I832" s="1">
        <v>0</v>
      </c>
      <c r="J832" s="56"/>
      <c r="K832" s="1">
        <v>322592.57</v>
      </c>
      <c r="L832" s="33" t="str">
        <f t="shared" si="413"/>
        <v>-</v>
      </c>
      <c r="M832" s="1">
        <v>0</v>
      </c>
      <c r="N832" s="56"/>
      <c r="O832" s="1"/>
      <c r="P832" s="56"/>
      <c r="Q832" s="1">
        <v>0</v>
      </c>
      <c r="R832" s="1"/>
      <c r="S832" s="56"/>
      <c r="T832" s="1"/>
      <c r="U832" s="56"/>
      <c r="V832" s="21"/>
      <c r="W832" s="21"/>
      <c r="X832" s="21"/>
      <c r="Y832" s="12"/>
    </row>
    <row r="833" spans="1:25" s="23" customFormat="1" ht="15.75" hidden="1" x14ac:dyDescent="0.2">
      <c r="A833" s="25" t="s">
        <v>389</v>
      </c>
      <c r="B833" s="25">
        <v>563</v>
      </c>
      <c r="C833" s="50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2"/>
    </row>
    <row r="834" spans="1:25" s="23" customFormat="1" ht="45" hidden="1" x14ac:dyDescent="0.2">
      <c r="A834" s="29" t="s">
        <v>389</v>
      </c>
      <c r="B834" s="29">
        <v>563</v>
      </c>
      <c r="C834" s="51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6"/>
      <c r="K834" s="1"/>
      <c r="L834" s="33" t="str">
        <f t="shared" si="413"/>
        <v>-</v>
      </c>
      <c r="M834" s="1"/>
      <c r="N834" s="1"/>
      <c r="O834" s="1"/>
      <c r="P834" s="56"/>
      <c r="Q834" s="1"/>
      <c r="R834" s="1"/>
      <c r="S834" s="56"/>
      <c r="T834" s="1"/>
      <c r="U834" s="56"/>
      <c r="V834" s="21"/>
      <c r="W834" s="21"/>
      <c r="X834" s="21"/>
      <c r="Y834" s="12"/>
    </row>
    <row r="835" spans="1:25" s="23" customFormat="1" ht="78.75" x14ac:dyDescent="0.2">
      <c r="A835" s="278" t="s">
        <v>522</v>
      </c>
      <c r="B835" s="278"/>
      <c r="C835" s="278"/>
      <c r="D835" s="278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2"/>
    </row>
    <row r="836" spans="1:25" s="23" customFormat="1" ht="15.75" hidden="1" x14ac:dyDescent="0.2">
      <c r="A836" s="25" t="s">
        <v>436</v>
      </c>
      <c r="B836" s="25">
        <v>12</v>
      </c>
      <c r="C836" s="50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2"/>
    </row>
    <row r="837" spans="1:25" s="23" customFormat="1" ht="15.75" hidden="1" x14ac:dyDescent="0.2">
      <c r="A837" s="29" t="s">
        <v>436</v>
      </c>
      <c r="B837" s="29">
        <v>12</v>
      </c>
      <c r="C837" s="51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2"/>
    </row>
    <row r="838" spans="1:25" s="23" customFormat="1" ht="15.75" hidden="1" x14ac:dyDescent="0.2">
      <c r="A838" s="25" t="s">
        <v>436</v>
      </c>
      <c r="B838" s="25">
        <v>563</v>
      </c>
      <c r="C838" s="50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2"/>
    </row>
    <row r="839" spans="1:25" s="23" customFormat="1" ht="15.75" hidden="1" x14ac:dyDescent="0.2">
      <c r="A839" s="29" t="s">
        <v>436</v>
      </c>
      <c r="B839" s="29">
        <v>563</v>
      </c>
      <c r="C839" s="51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6"/>
      <c r="K839" s="1">
        <v>372804.92</v>
      </c>
      <c r="L839" s="22" t="str">
        <f t="shared" si="413"/>
        <v>-</v>
      </c>
      <c r="M839" s="1"/>
      <c r="N839" s="1"/>
      <c r="O839" s="1"/>
      <c r="P839" s="56"/>
      <c r="Q839" s="1"/>
      <c r="R839" s="1"/>
      <c r="S839" s="56"/>
      <c r="T839" s="1"/>
      <c r="U839" s="56"/>
      <c r="V839" s="21"/>
      <c r="W839" s="21"/>
      <c r="X839" s="21"/>
      <c r="Y839" s="12"/>
    </row>
    <row r="840" spans="1:25" s="23" customFormat="1" ht="15.75" hidden="1" x14ac:dyDescent="0.2">
      <c r="A840" s="294" t="s">
        <v>415</v>
      </c>
      <c r="B840" s="294"/>
      <c r="C840" s="294"/>
      <c r="D840" s="294"/>
      <c r="E840" s="38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2"/>
    </row>
    <row r="841" spans="1:25" s="23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2"/>
    </row>
    <row r="842" spans="1:25" s="64" customFormat="1" hidden="1" x14ac:dyDescent="0.2">
      <c r="A842" s="42"/>
      <c r="B842" s="42">
        <v>12</v>
      </c>
      <c r="C842" s="42"/>
      <c r="D842" s="44">
        <v>3237</v>
      </c>
      <c r="E842" s="36"/>
      <c r="F842" s="61"/>
      <c r="G842" s="62"/>
      <c r="H842" s="62"/>
      <c r="I842" s="62"/>
      <c r="J842" s="62"/>
      <c r="K842" s="62"/>
      <c r="L842" s="63" t="str">
        <f t="shared" si="413"/>
        <v>-</v>
      </c>
      <c r="M842" s="62"/>
      <c r="N842" s="62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2"/>
      <c r="W842" s="62"/>
      <c r="X842" s="62"/>
      <c r="Y842" s="105"/>
    </row>
    <row r="843" spans="1:25" s="23" customFormat="1" ht="15.75" hidden="1" x14ac:dyDescent="0.2">
      <c r="A843" s="25"/>
      <c r="B843" s="25">
        <v>12</v>
      </c>
      <c r="C843" s="50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2"/>
    </row>
    <row r="844" spans="1:25" s="23" customFormat="1" ht="15.75" hidden="1" x14ac:dyDescent="0.2">
      <c r="A844" s="42"/>
      <c r="B844" s="42">
        <v>12</v>
      </c>
      <c r="C844" s="60"/>
      <c r="D844" s="44" t="s">
        <v>432</v>
      </c>
      <c r="E844" s="36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2"/>
    </row>
    <row r="845" spans="1:25" s="23" customFormat="1" ht="15.75" hidden="1" x14ac:dyDescent="0.2">
      <c r="A845" s="25"/>
      <c r="B845" s="25">
        <v>12</v>
      </c>
      <c r="C845" s="50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2"/>
    </row>
    <row r="846" spans="1:25" s="23" customFormat="1" ht="15.75" hidden="1" x14ac:dyDescent="0.2">
      <c r="A846" s="42"/>
      <c r="B846" s="42">
        <v>12</v>
      </c>
      <c r="C846" s="60"/>
      <c r="D846" s="44" t="s">
        <v>433</v>
      </c>
      <c r="E846" s="36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2"/>
    </row>
    <row r="847" spans="1:25" s="23" customFormat="1" ht="15.75" hidden="1" x14ac:dyDescent="0.2">
      <c r="A847" s="108"/>
      <c r="B847" s="25">
        <v>51</v>
      </c>
      <c r="C847" s="50"/>
      <c r="D847" s="27">
        <v>323</v>
      </c>
      <c r="E847" s="38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2"/>
    </row>
    <row r="848" spans="1:25" s="23" customFormat="1" ht="15.75" hidden="1" x14ac:dyDescent="0.2">
      <c r="A848" s="29"/>
      <c r="B848" s="29">
        <v>51</v>
      </c>
      <c r="C848" s="51"/>
      <c r="D848" s="31">
        <v>3237</v>
      </c>
      <c r="E848" s="32"/>
      <c r="F848" s="32"/>
      <c r="G848" s="1"/>
      <c r="H848" s="1"/>
      <c r="I848" s="1"/>
      <c r="J848" s="56"/>
      <c r="K848" s="1"/>
      <c r="L848" s="33" t="str">
        <f t="shared" si="413"/>
        <v>-</v>
      </c>
      <c r="M848" s="1"/>
      <c r="N848" s="1"/>
      <c r="O848" s="1"/>
      <c r="P848" s="56"/>
      <c r="Q848" s="1"/>
      <c r="R848" s="1"/>
      <c r="S848" s="56"/>
      <c r="T848" s="1"/>
      <c r="U848" s="56"/>
      <c r="V848" s="21"/>
      <c r="W848" s="21"/>
      <c r="X848" s="21"/>
      <c r="Y848" s="12"/>
    </row>
    <row r="849" spans="1:25" s="23" customFormat="1" ht="15.75" hidden="1" x14ac:dyDescent="0.2">
      <c r="A849" s="25"/>
      <c r="B849" s="25">
        <v>51</v>
      </c>
      <c r="C849" s="50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2"/>
    </row>
    <row r="850" spans="1:25" s="23" customFormat="1" ht="15.75" hidden="1" x14ac:dyDescent="0.2">
      <c r="A850" s="42"/>
      <c r="B850" s="42">
        <v>51</v>
      </c>
      <c r="C850" s="60"/>
      <c r="D850" s="44" t="s">
        <v>432</v>
      </c>
      <c r="E850" s="36"/>
      <c r="F850" s="32"/>
      <c r="G850" s="1"/>
      <c r="H850" s="1"/>
      <c r="I850" s="1"/>
      <c r="J850" s="56"/>
      <c r="K850" s="1"/>
      <c r="L850" s="33" t="str">
        <f t="shared" si="413"/>
        <v>-</v>
      </c>
      <c r="M850" s="1"/>
      <c r="N850" s="1"/>
      <c r="O850" s="1"/>
      <c r="P850" s="56"/>
      <c r="Q850" s="1"/>
      <c r="R850" s="1">
        <v>0</v>
      </c>
      <c r="S850" s="56"/>
      <c r="T850" s="1">
        <v>0</v>
      </c>
      <c r="U850" s="56"/>
      <c r="V850" s="21"/>
      <c r="W850" s="21"/>
      <c r="X850" s="21"/>
      <c r="Y850" s="12"/>
    </row>
    <row r="851" spans="1:25" s="23" customFormat="1" ht="15.75" hidden="1" x14ac:dyDescent="0.2">
      <c r="A851" s="25"/>
      <c r="B851" s="25">
        <v>51</v>
      </c>
      <c r="C851" s="50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2"/>
    </row>
    <row r="852" spans="1:25" s="23" customFormat="1" ht="15.75" hidden="1" x14ac:dyDescent="0.2">
      <c r="A852" s="42"/>
      <c r="B852" s="42">
        <v>51</v>
      </c>
      <c r="C852" s="60"/>
      <c r="D852" s="44" t="s">
        <v>433</v>
      </c>
      <c r="E852" s="36"/>
      <c r="F852" s="32"/>
      <c r="G852" s="1"/>
      <c r="H852" s="1"/>
      <c r="I852" s="1"/>
      <c r="J852" s="56"/>
      <c r="K852" s="1"/>
      <c r="L852" s="33" t="str">
        <f t="shared" si="413"/>
        <v>-</v>
      </c>
      <c r="M852" s="1"/>
      <c r="N852" s="1"/>
      <c r="O852" s="1"/>
      <c r="P852" s="56"/>
      <c r="Q852" s="1"/>
      <c r="R852" s="1">
        <v>0</v>
      </c>
      <c r="S852" s="56"/>
      <c r="T852" s="1">
        <v>0</v>
      </c>
      <c r="U852" s="56"/>
      <c r="V852" s="21"/>
      <c r="W852" s="21"/>
      <c r="X852" s="21"/>
      <c r="Y852" s="12"/>
    </row>
    <row r="853" spans="1:25" ht="110.25" x14ac:dyDescent="0.2">
      <c r="A853" s="278" t="s">
        <v>523</v>
      </c>
      <c r="B853" s="278"/>
      <c r="C853" s="278"/>
      <c r="D853" s="278"/>
      <c r="E853" s="20" t="s">
        <v>47</v>
      </c>
      <c r="F853" s="49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</row>
    <row r="854" spans="1:25" s="23" customFormat="1" ht="15.75" hidden="1" x14ac:dyDescent="0.2">
      <c r="A854" s="24" t="s">
        <v>52</v>
      </c>
      <c r="B854" s="25">
        <v>11</v>
      </c>
      <c r="C854" s="50" t="s">
        <v>24</v>
      </c>
      <c r="D854" s="40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2"/>
    </row>
    <row r="855" spans="1:25" ht="45" hidden="1" x14ac:dyDescent="0.2">
      <c r="A855" s="28" t="s">
        <v>52</v>
      </c>
      <c r="B855" s="29">
        <v>11</v>
      </c>
      <c r="C855" s="51" t="s">
        <v>24</v>
      </c>
      <c r="D855" s="54">
        <v>3861</v>
      </c>
      <c r="E855" s="32" t="s">
        <v>282</v>
      </c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</row>
    <row r="856" spans="1:25" ht="110.25" x14ac:dyDescent="0.2">
      <c r="A856" s="278" t="s">
        <v>524</v>
      </c>
      <c r="B856" s="278"/>
      <c r="C856" s="278"/>
      <c r="D856" s="278"/>
      <c r="E856" s="20" t="s">
        <v>46</v>
      </c>
      <c r="F856" s="49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</row>
    <row r="857" spans="1:25" s="23" customFormat="1" ht="15.75" hidden="1" x14ac:dyDescent="0.2">
      <c r="A857" s="24" t="s">
        <v>53</v>
      </c>
      <c r="B857" s="25">
        <v>11</v>
      </c>
      <c r="C857" s="50" t="s">
        <v>24</v>
      </c>
      <c r="D857" s="40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2"/>
    </row>
    <row r="858" spans="1:25" hidden="1" x14ac:dyDescent="0.2">
      <c r="A858" s="28" t="s">
        <v>53</v>
      </c>
      <c r="B858" s="29">
        <v>11</v>
      </c>
      <c r="C858" s="51" t="s">
        <v>24</v>
      </c>
      <c r="D858" s="54">
        <v>3632</v>
      </c>
      <c r="E858" s="32" t="s">
        <v>244</v>
      </c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</row>
    <row r="859" spans="1:25" s="23" customFormat="1" ht="110.25" x14ac:dyDescent="0.2">
      <c r="A859" s="291" t="s">
        <v>412</v>
      </c>
      <c r="B859" s="292"/>
      <c r="C859" s="292"/>
      <c r="D859" s="293"/>
      <c r="E859" s="49" t="s">
        <v>564</v>
      </c>
      <c r="F859" s="49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2"/>
    </row>
    <row r="860" spans="1:25" s="23" customFormat="1" ht="15.75" hidden="1" x14ac:dyDescent="0.2">
      <c r="A860" s="24"/>
      <c r="B860" s="25">
        <v>11</v>
      </c>
      <c r="C860" s="50" t="s">
        <v>27</v>
      </c>
      <c r="D860" s="40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2"/>
    </row>
    <row r="861" spans="1:25" ht="45" hidden="1" x14ac:dyDescent="0.2">
      <c r="B861" s="29">
        <v>11</v>
      </c>
      <c r="C861" s="51" t="s">
        <v>27</v>
      </c>
      <c r="D861" s="54">
        <v>3861</v>
      </c>
      <c r="E861" s="32" t="s">
        <v>282</v>
      </c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</row>
    <row r="862" spans="1:25" ht="110.25" x14ac:dyDescent="0.2">
      <c r="A862" s="278" t="s">
        <v>525</v>
      </c>
      <c r="B862" s="278"/>
      <c r="C862" s="278"/>
      <c r="D862" s="278"/>
      <c r="E862" s="20" t="s">
        <v>308</v>
      </c>
      <c r="F862" s="49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</row>
    <row r="863" spans="1:25" s="23" customFormat="1" ht="15.75" hidden="1" x14ac:dyDescent="0.2">
      <c r="A863" s="24" t="s">
        <v>80</v>
      </c>
      <c r="B863" s="25">
        <v>11</v>
      </c>
      <c r="C863" s="50" t="s">
        <v>24</v>
      </c>
      <c r="D863" s="40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2"/>
    </row>
    <row r="864" spans="1:25" ht="30" hidden="1" x14ac:dyDescent="0.2">
      <c r="A864" s="28" t="s">
        <v>80</v>
      </c>
      <c r="B864" s="29">
        <v>11</v>
      </c>
      <c r="C864" s="51" t="s">
        <v>24</v>
      </c>
      <c r="D864" s="54">
        <v>3522</v>
      </c>
      <c r="E864" s="32" t="s">
        <v>139</v>
      </c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</row>
    <row r="865" spans="1:25" ht="110.25" x14ac:dyDescent="0.2">
      <c r="A865" s="278" t="s">
        <v>565</v>
      </c>
      <c r="B865" s="278"/>
      <c r="C865" s="278"/>
      <c r="D865" s="278"/>
      <c r="E865" s="20" t="s">
        <v>364</v>
      </c>
      <c r="F865" s="49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</row>
    <row r="866" spans="1:25" s="23" customFormat="1" ht="15.75" hidden="1" x14ac:dyDescent="0.2">
      <c r="A866" s="24" t="s">
        <v>369</v>
      </c>
      <c r="B866" s="25">
        <v>11</v>
      </c>
      <c r="C866" s="50" t="s">
        <v>24</v>
      </c>
      <c r="D866" s="40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2"/>
    </row>
    <row r="867" spans="1:25" ht="30" hidden="1" x14ac:dyDescent="0.2">
      <c r="A867" s="28" t="s">
        <v>369</v>
      </c>
      <c r="B867" s="29">
        <v>11</v>
      </c>
      <c r="C867" s="51" t="s">
        <v>24</v>
      </c>
      <c r="D867" s="54">
        <v>3522</v>
      </c>
      <c r="E867" s="32" t="s">
        <v>139</v>
      </c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</row>
    <row r="868" spans="1:25" ht="110.25" x14ac:dyDescent="0.2">
      <c r="A868" s="278" t="s">
        <v>526</v>
      </c>
      <c r="B868" s="278"/>
      <c r="C868" s="278"/>
      <c r="D868" s="278"/>
      <c r="E868" s="20" t="s">
        <v>11</v>
      </c>
      <c r="F868" s="49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</row>
    <row r="869" spans="1:25" s="23" customFormat="1" ht="15.75" hidden="1" x14ac:dyDescent="0.2">
      <c r="A869" s="24" t="s">
        <v>174</v>
      </c>
      <c r="B869" s="25">
        <v>11</v>
      </c>
      <c r="C869" s="50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2"/>
    </row>
    <row r="870" spans="1:25" ht="30" hidden="1" x14ac:dyDescent="0.2">
      <c r="A870" s="28" t="s">
        <v>174</v>
      </c>
      <c r="B870" s="29">
        <v>11</v>
      </c>
      <c r="C870" s="51" t="s">
        <v>24</v>
      </c>
      <c r="D870" s="54">
        <v>3522</v>
      </c>
      <c r="E870" s="32" t="s">
        <v>139</v>
      </c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</row>
    <row r="871" spans="1:25" s="23" customFormat="1" ht="15.75" hidden="1" x14ac:dyDescent="0.2">
      <c r="A871" s="24" t="s">
        <v>174</v>
      </c>
      <c r="B871" s="25">
        <v>11</v>
      </c>
      <c r="C871" s="50" t="s">
        <v>24</v>
      </c>
      <c r="D871" s="40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2"/>
    </row>
    <row r="872" spans="1:25" ht="30" hidden="1" x14ac:dyDescent="0.2">
      <c r="A872" s="28" t="s">
        <v>174</v>
      </c>
      <c r="B872" s="29">
        <v>11</v>
      </c>
      <c r="C872" s="51" t="s">
        <v>24</v>
      </c>
      <c r="D872" s="54">
        <v>5163</v>
      </c>
      <c r="E872" s="32" t="s">
        <v>393</v>
      </c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5"/>
      <c r="Q872" s="1">
        <v>0</v>
      </c>
      <c r="R872" s="1">
        <v>27427170</v>
      </c>
      <c r="S872" s="35"/>
      <c r="T872" s="1">
        <v>29307428</v>
      </c>
      <c r="U872" s="35"/>
    </row>
    <row r="873" spans="1:25" ht="110.25" x14ac:dyDescent="0.2">
      <c r="A873" s="278" t="s">
        <v>527</v>
      </c>
      <c r="B873" s="278"/>
      <c r="C873" s="278"/>
      <c r="D873" s="278"/>
      <c r="E873" s="20" t="s">
        <v>95</v>
      </c>
      <c r="F873" s="49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</row>
    <row r="874" spans="1:25" s="23" customFormat="1" ht="15.75" hidden="1" x14ac:dyDescent="0.2">
      <c r="A874" s="24" t="s">
        <v>106</v>
      </c>
      <c r="B874" s="25">
        <v>11</v>
      </c>
      <c r="C874" s="50" t="s">
        <v>24</v>
      </c>
      <c r="D874" s="40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2"/>
    </row>
    <row r="875" spans="1:25" ht="30" hidden="1" x14ac:dyDescent="0.2">
      <c r="A875" s="28" t="s">
        <v>106</v>
      </c>
      <c r="B875" s="29">
        <v>11</v>
      </c>
      <c r="C875" s="51" t="s">
        <v>24</v>
      </c>
      <c r="D875" s="54">
        <v>3522</v>
      </c>
      <c r="E875" s="32" t="s">
        <v>139</v>
      </c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</row>
    <row r="876" spans="1:25" ht="110.25" x14ac:dyDescent="0.2">
      <c r="A876" s="278" t="s">
        <v>528</v>
      </c>
      <c r="B876" s="278"/>
      <c r="C876" s="278"/>
      <c r="D876" s="278"/>
      <c r="E876" s="20" t="s">
        <v>316</v>
      </c>
      <c r="F876" s="49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</row>
    <row r="877" spans="1:25" s="23" customFormat="1" ht="15.75" hidden="1" x14ac:dyDescent="0.2">
      <c r="A877" s="24" t="s">
        <v>108</v>
      </c>
      <c r="B877" s="25">
        <v>11</v>
      </c>
      <c r="C877" s="50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2"/>
    </row>
    <row r="878" spans="1:25" ht="30" hidden="1" x14ac:dyDescent="0.2">
      <c r="A878" s="28" t="s">
        <v>108</v>
      </c>
      <c r="B878" s="29">
        <v>11</v>
      </c>
      <c r="C878" s="51" t="s">
        <v>24</v>
      </c>
      <c r="D878" s="31">
        <v>3522</v>
      </c>
      <c r="E878" s="32" t="s">
        <v>139</v>
      </c>
      <c r="F878" s="38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</row>
    <row r="879" spans="1:25" ht="110.25" x14ac:dyDescent="0.2">
      <c r="A879" s="278" t="s">
        <v>566</v>
      </c>
      <c r="B879" s="278"/>
      <c r="C879" s="278"/>
      <c r="D879" s="278"/>
      <c r="E879" s="20" t="s">
        <v>365</v>
      </c>
      <c r="F879" s="49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</row>
    <row r="880" spans="1:25" s="23" customFormat="1" ht="15.75" hidden="1" x14ac:dyDescent="0.2">
      <c r="A880" s="24" t="s">
        <v>368</v>
      </c>
      <c r="B880" s="25">
        <v>11</v>
      </c>
      <c r="C880" s="50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2"/>
    </row>
    <row r="881" spans="1:25" ht="30" hidden="1" x14ac:dyDescent="0.2">
      <c r="A881" s="28" t="s">
        <v>368</v>
      </c>
      <c r="B881" s="29">
        <v>11</v>
      </c>
      <c r="C881" s="51" t="s">
        <v>24</v>
      </c>
      <c r="D881" s="31">
        <v>3522</v>
      </c>
      <c r="E881" s="32" t="s">
        <v>139</v>
      </c>
      <c r="F881" s="38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</row>
    <row r="882" spans="1:25" ht="15.75" x14ac:dyDescent="0.2">
      <c r="A882" s="290" t="s">
        <v>78</v>
      </c>
      <c r="B882" s="290"/>
      <c r="C882" s="290"/>
      <c r="D882" s="290"/>
      <c r="E882" s="290"/>
      <c r="F882" s="290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</row>
    <row r="883" spans="1:25" ht="141.75" x14ac:dyDescent="0.2">
      <c r="A883" s="278" t="s">
        <v>529</v>
      </c>
      <c r="B883" s="278"/>
      <c r="C883" s="278"/>
      <c r="D883" s="278"/>
      <c r="E883" s="20" t="s">
        <v>265</v>
      </c>
      <c r="F883" s="49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</row>
    <row r="884" spans="1:25" s="23" customFormat="1" ht="15.75" x14ac:dyDescent="0.2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2" t="s">
        <v>573</v>
      </c>
    </row>
    <row r="885" spans="1:25" ht="15.75" hidden="1" x14ac:dyDescent="0.2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G885" s="74">
        <v>1449000</v>
      </c>
      <c r="H885" s="74">
        <v>1449000</v>
      </c>
      <c r="I885" s="74">
        <v>1449000</v>
      </c>
      <c r="J885" s="74">
        <v>1449000</v>
      </c>
      <c r="K885" s="74">
        <v>1034815.59</v>
      </c>
      <c r="L885" s="75">
        <f t="shared" si="454"/>
        <v>71.415844720496892</v>
      </c>
      <c r="M885" s="76">
        <v>1449000</v>
      </c>
      <c r="N885" s="76">
        <v>1449000</v>
      </c>
      <c r="O885" s="52">
        <v>1460000</v>
      </c>
      <c r="P885" s="52">
        <f>O885</f>
        <v>1460000</v>
      </c>
      <c r="Q885" s="77">
        <v>1449000</v>
      </c>
      <c r="R885" s="52">
        <v>1460000</v>
      </c>
      <c r="S885" s="52">
        <f>R885</f>
        <v>1460000</v>
      </c>
      <c r="T885" s="52">
        <v>1458000</v>
      </c>
      <c r="U885" s="52">
        <f>T885</f>
        <v>1458000</v>
      </c>
      <c r="V885" s="21">
        <f>O884+O886+O888</f>
        <v>1700000</v>
      </c>
      <c r="Y885" s="23" t="s">
        <v>574</v>
      </c>
    </row>
    <row r="886" spans="1:25" s="23" customFormat="1" ht="15.75" hidden="1" x14ac:dyDescent="0.2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3">
        <f>SUM(G887)</f>
        <v>6000</v>
      </c>
      <c r="H886" s="53">
        <f t="shared" ref="H886:U886" si="464">SUM(H887)</f>
        <v>6000</v>
      </c>
      <c r="I886" s="53">
        <f t="shared" si="464"/>
        <v>6000</v>
      </c>
      <c r="J886" s="53">
        <f t="shared" si="464"/>
        <v>6000</v>
      </c>
      <c r="K886" s="53">
        <f t="shared" si="464"/>
        <v>3000</v>
      </c>
      <c r="L886" s="22">
        <f t="shared" si="454"/>
        <v>50</v>
      </c>
      <c r="M886" s="53">
        <f t="shared" si="464"/>
        <v>6000</v>
      </c>
      <c r="N886" s="53">
        <f t="shared" si="464"/>
        <v>6000</v>
      </c>
      <c r="O886" s="53">
        <f t="shared" si="464"/>
        <v>12200</v>
      </c>
      <c r="P886" s="53">
        <f t="shared" si="464"/>
        <v>12200</v>
      </c>
      <c r="Q886" s="53">
        <f t="shared" si="464"/>
        <v>6000</v>
      </c>
      <c r="R886" s="53">
        <f t="shared" si="464"/>
        <v>12200</v>
      </c>
      <c r="S886" s="53">
        <f t="shared" si="464"/>
        <v>12200</v>
      </c>
      <c r="T886" s="53">
        <f t="shared" si="464"/>
        <v>16000</v>
      </c>
      <c r="U886" s="53">
        <f t="shared" si="464"/>
        <v>16000</v>
      </c>
      <c r="V886" s="1">
        <f>V884-V885</f>
        <v>0</v>
      </c>
      <c r="W886" s="21"/>
      <c r="X886" s="21"/>
      <c r="Y886" s="69" t="s">
        <v>570</v>
      </c>
    </row>
    <row r="887" spans="1:25" hidden="1" x14ac:dyDescent="0.2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G887" s="74">
        <v>6000</v>
      </c>
      <c r="H887" s="74">
        <v>6000</v>
      </c>
      <c r="I887" s="74">
        <v>6000</v>
      </c>
      <c r="J887" s="74">
        <v>6000</v>
      </c>
      <c r="K887" s="74">
        <v>3000</v>
      </c>
      <c r="L887" s="75">
        <f t="shared" si="454"/>
        <v>50</v>
      </c>
      <c r="M887" s="76">
        <v>6000</v>
      </c>
      <c r="N887" s="76">
        <v>6000</v>
      </c>
      <c r="O887" s="52">
        <v>12200</v>
      </c>
      <c r="P887" s="52">
        <f t="shared" ref="P887:P922" si="465">O887</f>
        <v>12200</v>
      </c>
      <c r="Q887" s="77">
        <v>6000</v>
      </c>
      <c r="R887" s="52">
        <v>12200</v>
      </c>
      <c r="S887" s="52">
        <f t="shared" ref="S887:S922" si="466">R887</f>
        <v>12200</v>
      </c>
      <c r="T887" s="52">
        <v>16000</v>
      </c>
      <c r="U887" s="52">
        <f t="shared" ref="U887:U922" si="467">T887</f>
        <v>16000</v>
      </c>
    </row>
    <row r="888" spans="1:25" s="23" customFormat="1" ht="15.75" hidden="1" x14ac:dyDescent="0.2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3">
        <f>SUM(G889:G890)</f>
        <v>225000</v>
      </c>
      <c r="H888" s="53">
        <f t="shared" ref="H888:U888" si="468">SUM(H889:H890)</f>
        <v>225000</v>
      </c>
      <c r="I888" s="53">
        <f t="shared" si="468"/>
        <v>225000</v>
      </c>
      <c r="J888" s="53">
        <f t="shared" si="468"/>
        <v>225000</v>
      </c>
      <c r="K888" s="53">
        <f t="shared" si="468"/>
        <v>157311.82</v>
      </c>
      <c r="L888" s="22">
        <f t="shared" si="454"/>
        <v>69.91636444444444</v>
      </c>
      <c r="M888" s="53">
        <f t="shared" si="468"/>
        <v>225000</v>
      </c>
      <c r="N888" s="53">
        <f t="shared" si="468"/>
        <v>225000</v>
      </c>
      <c r="O888" s="53">
        <f t="shared" si="468"/>
        <v>227800</v>
      </c>
      <c r="P888" s="53">
        <f t="shared" si="468"/>
        <v>227800</v>
      </c>
      <c r="Q888" s="53">
        <f t="shared" si="468"/>
        <v>225000</v>
      </c>
      <c r="R888" s="53">
        <f t="shared" si="468"/>
        <v>227800</v>
      </c>
      <c r="S888" s="53">
        <f t="shared" si="468"/>
        <v>227800</v>
      </c>
      <c r="T888" s="53">
        <f t="shared" si="468"/>
        <v>226000</v>
      </c>
      <c r="U888" s="53">
        <f t="shared" si="468"/>
        <v>226000</v>
      </c>
      <c r="V888" s="21"/>
      <c r="W888" s="21"/>
      <c r="X888" s="21"/>
      <c r="Y888" s="12"/>
    </row>
    <row r="889" spans="1:25" hidden="1" x14ac:dyDescent="0.2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G889" s="74">
        <v>198000</v>
      </c>
      <c r="H889" s="74">
        <v>198000</v>
      </c>
      <c r="I889" s="74">
        <v>198000</v>
      </c>
      <c r="J889" s="74">
        <v>198000</v>
      </c>
      <c r="K889" s="1">
        <v>139717.70000000001</v>
      </c>
      <c r="L889" s="75">
        <f t="shared" si="454"/>
        <v>70.564494949494957</v>
      </c>
      <c r="M889" s="76">
        <v>198000</v>
      </c>
      <c r="N889" s="76">
        <v>198000</v>
      </c>
      <c r="O889" s="52">
        <v>200000</v>
      </c>
      <c r="P889" s="52">
        <f t="shared" si="465"/>
        <v>200000</v>
      </c>
      <c r="Q889" s="77">
        <v>198000</v>
      </c>
      <c r="R889" s="52">
        <v>200000</v>
      </c>
      <c r="S889" s="52">
        <f t="shared" si="466"/>
        <v>200000</v>
      </c>
      <c r="T889" s="52">
        <v>199000</v>
      </c>
      <c r="U889" s="52">
        <f t="shared" si="467"/>
        <v>199000</v>
      </c>
    </row>
    <row r="890" spans="1:25" ht="30" hidden="1" x14ac:dyDescent="0.2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G890" s="62">
        <v>27000</v>
      </c>
      <c r="H890" s="62">
        <v>27000</v>
      </c>
      <c r="I890" s="62">
        <v>27000</v>
      </c>
      <c r="J890" s="62">
        <v>27000</v>
      </c>
      <c r="K890" s="1">
        <v>17594.12</v>
      </c>
      <c r="L890" s="78">
        <f t="shared" si="454"/>
        <v>65.163407407407405</v>
      </c>
      <c r="M890" s="79">
        <v>27000</v>
      </c>
      <c r="N890" s="79">
        <v>27000</v>
      </c>
      <c r="O890" s="1">
        <v>27800</v>
      </c>
      <c r="P890" s="52">
        <f t="shared" si="465"/>
        <v>27800</v>
      </c>
      <c r="Q890" s="1">
        <v>27000</v>
      </c>
      <c r="R890" s="1">
        <v>27800</v>
      </c>
      <c r="S890" s="52">
        <f t="shared" si="466"/>
        <v>27800</v>
      </c>
      <c r="T890" s="1">
        <v>27000</v>
      </c>
      <c r="U890" s="52">
        <f t="shared" si="467"/>
        <v>27000</v>
      </c>
    </row>
    <row r="891" spans="1:25" s="23" customFormat="1" ht="15.75" hidden="1" x14ac:dyDescent="0.2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2"/>
    </row>
    <row r="892" spans="1:25" hidden="1" x14ac:dyDescent="0.2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G892" s="74">
        <v>65000</v>
      </c>
      <c r="H892" s="74">
        <v>65000</v>
      </c>
      <c r="I892" s="74">
        <v>65000</v>
      </c>
      <c r="J892" s="74">
        <v>65000</v>
      </c>
      <c r="K892" s="1">
        <v>21097.52</v>
      </c>
      <c r="L892" s="75">
        <f t="shared" si="454"/>
        <v>32.457723076923081</v>
      </c>
      <c r="M892" s="76">
        <v>65000</v>
      </c>
      <c r="N892" s="76">
        <v>65000</v>
      </c>
      <c r="O892" s="52">
        <v>55000</v>
      </c>
      <c r="P892" s="52">
        <f t="shared" si="465"/>
        <v>55000</v>
      </c>
      <c r="Q892" s="77">
        <v>65000</v>
      </c>
      <c r="R892" s="52">
        <v>65000</v>
      </c>
      <c r="S892" s="52">
        <f t="shared" si="466"/>
        <v>65000</v>
      </c>
      <c r="T892" s="52">
        <v>65000</v>
      </c>
      <c r="U892" s="52">
        <f t="shared" si="467"/>
        <v>65000</v>
      </c>
    </row>
    <row r="893" spans="1:25" ht="30" hidden="1" x14ac:dyDescent="0.2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G893" s="74">
        <v>42000</v>
      </c>
      <c r="H893" s="74">
        <v>42000</v>
      </c>
      <c r="I893" s="74">
        <v>42000</v>
      </c>
      <c r="J893" s="74">
        <v>42000</v>
      </c>
      <c r="K893" s="1">
        <v>15392.99</v>
      </c>
      <c r="L893" s="78">
        <f t="shared" si="454"/>
        <v>36.649976190476188</v>
      </c>
      <c r="M893" s="80">
        <v>42000</v>
      </c>
      <c r="N893" s="80">
        <v>42000</v>
      </c>
      <c r="O893" s="52">
        <v>40000</v>
      </c>
      <c r="P893" s="52">
        <f t="shared" si="465"/>
        <v>40000</v>
      </c>
      <c r="Q893" s="52">
        <v>42000</v>
      </c>
      <c r="R893" s="52">
        <v>40000</v>
      </c>
      <c r="S893" s="52">
        <f t="shared" si="466"/>
        <v>40000</v>
      </c>
      <c r="T893" s="52">
        <v>40000</v>
      </c>
      <c r="U893" s="52">
        <f t="shared" si="467"/>
        <v>40000</v>
      </c>
    </row>
    <row r="894" spans="1:25" hidden="1" x14ac:dyDescent="0.2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G894" s="74">
        <v>9600</v>
      </c>
      <c r="H894" s="74">
        <v>9600</v>
      </c>
      <c r="I894" s="74">
        <v>9600</v>
      </c>
      <c r="J894" s="74">
        <v>9600</v>
      </c>
      <c r="K894" s="1">
        <v>2100</v>
      </c>
      <c r="L894" s="75">
        <f t="shared" si="454"/>
        <v>21.875</v>
      </c>
      <c r="M894" s="76">
        <v>9600</v>
      </c>
      <c r="N894" s="76">
        <v>9600</v>
      </c>
      <c r="O894" s="52">
        <v>9600</v>
      </c>
      <c r="P894" s="52">
        <f t="shared" si="465"/>
        <v>9600</v>
      </c>
      <c r="Q894" s="77">
        <v>9600</v>
      </c>
      <c r="R894" s="52">
        <v>9600</v>
      </c>
      <c r="S894" s="52">
        <f t="shared" si="466"/>
        <v>9600</v>
      </c>
      <c r="T894" s="52">
        <v>9600</v>
      </c>
      <c r="U894" s="52">
        <f t="shared" si="467"/>
        <v>9600</v>
      </c>
    </row>
    <row r="895" spans="1:25" hidden="1" x14ac:dyDescent="0.2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G895" s="74">
        <v>7000</v>
      </c>
      <c r="H895" s="74">
        <v>7000</v>
      </c>
      <c r="I895" s="74">
        <v>7000</v>
      </c>
      <c r="J895" s="74">
        <v>7000</v>
      </c>
      <c r="K895" s="1">
        <v>18</v>
      </c>
      <c r="L895" s="75">
        <f t="shared" si="454"/>
        <v>0.25714285714285712</v>
      </c>
      <c r="M895" s="76">
        <v>7000</v>
      </c>
      <c r="N895" s="76">
        <v>7000</v>
      </c>
      <c r="O895" s="52">
        <v>7000</v>
      </c>
      <c r="P895" s="52">
        <f t="shared" si="465"/>
        <v>7000</v>
      </c>
      <c r="Q895" s="77">
        <v>7000</v>
      </c>
      <c r="R895" s="52">
        <v>7000</v>
      </c>
      <c r="S895" s="52">
        <f t="shared" si="466"/>
        <v>7000</v>
      </c>
      <c r="T895" s="52">
        <v>7000</v>
      </c>
      <c r="U895" s="52">
        <f t="shared" si="467"/>
        <v>7000</v>
      </c>
    </row>
    <row r="896" spans="1:25" s="23" customFormat="1" ht="15.75" hidden="1" x14ac:dyDescent="0.2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3">
        <f>SUM(G897:G900)</f>
        <v>95500</v>
      </c>
      <c r="H896" s="53">
        <f t="shared" ref="H896:U896" si="470">SUM(H897:H900)</f>
        <v>95500</v>
      </c>
      <c r="I896" s="53">
        <f t="shared" si="470"/>
        <v>95500</v>
      </c>
      <c r="J896" s="53">
        <f t="shared" si="470"/>
        <v>95500</v>
      </c>
      <c r="K896" s="53">
        <f t="shared" si="470"/>
        <v>56082.14</v>
      </c>
      <c r="L896" s="22">
        <f t="shared" si="454"/>
        <v>58.724753926701567</v>
      </c>
      <c r="M896" s="53">
        <f t="shared" si="470"/>
        <v>95500</v>
      </c>
      <c r="N896" s="53">
        <f t="shared" si="470"/>
        <v>95500</v>
      </c>
      <c r="O896" s="53">
        <f t="shared" si="470"/>
        <v>105500</v>
      </c>
      <c r="P896" s="53">
        <f t="shared" si="470"/>
        <v>105500</v>
      </c>
      <c r="Q896" s="53">
        <f t="shared" si="470"/>
        <v>95500</v>
      </c>
      <c r="R896" s="53">
        <f t="shared" si="470"/>
        <v>105500</v>
      </c>
      <c r="S896" s="53">
        <f t="shared" si="470"/>
        <v>105500</v>
      </c>
      <c r="T896" s="53">
        <f t="shared" si="470"/>
        <v>105500</v>
      </c>
      <c r="U896" s="53">
        <f t="shared" si="470"/>
        <v>105500</v>
      </c>
      <c r="V896" s="21"/>
      <c r="W896" s="21"/>
      <c r="X896" s="21"/>
      <c r="Y896" s="12"/>
    </row>
    <row r="897" spans="1:25" hidden="1" x14ac:dyDescent="0.2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G897" s="74">
        <v>35000</v>
      </c>
      <c r="H897" s="74">
        <v>35000</v>
      </c>
      <c r="I897" s="74">
        <v>35000</v>
      </c>
      <c r="J897" s="74">
        <v>35000</v>
      </c>
      <c r="K897" s="52">
        <v>13658.7</v>
      </c>
      <c r="L897" s="75">
        <f t="shared" si="454"/>
        <v>39.024857142857144</v>
      </c>
      <c r="M897" s="76">
        <v>35000</v>
      </c>
      <c r="N897" s="76">
        <v>35000</v>
      </c>
      <c r="O897" s="52">
        <v>40000</v>
      </c>
      <c r="P897" s="52">
        <f t="shared" si="465"/>
        <v>40000</v>
      </c>
      <c r="Q897" s="77">
        <v>35000</v>
      </c>
      <c r="R897" s="52">
        <v>40000</v>
      </c>
      <c r="S897" s="52">
        <f t="shared" si="466"/>
        <v>40000</v>
      </c>
      <c r="T897" s="52">
        <v>40000</v>
      </c>
      <c r="U897" s="52">
        <f t="shared" si="467"/>
        <v>40000</v>
      </c>
    </row>
    <row r="898" spans="1:25" hidden="1" x14ac:dyDescent="0.2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G898" s="74">
        <v>41500</v>
      </c>
      <c r="H898" s="74">
        <v>41500</v>
      </c>
      <c r="I898" s="74">
        <v>41500</v>
      </c>
      <c r="J898" s="74">
        <v>41500</v>
      </c>
      <c r="K898" s="52">
        <v>28562.94</v>
      </c>
      <c r="L898" s="75">
        <f t="shared" si="454"/>
        <v>68.826361445783121</v>
      </c>
      <c r="M898" s="76">
        <v>41500</v>
      </c>
      <c r="N898" s="76">
        <v>41500</v>
      </c>
      <c r="O898" s="52">
        <v>41500</v>
      </c>
      <c r="P898" s="52">
        <f t="shared" si="465"/>
        <v>41500</v>
      </c>
      <c r="Q898" s="77">
        <v>41500</v>
      </c>
      <c r="R898" s="52">
        <v>41500</v>
      </c>
      <c r="S898" s="52">
        <f t="shared" si="466"/>
        <v>41500</v>
      </c>
      <c r="T898" s="52">
        <v>41500</v>
      </c>
      <c r="U898" s="52">
        <f t="shared" si="467"/>
        <v>41500</v>
      </c>
    </row>
    <row r="899" spans="1:25" hidden="1" x14ac:dyDescent="0.2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G899" s="74">
        <v>3000</v>
      </c>
      <c r="H899" s="74">
        <v>3000</v>
      </c>
      <c r="I899" s="74">
        <v>3000</v>
      </c>
      <c r="J899" s="74">
        <v>3000</v>
      </c>
      <c r="K899" s="52">
        <v>0</v>
      </c>
      <c r="L899" s="75">
        <f t="shared" si="454"/>
        <v>0</v>
      </c>
      <c r="M899" s="76">
        <v>3000</v>
      </c>
      <c r="N899" s="76">
        <v>3000</v>
      </c>
      <c r="O899" s="52">
        <v>3000</v>
      </c>
      <c r="P899" s="52">
        <f t="shared" si="465"/>
        <v>3000</v>
      </c>
      <c r="Q899" s="77">
        <v>3000</v>
      </c>
      <c r="R899" s="52">
        <v>3000</v>
      </c>
      <c r="S899" s="52">
        <f t="shared" si="466"/>
        <v>3000</v>
      </c>
      <c r="T899" s="52">
        <v>3000</v>
      </c>
      <c r="U899" s="52">
        <f t="shared" si="467"/>
        <v>3000</v>
      </c>
    </row>
    <row r="900" spans="1:25" hidden="1" x14ac:dyDescent="0.2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G900" s="74">
        <v>16000</v>
      </c>
      <c r="H900" s="74">
        <v>16000</v>
      </c>
      <c r="I900" s="74">
        <v>16000</v>
      </c>
      <c r="J900" s="74">
        <v>16000</v>
      </c>
      <c r="K900" s="52">
        <v>13860.5</v>
      </c>
      <c r="L900" s="75">
        <f t="shared" si="454"/>
        <v>86.628124999999997</v>
      </c>
      <c r="M900" s="76">
        <v>16000</v>
      </c>
      <c r="N900" s="76">
        <v>16000</v>
      </c>
      <c r="O900" s="52">
        <v>21000</v>
      </c>
      <c r="P900" s="52">
        <f t="shared" si="465"/>
        <v>21000</v>
      </c>
      <c r="Q900" s="77">
        <v>16000</v>
      </c>
      <c r="R900" s="52">
        <v>21000</v>
      </c>
      <c r="S900" s="52">
        <f t="shared" si="466"/>
        <v>21000</v>
      </c>
      <c r="T900" s="52">
        <v>21000</v>
      </c>
      <c r="U900" s="52">
        <f t="shared" si="467"/>
        <v>21000</v>
      </c>
    </row>
    <row r="901" spans="1:25" s="23" customFormat="1" ht="15.75" hidden="1" x14ac:dyDescent="0.2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3">
        <f>SUM(G902:G908)</f>
        <v>318300</v>
      </c>
      <c r="H901" s="53">
        <f t="shared" ref="H901:U901" si="471">SUM(H902:H908)</f>
        <v>318300</v>
      </c>
      <c r="I901" s="53">
        <f t="shared" si="471"/>
        <v>318300</v>
      </c>
      <c r="J901" s="53">
        <f t="shared" si="471"/>
        <v>318300</v>
      </c>
      <c r="K901" s="53">
        <f t="shared" si="471"/>
        <v>221992.06</v>
      </c>
      <c r="L901" s="22">
        <f t="shared" si="454"/>
        <v>69.743028589381083</v>
      </c>
      <c r="M901" s="53">
        <f t="shared" si="471"/>
        <v>328300</v>
      </c>
      <c r="N901" s="53">
        <f t="shared" si="471"/>
        <v>328300</v>
      </c>
      <c r="O901" s="53">
        <f t="shared" si="471"/>
        <v>328000</v>
      </c>
      <c r="P901" s="53">
        <f t="shared" si="471"/>
        <v>328000</v>
      </c>
      <c r="Q901" s="53">
        <f t="shared" si="471"/>
        <v>328300</v>
      </c>
      <c r="R901" s="53">
        <f t="shared" si="471"/>
        <v>328000</v>
      </c>
      <c r="S901" s="53">
        <f t="shared" si="471"/>
        <v>328000</v>
      </c>
      <c r="T901" s="53">
        <f t="shared" si="471"/>
        <v>328000</v>
      </c>
      <c r="U901" s="53">
        <f t="shared" si="471"/>
        <v>328000</v>
      </c>
      <c r="V901" s="21"/>
      <c r="W901" s="21"/>
      <c r="X901" s="21"/>
      <c r="Y901" s="12"/>
    </row>
    <row r="902" spans="1:25" hidden="1" x14ac:dyDescent="0.2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G902" s="74">
        <v>55000</v>
      </c>
      <c r="H902" s="74">
        <v>55000</v>
      </c>
      <c r="I902" s="74">
        <v>55000</v>
      </c>
      <c r="J902" s="74">
        <v>55000</v>
      </c>
      <c r="K902" s="52">
        <v>29236.74</v>
      </c>
      <c r="L902" s="75">
        <f t="shared" si="454"/>
        <v>53.157709090909087</v>
      </c>
      <c r="M902" s="76">
        <v>55000</v>
      </c>
      <c r="N902" s="76">
        <v>55000</v>
      </c>
      <c r="O902" s="52">
        <v>55000</v>
      </c>
      <c r="P902" s="52">
        <f t="shared" si="465"/>
        <v>55000</v>
      </c>
      <c r="Q902" s="77">
        <v>55000</v>
      </c>
      <c r="R902" s="52">
        <v>55000</v>
      </c>
      <c r="S902" s="52">
        <f t="shared" si="466"/>
        <v>55000</v>
      </c>
      <c r="T902" s="52">
        <v>55000</v>
      </c>
      <c r="U902" s="52">
        <f t="shared" si="467"/>
        <v>55000</v>
      </c>
    </row>
    <row r="903" spans="1:25" hidden="1" x14ac:dyDescent="0.2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G903" s="74">
        <v>22000</v>
      </c>
      <c r="H903" s="74">
        <v>22000</v>
      </c>
      <c r="I903" s="74">
        <v>22000</v>
      </c>
      <c r="J903" s="74">
        <v>22000</v>
      </c>
      <c r="K903" s="52">
        <v>14466.94</v>
      </c>
      <c r="L903" s="75">
        <f t="shared" si="454"/>
        <v>65.758818181818185</v>
      </c>
      <c r="M903" s="76">
        <v>22000</v>
      </c>
      <c r="N903" s="76">
        <v>22000</v>
      </c>
      <c r="O903" s="52">
        <v>25000</v>
      </c>
      <c r="P903" s="52">
        <f t="shared" si="465"/>
        <v>25000</v>
      </c>
      <c r="Q903" s="77">
        <v>22000</v>
      </c>
      <c r="R903" s="52">
        <v>25000</v>
      </c>
      <c r="S903" s="52">
        <f t="shared" si="466"/>
        <v>25000</v>
      </c>
      <c r="T903" s="52">
        <v>25000</v>
      </c>
      <c r="U903" s="52">
        <f t="shared" si="467"/>
        <v>25000</v>
      </c>
    </row>
    <row r="904" spans="1:25" hidden="1" x14ac:dyDescent="0.2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G904" s="74">
        <v>55000</v>
      </c>
      <c r="H904" s="74">
        <v>55000</v>
      </c>
      <c r="I904" s="74">
        <v>55000</v>
      </c>
      <c r="J904" s="74">
        <v>55000</v>
      </c>
      <c r="K904" s="52">
        <v>84406.36</v>
      </c>
      <c r="L904" s="75">
        <f t="shared" si="454"/>
        <v>153.4661090909091</v>
      </c>
      <c r="M904" s="76">
        <v>55000</v>
      </c>
      <c r="N904" s="76">
        <v>55000</v>
      </c>
      <c r="O904" s="52">
        <v>55000</v>
      </c>
      <c r="P904" s="52">
        <f t="shared" si="465"/>
        <v>55000</v>
      </c>
      <c r="Q904" s="77">
        <v>55000</v>
      </c>
      <c r="R904" s="52">
        <v>55000</v>
      </c>
      <c r="S904" s="52">
        <f t="shared" si="466"/>
        <v>55000</v>
      </c>
      <c r="T904" s="52">
        <v>55000</v>
      </c>
      <c r="U904" s="52">
        <f t="shared" si="467"/>
        <v>55000</v>
      </c>
    </row>
    <row r="905" spans="1:25" hidden="1" x14ac:dyDescent="0.2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G905" s="74">
        <v>22000</v>
      </c>
      <c r="H905" s="74">
        <v>22000</v>
      </c>
      <c r="I905" s="74">
        <v>22000</v>
      </c>
      <c r="J905" s="74">
        <v>22000</v>
      </c>
      <c r="K905" s="52">
        <v>0</v>
      </c>
      <c r="L905" s="75">
        <f t="shared" si="454"/>
        <v>0</v>
      </c>
      <c r="M905" s="76">
        <v>32000</v>
      </c>
      <c r="N905" s="76">
        <v>32000</v>
      </c>
      <c r="O905" s="52">
        <v>27000</v>
      </c>
      <c r="P905" s="52">
        <f t="shared" si="465"/>
        <v>27000</v>
      </c>
      <c r="Q905" s="77">
        <v>32000</v>
      </c>
      <c r="R905" s="52">
        <v>27000</v>
      </c>
      <c r="S905" s="52">
        <f t="shared" si="466"/>
        <v>27000</v>
      </c>
      <c r="T905" s="52">
        <v>27000</v>
      </c>
      <c r="U905" s="52">
        <f t="shared" si="467"/>
        <v>27000</v>
      </c>
    </row>
    <row r="906" spans="1:25" hidden="1" x14ac:dyDescent="0.2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G906" s="74">
        <v>95000</v>
      </c>
      <c r="H906" s="74">
        <v>95000</v>
      </c>
      <c r="I906" s="74">
        <v>95000</v>
      </c>
      <c r="J906" s="74">
        <v>95000</v>
      </c>
      <c r="K906" s="52">
        <v>40680.75</v>
      </c>
      <c r="L906" s="75">
        <f t="shared" si="454"/>
        <v>42.821842105263158</v>
      </c>
      <c r="M906" s="76">
        <v>95000</v>
      </c>
      <c r="N906" s="76">
        <v>95000</v>
      </c>
      <c r="O906" s="52">
        <v>95000</v>
      </c>
      <c r="P906" s="52">
        <f t="shared" si="465"/>
        <v>95000</v>
      </c>
      <c r="Q906" s="77">
        <v>95000</v>
      </c>
      <c r="R906" s="52">
        <v>95000</v>
      </c>
      <c r="S906" s="52">
        <f t="shared" si="466"/>
        <v>95000</v>
      </c>
      <c r="T906" s="52">
        <v>95000</v>
      </c>
      <c r="U906" s="52">
        <f t="shared" si="467"/>
        <v>95000</v>
      </c>
    </row>
    <row r="907" spans="1:25" hidden="1" x14ac:dyDescent="0.2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G907" s="74">
        <v>26000</v>
      </c>
      <c r="H907" s="74">
        <v>26000</v>
      </c>
      <c r="I907" s="74">
        <v>26000</v>
      </c>
      <c r="J907" s="74">
        <v>26000</v>
      </c>
      <c r="K907" s="52">
        <v>19346</v>
      </c>
      <c r="L907" s="75">
        <f t="shared" si="454"/>
        <v>74.407692307692315</v>
      </c>
      <c r="M907" s="76">
        <v>26000</v>
      </c>
      <c r="N907" s="76">
        <v>26000</v>
      </c>
      <c r="O907" s="52">
        <v>26000</v>
      </c>
      <c r="P907" s="52">
        <f t="shared" si="465"/>
        <v>26000</v>
      </c>
      <c r="Q907" s="77">
        <v>26000</v>
      </c>
      <c r="R907" s="52">
        <v>26000</v>
      </c>
      <c r="S907" s="52">
        <f t="shared" si="466"/>
        <v>26000</v>
      </c>
      <c r="T907" s="52">
        <v>26000</v>
      </c>
      <c r="U907" s="52">
        <f t="shared" si="467"/>
        <v>26000</v>
      </c>
    </row>
    <row r="908" spans="1:25" hidden="1" x14ac:dyDescent="0.2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G908" s="74">
        <v>43300</v>
      </c>
      <c r="H908" s="74">
        <v>43300</v>
      </c>
      <c r="I908" s="74">
        <v>43300</v>
      </c>
      <c r="J908" s="74">
        <v>43300</v>
      </c>
      <c r="K908" s="52">
        <v>33855.269999999997</v>
      </c>
      <c r="L908" s="75">
        <f t="shared" si="454"/>
        <v>78.187690531177822</v>
      </c>
      <c r="M908" s="76">
        <v>43300</v>
      </c>
      <c r="N908" s="76">
        <v>43300</v>
      </c>
      <c r="O908" s="52">
        <v>45000</v>
      </c>
      <c r="P908" s="52">
        <f t="shared" si="465"/>
        <v>45000</v>
      </c>
      <c r="Q908" s="77">
        <v>43300</v>
      </c>
      <c r="R908" s="52">
        <v>45000</v>
      </c>
      <c r="S908" s="52">
        <f t="shared" si="466"/>
        <v>45000</v>
      </c>
      <c r="T908" s="52">
        <v>45000</v>
      </c>
      <c r="U908" s="52">
        <f t="shared" si="467"/>
        <v>45000</v>
      </c>
    </row>
    <row r="909" spans="1:25" s="23" customFormat="1" ht="15.75" hidden="1" x14ac:dyDescent="0.2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3">
        <f>SUM(G910)</f>
        <v>29000</v>
      </c>
      <c r="H909" s="53">
        <f t="shared" ref="H909:U909" si="472">SUM(H910)</f>
        <v>29000</v>
      </c>
      <c r="I909" s="53">
        <f t="shared" si="472"/>
        <v>29000</v>
      </c>
      <c r="J909" s="53">
        <f t="shared" si="472"/>
        <v>29000</v>
      </c>
      <c r="K909" s="53">
        <f t="shared" si="472"/>
        <v>11837.5</v>
      </c>
      <c r="L909" s="22">
        <f t="shared" si="454"/>
        <v>40.818965517241381</v>
      </c>
      <c r="M909" s="53">
        <f t="shared" si="472"/>
        <v>29000</v>
      </c>
      <c r="N909" s="53">
        <f t="shared" si="472"/>
        <v>29000</v>
      </c>
      <c r="O909" s="53">
        <f t="shared" si="472"/>
        <v>29000</v>
      </c>
      <c r="P909" s="53">
        <f t="shared" si="472"/>
        <v>29000</v>
      </c>
      <c r="Q909" s="53">
        <f t="shared" si="472"/>
        <v>29000</v>
      </c>
      <c r="R909" s="53">
        <f t="shared" si="472"/>
        <v>29000</v>
      </c>
      <c r="S909" s="53">
        <f t="shared" si="472"/>
        <v>29000</v>
      </c>
      <c r="T909" s="53">
        <f t="shared" si="472"/>
        <v>29000</v>
      </c>
      <c r="U909" s="53">
        <f t="shared" si="472"/>
        <v>29000</v>
      </c>
      <c r="V909" s="21"/>
      <c r="W909" s="21"/>
      <c r="X909" s="21"/>
      <c r="Y909" s="12"/>
    </row>
    <row r="910" spans="1:25" ht="30" hidden="1" x14ac:dyDescent="0.2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G910" s="62">
        <v>29000</v>
      </c>
      <c r="H910" s="62">
        <v>29000</v>
      </c>
      <c r="I910" s="62">
        <v>29000</v>
      </c>
      <c r="J910" s="62">
        <v>29000</v>
      </c>
      <c r="K910" s="62">
        <v>11837.5</v>
      </c>
      <c r="L910" s="78">
        <f t="shared" si="454"/>
        <v>40.818965517241381</v>
      </c>
      <c r="M910" s="79">
        <v>29000</v>
      </c>
      <c r="N910" s="79">
        <v>29000</v>
      </c>
      <c r="O910" s="1">
        <v>29000</v>
      </c>
      <c r="P910" s="52">
        <f t="shared" si="465"/>
        <v>29000</v>
      </c>
      <c r="Q910" s="1">
        <v>29000</v>
      </c>
      <c r="R910" s="1">
        <v>29000</v>
      </c>
      <c r="S910" s="52">
        <f t="shared" si="466"/>
        <v>29000</v>
      </c>
      <c r="T910" s="1">
        <v>29000</v>
      </c>
      <c r="U910" s="52">
        <f t="shared" si="467"/>
        <v>29000</v>
      </c>
    </row>
    <row r="911" spans="1:25" s="23" customFormat="1" ht="15.75" hidden="1" x14ac:dyDescent="0.2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2"/>
    </row>
    <row r="912" spans="1:25" ht="30" hidden="1" x14ac:dyDescent="0.2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G912" s="62">
        <v>384000</v>
      </c>
      <c r="H912" s="62">
        <v>384000</v>
      </c>
      <c r="I912" s="62">
        <v>384000</v>
      </c>
      <c r="J912" s="62">
        <v>384000</v>
      </c>
      <c r="K912" s="1">
        <v>279179.73</v>
      </c>
      <c r="L912" s="78">
        <f t="shared" si="454"/>
        <v>72.703054687499986</v>
      </c>
      <c r="M912" s="79">
        <v>384000</v>
      </c>
      <c r="N912" s="79">
        <v>384000</v>
      </c>
      <c r="O912" s="1">
        <v>290000</v>
      </c>
      <c r="P912" s="52">
        <f t="shared" si="465"/>
        <v>290000</v>
      </c>
      <c r="Q912" s="1">
        <v>384000</v>
      </c>
      <c r="R912" s="1">
        <v>290000</v>
      </c>
      <c r="S912" s="52">
        <f t="shared" si="466"/>
        <v>290000</v>
      </c>
      <c r="T912" s="1">
        <v>290000</v>
      </c>
      <c r="U912" s="52">
        <f t="shared" si="467"/>
        <v>290000</v>
      </c>
    </row>
    <row r="913" spans="1:25" hidden="1" x14ac:dyDescent="0.2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G913" s="74">
        <v>13000</v>
      </c>
      <c r="H913" s="74">
        <v>13000</v>
      </c>
      <c r="I913" s="74">
        <v>13000</v>
      </c>
      <c r="J913" s="74">
        <v>13000</v>
      </c>
      <c r="K913" s="52">
        <v>7875.37</v>
      </c>
      <c r="L913" s="75">
        <f t="shared" si="454"/>
        <v>60.57976923076923</v>
      </c>
      <c r="M913" s="76">
        <v>13000</v>
      </c>
      <c r="N913" s="76">
        <v>13000</v>
      </c>
      <c r="O913" s="52">
        <v>10000</v>
      </c>
      <c r="P913" s="52">
        <f t="shared" si="465"/>
        <v>10000</v>
      </c>
      <c r="Q913" s="77">
        <v>13000</v>
      </c>
      <c r="R913" s="52">
        <v>10000</v>
      </c>
      <c r="S913" s="52">
        <f t="shared" si="466"/>
        <v>10000</v>
      </c>
      <c r="T913" s="52">
        <v>10000</v>
      </c>
      <c r="U913" s="52">
        <f t="shared" si="467"/>
        <v>10000</v>
      </c>
    </row>
    <row r="914" spans="1:25" hidden="1" x14ac:dyDescent="0.2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G914" s="74">
        <v>50000</v>
      </c>
      <c r="H914" s="74">
        <v>50000</v>
      </c>
      <c r="I914" s="74">
        <v>50000</v>
      </c>
      <c r="J914" s="74">
        <v>50000</v>
      </c>
      <c r="K914" s="52">
        <v>15885.18</v>
      </c>
      <c r="L914" s="75">
        <f t="shared" si="454"/>
        <v>31.770360000000004</v>
      </c>
      <c r="M914" s="76">
        <v>50000</v>
      </c>
      <c r="N914" s="76">
        <v>50000</v>
      </c>
      <c r="O914" s="52">
        <v>50000</v>
      </c>
      <c r="P914" s="52">
        <f t="shared" si="465"/>
        <v>50000</v>
      </c>
      <c r="Q914" s="77">
        <v>50000</v>
      </c>
      <c r="R914" s="52">
        <v>50000</v>
      </c>
      <c r="S914" s="52">
        <f t="shared" si="466"/>
        <v>50000</v>
      </c>
      <c r="T914" s="52">
        <v>50000</v>
      </c>
      <c r="U914" s="52">
        <f t="shared" si="467"/>
        <v>50000</v>
      </c>
    </row>
    <row r="915" spans="1:25" hidden="1" x14ac:dyDescent="0.2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G915" s="74">
        <v>3500</v>
      </c>
      <c r="H915" s="74">
        <v>3500</v>
      </c>
      <c r="I915" s="74">
        <v>3500</v>
      </c>
      <c r="J915" s="74">
        <v>3500</v>
      </c>
      <c r="K915" s="52">
        <v>555</v>
      </c>
      <c r="L915" s="75">
        <f t="shared" si="454"/>
        <v>15.857142857142856</v>
      </c>
      <c r="M915" s="76">
        <v>3500</v>
      </c>
      <c r="N915" s="76">
        <v>3500</v>
      </c>
      <c r="O915" s="52">
        <v>3500</v>
      </c>
      <c r="P915" s="52">
        <f t="shared" si="465"/>
        <v>3500</v>
      </c>
      <c r="Q915" s="77">
        <v>3500</v>
      </c>
      <c r="R915" s="52">
        <v>3500</v>
      </c>
      <c r="S915" s="52">
        <f t="shared" si="466"/>
        <v>3500</v>
      </c>
      <c r="T915" s="52">
        <v>3500</v>
      </c>
      <c r="U915" s="52">
        <f t="shared" si="467"/>
        <v>3500</v>
      </c>
    </row>
    <row r="916" spans="1:25" hidden="1" x14ac:dyDescent="0.2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G916" s="74">
        <v>5000</v>
      </c>
      <c r="H916" s="74">
        <v>5000</v>
      </c>
      <c r="I916" s="74">
        <v>5000</v>
      </c>
      <c r="J916" s="74">
        <v>5000</v>
      </c>
      <c r="K916" s="52">
        <v>2972.5</v>
      </c>
      <c r="L916" s="75">
        <f t="shared" si="454"/>
        <v>59.45</v>
      </c>
      <c r="M916" s="76">
        <v>5000</v>
      </c>
      <c r="N916" s="76">
        <v>5000</v>
      </c>
      <c r="O916" s="52">
        <v>5000</v>
      </c>
      <c r="P916" s="52">
        <f t="shared" si="465"/>
        <v>5000</v>
      </c>
      <c r="Q916" s="77">
        <v>5000</v>
      </c>
      <c r="R916" s="52">
        <v>5000</v>
      </c>
      <c r="S916" s="52">
        <f t="shared" si="466"/>
        <v>5000</v>
      </c>
      <c r="T916" s="52">
        <v>5000</v>
      </c>
      <c r="U916" s="52">
        <f t="shared" si="467"/>
        <v>5000</v>
      </c>
    </row>
    <row r="917" spans="1:25" hidden="1" x14ac:dyDescent="0.2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G917" s="74">
        <v>7500</v>
      </c>
      <c r="H917" s="74">
        <v>7500</v>
      </c>
      <c r="I917" s="74">
        <v>7500</v>
      </c>
      <c r="J917" s="74">
        <v>7500</v>
      </c>
      <c r="K917" s="52">
        <v>0</v>
      </c>
      <c r="L917" s="75">
        <f t="shared" si="454"/>
        <v>0</v>
      </c>
      <c r="M917" s="76">
        <v>7500</v>
      </c>
      <c r="N917" s="76">
        <v>7500</v>
      </c>
      <c r="O917" s="52">
        <v>7500</v>
      </c>
      <c r="P917" s="52">
        <f t="shared" si="465"/>
        <v>7500</v>
      </c>
      <c r="Q917" s="77">
        <v>7500</v>
      </c>
      <c r="R917" s="52">
        <v>7500</v>
      </c>
      <c r="S917" s="52">
        <f t="shared" si="466"/>
        <v>7500</v>
      </c>
      <c r="T917" s="52">
        <v>7500</v>
      </c>
      <c r="U917" s="52">
        <f t="shared" si="467"/>
        <v>7500</v>
      </c>
    </row>
    <row r="918" spans="1:25" s="23" customFormat="1" ht="15.75" hidden="1" x14ac:dyDescent="0.2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53">
        <f>SUM(G919:G920)</f>
        <v>2000</v>
      </c>
      <c r="H918" s="53">
        <f t="shared" ref="H918:U918" si="474">SUM(H919:H920)</f>
        <v>2000</v>
      </c>
      <c r="I918" s="53">
        <f t="shared" si="474"/>
        <v>2000</v>
      </c>
      <c r="J918" s="53">
        <f t="shared" si="474"/>
        <v>2000</v>
      </c>
      <c r="K918" s="53">
        <f t="shared" si="474"/>
        <v>1.51</v>
      </c>
      <c r="L918" s="22">
        <f t="shared" si="454"/>
        <v>7.5499999999999998E-2</v>
      </c>
      <c r="M918" s="53">
        <f t="shared" si="474"/>
        <v>2000</v>
      </c>
      <c r="N918" s="53">
        <f t="shared" si="474"/>
        <v>2000</v>
      </c>
      <c r="O918" s="53">
        <f t="shared" si="474"/>
        <v>2500</v>
      </c>
      <c r="P918" s="53">
        <f t="shared" si="474"/>
        <v>2500</v>
      </c>
      <c r="Q918" s="53">
        <f t="shared" si="474"/>
        <v>2000</v>
      </c>
      <c r="R918" s="53">
        <f t="shared" si="474"/>
        <v>2500</v>
      </c>
      <c r="S918" s="53">
        <f t="shared" si="474"/>
        <v>2500</v>
      </c>
      <c r="T918" s="53">
        <f t="shared" si="474"/>
        <v>2500</v>
      </c>
      <c r="U918" s="53">
        <f t="shared" si="474"/>
        <v>2500</v>
      </c>
      <c r="V918" s="21"/>
      <c r="W918" s="21"/>
      <c r="X918" s="21"/>
      <c r="Y918" s="12"/>
    </row>
    <row r="919" spans="1:25" s="15" customFormat="1" ht="15.75" hidden="1" x14ac:dyDescent="0.2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74">
        <v>500</v>
      </c>
      <c r="H919" s="74">
        <v>500</v>
      </c>
      <c r="I919" s="74">
        <v>500</v>
      </c>
      <c r="J919" s="74">
        <v>500</v>
      </c>
      <c r="K919" s="74">
        <v>0</v>
      </c>
      <c r="L919" s="75">
        <f t="shared" si="454"/>
        <v>0</v>
      </c>
      <c r="M919" s="76">
        <v>500</v>
      </c>
      <c r="N919" s="76">
        <v>500</v>
      </c>
      <c r="O919" s="52">
        <v>500</v>
      </c>
      <c r="P919" s="52">
        <f t="shared" si="465"/>
        <v>500</v>
      </c>
      <c r="Q919" s="77">
        <v>500</v>
      </c>
      <c r="R919" s="52">
        <v>500</v>
      </c>
      <c r="S919" s="52">
        <f t="shared" si="466"/>
        <v>500</v>
      </c>
      <c r="T919" s="52">
        <v>500</v>
      </c>
      <c r="U919" s="52">
        <f t="shared" si="467"/>
        <v>500</v>
      </c>
      <c r="V919" s="100"/>
      <c r="W919" s="100"/>
      <c r="X919" s="100"/>
    </row>
    <row r="920" spans="1:25" hidden="1" x14ac:dyDescent="0.2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G920" s="74">
        <v>1500</v>
      </c>
      <c r="H920" s="74">
        <v>1500</v>
      </c>
      <c r="I920" s="74">
        <v>1500</v>
      </c>
      <c r="J920" s="74">
        <v>1500</v>
      </c>
      <c r="K920" s="74">
        <v>1.51</v>
      </c>
      <c r="L920" s="75">
        <f t="shared" si="454"/>
        <v>0.10066666666666668</v>
      </c>
      <c r="M920" s="76">
        <v>1500</v>
      </c>
      <c r="N920" s="76">
        <v>1500</v>
      </c>
      <c r="O920" s="52">
        <v>2000</v>
      </c>
      <c r="P920" s="52">
        <f t="shared" si="465"/>
        <v>2000</v>
      </c>
      <c r="Q920" s="77">
        <v>1500</v>
      </c>
      <c r="R920" s="52">
        <v>2000</v>
      </c>
      <c r="S920" s="52">
        <f t="shared" si="466"/>
        <v>2000</v>
      </c>
      <c r="T920" s="52">
        <v>2000</v>
      </c>
      <c r="U920" s="52">
        <f t="shared" si="467"/>
        <v>2000</v>
      </c>
    </row>
    <row r="921" spans="1:25" s="23" customFormat="1" ht="15.75" hidden="1" x14ac:dyDescent="0.2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53">
        <f>SUM(G922)</f>
        <v>15000</v>
      </c>
      <c r="H921" s="53">
        <f t="shared" ref="H921:U921" si="475">SUM(H922)</f>
        <v>15000</v>
      </c>
      <c r="I921" s="53">
        <f t="shared" si="475"/>
        <v>15000</v>
      </c>
      <c r="J921" s="53">
        <f t="shared" si="475"/>
        <v>15000</v>
      </c>
      <c r="K921" s="53">
        <f t="shared" si="475"/>
        <v>3437.5</v>
      </c>
      <c r="L921" s="22">
        <f t="shared" si="454"/>
        <v>22.916666666666664</v>
      </c>
      <c r="M921" s="53">
        <f t="shared" si="475"/>
        <v>15000</v>
      </c>
      <c r="N921" s="53">
        <f t="shared" si="475"/>
        <v>15000</v>
      </c>
      <c r="O921" s="53">
        <f t="shared" si="475"/>
        <v>25000</v>
      </c>
      <c r="P921" s="53">
        <f t="shared" si="475"/>
        <v>25000</v>
      </c>
      <c r="Q921" s="53">
        <f t="shared" si="475"/>
        <v>15000</v>
      </c>
      <c r="R921" s="53">
        <f t="shared" si="475"/>
        <v>15000</v>
      </c>
      <c r="S921" s="53">
        <f t="shared" si="475"/>
        <v>15000</v>
      </c>
      <c r="T921" s="53">
        <f t="shared" si="475"/>
        <v>15000</v>
      </c>
      <c r="U921" s="53">
        <f t="shared" si="475"/>
        <v>15000</v>
      </c>
      <c r="V921" s="21"/>
      <c r="W921" s="21"/>
      <c r="X921" s="21"/>
      <c r="Y921" s="12"/>
    </row>
    <row r="922" spans="1:25" hidden="1" x14ac:dyDescent="0.2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G922" s="74">
        <v>15000</v>
      </c>
      <c r="H922" s="74">
        <v>15000</v>
      </c>
      <c r="I922" s="74">
        <v>15000</v>
      </c>
      <c r="J922" s="74">
        <v>15000</v>
      </c>
      <c r="K922" s="74">
        <v>3437.5</v>
      </c>
      <c r="L922" s="75">
        <f t="shared" si="454"/>
        <v>22.916666666666664</v>
      </c>
      <c r="M922" s="76">
        <v>15000</v>
      </c>
      <c r="N922" s="76">
        <v>15000</v>
      </c>
      <c r="O922" s="52">
        <v>25000</v>
      </c>
      <c r="P922" s="52">
        <f t="shared" si="465"/>
        <v>25000</v>
      </c>
      <c r="Q922" s="77">
        <v>15000</v>
      </c>
      <c r="R922" s="52">
        <v>15000</v>
      </c>
      <c r="S922" s="52">
        <f t="shared" si="466"/>
        <v>15000</v>
      </c>
      <c r="T922" s="52">
        <v>15000</v>
      </c>
      <c r="U922" s="52">
        <f t="shared" si="467"/>
        <v>15000</v>
      </c>
    </row>
    <row r="923" spans="1:25" s="23" customFormat="1" ht="15.75" hidden="1" x14ac:dyDescent="0.2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53">
        <f>SUM(G924)</f>
        <v>0</v>
      </c>
      <c r="H923" s="53">
        <f t="shared" ref="H923:U923" si="476">SUM(H924)</f>
        <v>0</v>
      </c>
      <c r="I923" s="53">
        <f t="shared" si="476"/>
        <v>0</v>
      </c>
      <c r="J923" s="53">
        <f t="shared" si="476"/>
        <v>0</v>
      </c>
      <c r="K923" s="53">
        <f t="shared" si="476"/>
        <v>0</v>
      </c>
      <c r="L923" s="22" t="str">
        <f t="shared" si="454"/>
        <v>-</v>
      </c>
      <c r="M923" s="53">
        <f t="shared" si="476"/>
        <v>0</v>
      </c>
      <c r="N923" s="53">
        <f t="shared" si="476"/>
        <v>0</v>
      </c>
      <c r="O923" s="53">
        <f t="shared" si="476"/>
        <v>15000</v>
      </c>
      <c r="P923" s="53">
        <f t="shared" si="476"/>
        <v>15000</v>
      </c>
      <c r="Q923" s="53">
        <f t="shared" si="476"/>
        <v>0</v>
      </c>
      <c r="R923" s="53">
        <f t="shared" si="476"/>
        <v>0</v>
      </c>
      <c r="S923" s="53">
        <f t="shared" si="476"/>
        <v>0</v>
      </c>
      <c r="T923" s="53">
        <f t="shared" si="476"/>
        <v>0</v>
      </c>
      <c r="U923" s="53">
        <f t="shared" si="476"/>
        <v>0</v>
      </c>
      <c r="V923" s="21"/>
      <c r="W923" s="21"/>
      <c r="X923" s="21"/>
      <c r="Y923" s="12"/>
    </row>
    <row r="924" spans="1:25" hidden="1" x14ac:dyDescent="0.2">
      <c r="A924" s="41" t="s">
        <v>77</v>
      </c>
      <c r="B924" s="42">
        <v>11</v>
      </c>
      <c r="C924" s="43" t="s">
        <v>25</v>
      </c>
      <c r="D924" s="44">
        <v>4262</v>
      </c>
      <c r="E924" s="36" t="s">
        <v>135</v>
      </c>
      <c r="G924" s="74"/>
      <c r="H924" s="74"/>
      <c r="I924" s="74"/>
      <c r="J924" s="74"/>
      <c r="K924" s="74"/>
      <c r="L924" s="75" t="str">
        <f t="shared" si="454"/>
        <v>-</v>
      </c>
      <c r="M924" s="76"/>
      <c r="N924" s="76"/>
      <c r="O924" s="52">
        <v>15000</v>
      </c>
      <c r="P924" s="52">
        <f>O924</f>
        <v>15000</v>
      </c>
      <c r="Q924" s="77"/>
      <c r="R924" s="52">
        <v>0</v>
      </c>
      <c r="S924" s="52">
        <f>R924</f>
        <v>0</v>
      </c>
      <c r="T924" s="52">
        <v>0</v>
      </c>
      <c r="U924" s="52">
        <f>T924</f>
        <v>0</v>
      </c>
    </row>
    <row r="925" spans="1:25" ht="141.75" x14ac:dyDescent="0.2">
      <c r="A925" s="278" t="s">
        <v>530</v>
      </c>
      <c r="B925" s="278"/>
      <c r="C925" s="278"/>
      <c r="D925" s="278"/>
      <c r="E925" s="20" t="s">
        <v>76</v>
      </c>
      <c r="F925" s="49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175</v>
      </c>
      <c r="B926" s="25">
        <v>11</v>
      </c>
      <c r="C926" s="50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21"/>
      <c r="W926" s="21"/>
      <c r="X926" s="21"/>
      <c r="Y926" s="12"/>
    </row>
    <row r="927" spans="1:25" ht="30" hidden="1" x14ac:dyDescent="0.2">
      <c r="A927" s="28" t="s">
        <v>175</v>
      </c>
      <c r="B927" s="29">
        <v>11</v>
      </c>
      <c r="C927" s="51" t="s">
        <v>25</v>
      </c>
      <c r="D927" s="31">
        <v>3512</v>
      </c>
      <c r="E927" s="32" t="s">
        <v>140</v>
      </c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279" t="s">
        <v>531</v>
      </c>
      <c r="B928" s="279"/>
      <c r="C928" s="279"/>
      <c r="D928" s="279"/>
      <c r="E928" s="20" t="s">
        <v>35</v>
      </c>
      <c r="F928" s="49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21"/>
      <c r="W928" s="21"/>
      <c r="X928" s="21"/>
      <c r="Y928" s="12"/>
    </row>
    <row r="929" spans="1:25" s="23" customFormat="1" ht="15.75" hidden="1" x14ac:dyDescent="0.2">
      <c r="A929" s="24" t="s">
        <v>378</v>
      </c>
      <c r="B929" s="25">
        <v>11</v>
      </c>
      <c r="C929" s="50" t="s">
        <v>25</v>
      </c>
      <c r="D929" s="40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21"/>
      <c r="W929" s="21"/>
      <c r="X929" s="21"/>
      <c r="Y929" s="12"/>
    </row>
    <row r="930" spans="1:25" hidden="1" x14ac:dyDescent="0.2">
      <c r="A930" s="28" t="s">
        <v>378</v>
      </c>
      <c r="B930" s="29">
        <v>11</v>
      </c>
      <c r="C930" s="51" t="s">
        <v>25</v>
      </c>
      <c r="D930" s="31">
        <v>3232</v>
      </c>
      <c r="E930" s="32" t="s">
        <v>118</v>
      </c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378</v>
      </c>
      <c r="B931" s="29">
        <v>11</v>
      </c>
      <c r="C931" s="51" t="s">
        <v>25</v>
      </c>
      <c r="D931" s="31">
        <v>3235</v>
      </c>
      <c r="E931" s="32" t="s">
        <v>42</v>
      </c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378</v>
      </c>
      <c r="B932" s="29">
        <v>11</v>
      </c>
      <c r="C932" s="51" t="s">
        <v>25</v>
      </c>
      <c r="D932" s="31">
        <v>3239</v>
      </c>
      <c r="E932" s="32" t="s">
        <v>41</v>
      </c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378</v>
      </c>
      <c r="B933" s="25">
        <v>11</v>
      </c>
      <c r="C933" s="50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21"/>
      <c r="W933" s="21"/>
      <c r="X933" s="21"/>
      <c r="Y933" s="12"/>
    </row>
    <row r="934" spans="1:25" hidden="1" x14ac:dyDescent="0.2">
      <c r="A934" s="28" t="s">
        <v>378</v>
      </c>
      <c r="B934" s="29">
        <v>11</v>
      </c>
      <c r="C934" s="51" t="s">
        <v>25</v>
      </c>
      <c r="D934" s="31">
        <v>3292</v>
      </c>
      <c r="E934" s="32" t="s">
        <v>123</v>
      </c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287" t="s">
        <v>415</v>
      </c>
      <c r="B935" s="288"/>
      <c r="C935" s="288"/>
      <c r="D935" s="289"/>
      <c r="E935" s="38" t="s">
        <v>560</v>
      </c>
      <c r="F935" s="49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21"/>
      <c r="W935" s="21"/>
      <c r="X935" s="21"/>
      <c r="Y935" s="12"/>
    </row>
    <row r="936" spans="1:25" s="23" customFormat="1" ht="15.75" hidden="1" x14ac:dyDescent="0.2">
      <c r="A936" s="107"/>
      <c r="B936" s="107">
        <v>11</v>
      </c>
      <c r="C936" s="87" t="s">
        <v>25</v>
      </c>
      <c r="D936" s="86">
        <v>323</v>
      </c>
      <c r="E936" s="38"/>
      <c r="F936" s="49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21"/>
      <c r="W936" s="21"/>
      <c r="X936" s="21"/>
      <c r="Y936" s="12"/>
    </row>
    <row r="937" spans="1:25" hidden="1" x14ac:dyDescent="0.2">
      <c r="A937" s="41"/>
      <c r="B937" s="41">
        <v>11</v>
      </c>
      <c r="C937" s="60" t="s">
        <v>25</v>
      </c>
      <c r="D937" s="68">
        <v>3239</v>
      </c>
      <c r="E937" s="36" t="s">
        <v>41</v>
      </c>
      <c r="F937" s="88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107"/>
      <c r="B938" s="107">
        <v>11</v>
      </c>
      <c r="C938" s="87" t="s">
        <v>25</v>
      </c>
      <c r="D938" s="86">
        <v>422</v>
      </c>
      <c r="E938" s="38"/>
      <c r="F938" s="49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21"/>
      <c r="W938" s="21"/>
      <c r="X938" s="21"/>
      <c r="Y938" s="12"/>
    </row>
    <row r="939" spans="1:25" hidden="1" x14ac:dyDescent="0.2">
      <c r="A939" s="41"/>
      <c r="B939" s="41">
        <v>11</v>
      </c>
      <c r="C939" s="60" t="s">
        <v>25</v>
      </c>
      <c r="D939" s="68">
        <v>4227</v>
      </c>
      <c r="E939" s="32" t="s">
        <v>132</v>
      </c>
      <c r="F939" s="88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87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21"/>
      <c r="W940" s="21"/>
      <c r="X940" s="21"/>
      <c r="Y940" s="12"/>
    </row>
    <row r="941" spans="1:25" ht="15.75" hidden="1" x14ac:dyDescent="0.2">
      <c r="A941" s="41"/>
      <c r="B941" s="42">
        <v>11</v>
      </c>
      <c r="C941" s="87" t="s">
        <v>25</v>
      </c>
      <c r="D941" s="44">
        <v>4262</v>
      </c>
      <c r="E941" s="36" t="s">
        <v>148</v>
      </c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277" t="s">
        <v>86</v>
      </c>
      <c r="B942" s="277"/>
      <c r="C942" s="277"/>
      <c r="D942" s="277"/>
      <c r="E942" s="277"/>
      <c r="F942" s="277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278" t="s">
        <v>532</v>
      </c>
      <c r="B943" s="278"/>
      <c r="C943" s="278"/>
      <c r="D943" s="278"/>
      <c r="E943" s="20" t="s">
        <v>264</v>
      </c>
      <c r="F943" s="49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21">
        <v>3100000</v>
      </c>
      <c r="W944" s="21"/>
      <c r="X944" s="21"/>
      <c r="Y944" s="12" t="s">
        <v>578</v>
      </c>
    </row>
    <row r="945" spans="1:25" ht="15.75" hidden="1" x14ac:dyDescent="0.2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81">
        <v>2700000</v>
      </c>
      <c r="P945" s="1">
        <f>O945</f>
        <v>2700000</v>
      </c>
      <c r="Q945" s="1">
        <v>2600000</v>
      </c>
      <c r="R945" s="81">
        <v>2700000</v>
      </c>
      <c r="S945" s="1">
        <f>R945</f>
        <v>2700000</v>
      </c>
      <c r="T945" s="81">
        <v>2700000</v>
      </c>
      <c r="U945" s="1">
        <f>T945</f>
        <v>2700000</v>
      </c>
      <c r="V945" s="21">
        <f>O944+O948+O950</f>
        <v>3100000</v>
      </c>
      <c r="Y945" s="12" t="s">
        <v>579</v>
      </c>
    </row>
    <row r="946" spans="1:25" hidden="1" x14ac:dyDescent="0.2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G946" s="1">
        <v>5000</v>
      </c>
      <c r="H946" s="1">
        <v>5000</v>
      </c>
      <c r="I946" s="1">
        <v>5000</v>
      </c>
      <c r="J946" s="1">
        <v>5000</v>
      </c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1">
        <f>V944-V945</f>
        <v>0</v>
      </c>
      <c r="Y946" s="69" t="s">
        <v>570</v>
      </c>
    </row>
    <row r="947" spans="1:25" hidden="1" x14ac:dyDescent="0.2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G947" s="1">
        <v>5000</v>
      </c>
      <c r="H947" s="1">
        <v>5000</v>
      </c>
      <c r="I947" s="1">
        <v>5000</v>
      </c>
      <c r="J947" s="1">
        <v>5000</v>
      </c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21"/>
      <c r="W948" s="21"/>
      <c r="X948" s="21"/>
      <c r="Y948" s="12"/>
    </row>
    <row r="949" spans="1:25" hidden="1" x14ac:dyDescent="0.2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21"/>
      <c r="W950" s="21"/>
      <c r="X950" s="21"/>
      <c r="Y950" s="12"/>
    </row>
    <row r="951" spans="1:25" hidden="1" x14ac:dyDescent="0.2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21"/>
      <c r="W953" s="21"/>
      <c r="X953" s="21"/>
      <c r="Y953" s="12"/>
    </row>
    <row r="954" spans="1:25" hidden="1" x14ac:dyDescent="0.2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21"/>
      <c r="W958" s="21"/>
      <c r="X958" s="21"/>
      <c r="Y958" s="12"/>
    </row>
    <row r="959" spans="1:25" hidden="1" x14ac:dyDescent="0.2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21"/>
      <c r="W965" s="21"/>
      <c r="X965" s="21"/>
      <c r="Y965" s="12"/>
    </row>
    <row r="966" spans="1:25" hidden="1" x14ac:dyDescent="0.2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81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81">
        <f>45000+40000</f>
        <v>85000</v>
      </c>
      <c r="P970" s="1">
        <f t="shared" si="490"/>
        <v>85000</v>
      </c>
      <c r="Q970" s="1">
        <v>45000</v>
      </c>
      <c r="R970" s="81">
        <v>45000</v>
      </c>
      <c r="S970" s="1">
        <f t="shared" si="491"/>
        <v>45000</v>
      </c>
      <c r="T970" s="81">
        <v>46000</v>
      </c>
      <c r="U970" s="1">
        <f t="shared" si="492"/>
        <v>46000</v>
      </c>
    </row>
    <row r="971" spans="1:25" hidden="1" x14ac:dyDescent="0.2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81">
        <v>20000</v>
      </c>
      <c r="P971" s="1">
        <f t="shared" si="490"/>
        <v>20000</v>
      </c>
      <c r="Q971" s="1">
        <v>20000</v>
      </c>
      <c r="R971" s="81">
        <v>20000</v>
      </c>
      <c r="S971" s="1">
        <f t="shared" si="491"/>
        <v>20000</v>
      </c>
      <c r="T971" s="81">
        <v>20000</v>
      </c>
      <c r="U971" s="1">
        <f t="shared" si="492"/>
        <v>20000</v>
      </c>
    </row>
    <row r="972" spans="1:25" hidden="1" x14ac:dyDescent="0.2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21"/>
      <c r="W975" s="21"/>
      <c r="X975" s="21"/>
      <c r="Y975" s="12"/>
    </row>
    <row r="976" spans="1:25" ht="30" hidden="1" x14ac:dyDescent="0.2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21"/>
      <c r="W977" s="21"/>
      <c r="X977" s="21"/>
      <c r="Y977" s="12"/>
    </row>
    <row r="978" spans="1:25" ht="30" hidden="1" x14ac:dyDescent="0.2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21"/>
      <c r="W983" s="21"/>
      <c r="X983" s="21"/>
      <c r="Y983" s="12"/>
    </row>
    <row r="984" spans="1:25" hidden="1" x14ac:dyDescent="0.2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107" t="s">
        <v>89</v>
      </c>
      <c r="B987" s="108">
        <v>11</v>
      </c>
      <c r="C987" s="82" t="s">
        <v>25</v>
      </c>
      <c r="D987" s="83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21"/>
      <c r="W987" s="21"/>
      <c r="X987" s="21"/>
      <c r="Y987" s="12"/>
    </row>
    <row r="988" spans="1:25" ht="30" hidden="1" x14ac:dyDescent="0.2">
      <c r="A988" s="41" t="s">
        <v>89</v>
      </c>
      <c r="B988" s="42">
        <v>11</v>
      </c>
      <c r="C988" s="43" t="s">
        <v>25</v>
      </c>
      <c r="D988" s="44">
        <v>3861</v>
      </c>
      <c r="E988" s="36" t="s">
        <v>554</v>
      </c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21"/>
      <c r="W989" s="21"/>
      <c r="X989" s="21"/>
      <c r="Y989" s="12"/>
    </row>
    <row r="990" spans="1:25" hidden="1" x14ac:dyDescent="0.2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21"/>
      <c r="W991" s="21"/>
      <c r="X991" s="21"/>
      <c r="Y991" s="12"/>
    </row>
    <row r="992" spans="1:25" hidden="1" x14ac:dyDescent="0.2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21"/>
      <c r="W993" s="21"/>
      <c r="X993" s="21"/>
      <c r="Y993" s="12"/>
    </row>
    <row r="994" spans="1:25" hidden="1" x14ac:dyDescent="0.2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21"/>
      <c r="W997" s="21"/>
      <c r="X997" s="21"/>
      <c r="Y997" s="12"/>
    </row>
    <row r="998" spans="1:25" s="39" customFormat="1" ht="15.75" hidden="1" x14ac:dyDescent="0.2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98"/>
      <c r="W998" s="98"/>
      <c r="X998" s="98"/>
      <c r="Y998" s="103"/>
    </row>
    <row r="999" spans="1:25" s="39" customFormat="1" ht="15.75" hidden="1" x14ac:dyDescent="0.2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98"/>
      <c r="W999" s="98"/>
      <c r="X999" s="98"/>
      <c r="Y999" s="103"/>
    </row>
    <row r="1000" spans="1:25" s="39" customFormat="1" ht="30" hidden="1" x14ac:dyDescent="0.2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5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5"/>
      <c r="Q1000" s="1"/>
      <c r="R1000" s="1"/>
      <c r="S1000" s="35"/>
      <c r="T1000" s="1"/>
      <c r="U1000" s="35"/>
      <c r="V1000" s="98"/>
      <c r="W1000" s="98"/>
      <c r="X1000" s="98"/>
      <c r="Y1000" s="103"/>
    </row>
    <row r="1001" spans="1:25" s="37" customFormat="1" ht="94.5" x14ac:dyDescent="0.2">
      <c r="A1001" s="278" t="s">
        <v>533</v>
      </c>
      <c r="B1001" s="279"/>
      <c r="C1001" s="279"/>
      <c r="D1001" s="279"/>
      <c r="E1001" s="20" t="s">
        <v>35</v>
      </c>
      <c r="F1001" s="49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2"/>
      <c r="W1001" s="2"/>
      <c r="X1001" s="2"/>
      <c r="Y1001" s="102"/>
    </row>
    <row r="1002" spans="1:25" s="39" customFormat="1" ht="15.75" hidden="1" x14ac:dyDescent="0.2">
      <c r="A1002" s="24" t="s">
        <v>309</v>
      </c>
      <c r="B1002" s="25">
        <v>11</v>
      </c>
      <c r="C1002" s="24" t="s">
        <v>25</v>
      </c>
      <c r="D1002" s="40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98"/>
      <c r="W1002" s="98"/>
      <c r="X1002" s="98"/>
      <c r="Y1002" s="103"/>
    </row>
    <row r="1003" spans="1:25" hidden="1" x14ac:dyDescent="0.2">
      <c r="A1003" s="28" t="s">
        <v>309</v>
      </c>
      <c r="B1003" s="29">
        <v>11</v>
      </c>
      <c r="C1003" s="28" t="s">
        <v>25</v>
      </c>
      <c r="D1003" s="54">
        <v>3232</v>
      </c>
      <c r="E1003" s="32" t="s">
        <v>118</v>
      </c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309</v>
      </c>
      <c r="B1004" s="29">
        <v>11</v>
      </c>
      <c r="C1004" s="28" t="s">
        <v>25</v>
      </c>
      <c r="D1004" s="54">
        <v>3235</v>
      </c>
      <c r="E1004" s="32" t="s">
        <v>42</v>
      </c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309</v>
      </c>
      <c r="B1005" s="25">
        <v>11</v>
      </c>
      <c r="C1005" s="24" t="s">
        <v>25</v>
      </c>
      <c r="D1005" s="40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21"/>
      <c r="W1005" s="21"/>
      <c r="X1005" s="21"/>
      <c r="Y1005" s="12"/>
    </row>
    <row r="1006" spans="1:25" hidden="1" x14ac:dyDescent="0.2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279" t="s">
        <v>534</v>
      </c>
      <c r="B1007" s="279"/>
      <c r="C1007" s="279"/>
      <c r="D1007" s="279"/>
      <c r="E1007" s="20" t="s">
        <v>292</v>
      </c>
      <c r="F1007" s="49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291</v>
      </c>
      <c r="B1008" s="25">
        <v>11</v>
      </c>
      <c r="C1008" s="50" t="s">
        <v>25</v>
      </c>
      <c r="D1008" s="40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21"/>
      <c r="W1008" s="21"/>
      <c r="X1008" s="21"/>
      <c r="Y1008" s="12"/>
    </row>
    <row r="1009" spans="1:25" ht="30" hidden="1" x14ac:dyDescent="0.2">
      <c r="A1009" s="28" t="s">
        <v>291</v>
      </c>
      <c r="B1009" s="29">
        <v>11</v>
      </c>
      <c r="C1009" s="51" t="s">
        <v>25</v>
      </c>
      <c r="D1009" s="31">
        <v>4233</v>
      </c>
      <c r="E1009" s="32" t="s">
        <v>142</v>
      </c>
      <c r="F1009" s="36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278" t="s">
        <v>535</v>
      </c>
      <c r="B1010" s="278"/>
      <c r="C1010" s="278"/>
      <c r="D1010" s="278"/>
      <c r="E1010" s="20" t="s">
        <v>92</v>
      </c>
      <c r="F1010" s="49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75</v>
      </c>
      <c r="B1011" s="25">
        <v>11</v>
      </c>
      <c r="C1011" s="50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22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21"/>
      <c r="W1011" s="21"/>
      <c r="X1011" s="21"/>
      <c r="Y1011" s="12"/>
    </row>
    <row r="1012" spans="1:25" hidden="1" x14ac:dyDescent="0.2">
      <c r="A1012" s="28" t="s">
        <v>75</v>
      </c>
      <c r="B1012" s="29">
        <v>11</v>
      </c>
      <c r="C1012" s="51" t="s">
        <v>25</v>
      </c>
      <c r="D1012" s="31">
        <v>3231</v>
      </c>
      <c r="E1012" s="32" t="s">
        <v>117</v>
      </c>
      <c r="L1012" s="33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75</v>
      </c>
      <c r="B1013" s="29">
        <v>11</v>
      </c>
      <c r="C1013" s="51" t="s">
        <v>25</v>
      </c>
      <c r="D1013" s="31">
        <v>3232</v>
      </c>
      <c r="E1013" s="32" t="s">
        <v>118</v>
      </c>
      <c r="G1013" s="1">
        <v>5500000</v>
      </c>
      <c r="H1013" s="1">
        <v>5500000</v>
      </c>
      <c r="I1013" s="1">
        <v>5500000</v>
      </c>
      <c r="J1013" s="1">
        <v>5500000</v>
      </c>
      <c r="K1013" s="1">
        <v>5486557.0899999999</v>
      </c>
      <c r="L1013" s="33">
        <f t="shared" si="509"/>
        <v>99.755583454545445</v>
      </c>
      <c r="M1013" s="1">
        <v>6150000</v>
      </c>
      <c r="N1013" s="1">
        <v>6150000</v>
      </c>
      <c r="O1013" s="1">
        <v>5900000</v>
      </c>
      <c r="P1013" s="1">
        <f t="shared" ref="P1013:P1026" si="515">O1013</f>
        <v>5900000</v>
      </c>
      <c r="Q1013" s="1">
        <v>6014875</v>
      </c>
      <c r="R1013" s="1">
        <v>6000000</v>
      </c>
      <c r="S1013" s="1">
        <f>R1013</f>
        <v>6000000</v>
      </c>
      <c r="T1013" s="1">
        <v>6600000</v>
      </c>
      <c r="U1013" s="1">
        <f>T1013</f>
        <v>6600000</v>
      </c>
    </row>
    <row r="1014" spans="1:25" hidden="1" x14ac:dyDescent="0.2">
      <c r="A1014" s="28" t="s">
        <v>75</v>
      </c>
      <c r="B1014" s="29">
        <v>11</v>
      </c>
      <c r="C1014" s="51" t="s">
        <v>25</v>
      </c>
      <c r="D1014" s="31">
        <v>3235</v>
      </c>
      <c r="E1014" s="32" t="s">
        <v>42</v>
      </c>
      <c r="M1014" s="1"/>
      <c r="N1014" s="1"/>
      <c r="O1014" s="1">
        <v>310000</v>
      </c>
      <c r="P1014" s="1">
        <f>O1014</f>
        <v>310000</v>
      </c>
      <c r="Q1014" s="1"/>
      <c r="R1014" s="1">
        <v>310000</v>
      </c>
      <c r="S1014" s="1">
        <f>R1014</f>
        <v>310000</v>
      </c>
      <c r="T1014" s="1">
        <v>310000</v>
      </c>
      <c r="U1014" s="1">
        <f>T1014</f>
        <v>310000</v>
      </c>
    </row>
    <row r="1015" spans="1:25" s="23" customFormat="1" ht="15.75" hidden="1" x14ac:dyDescent="0.2">
      <c r="A1015" s="24" t="s">
        <v>75</v>
      </c>
      <c r="B1015" s="25">
        <v>11</v>
      </c>
      <c r="C1015" s="50" t="s">
        <v>25</v>
      </c>
      <c r="D1015" s="27">
        <v>363</v>
      </c>
      <c r="E1015" s="20"/>
      <c r="F1015" s="20"/>
      <c r="G1015" s="21">
        <f>SUM(G1016:G1017)</f>
        <v>200000</v>
      </c>
      <c r="H1015" s="21">
        <f t="shared" ref="H1015:U1015" si="516">SUM(H1016:H1017)</f>
        <v>200000</v>
      </c>
      <c r="I1015" s="21">
        <f t="shared" si="516"/>
        <v>200000</v>
      </c>
      <c r="J1015" s="21">
        <f t="shared" si="516"/>
        <v>200000</v>
      </c>
      <c r="K1015" s="21">
        <f t="shared" si="516"/>
        <v>0</v>
      </c>
      <c r="L1015" s="22">
        <f t="shared" si="509"/>
        <v>0</v>
      </c>
      <c r="M1015" s="21">
        <f t="shared" si="516"/>
        <v>200000</v>
      </c>
      <c r="N1015" s="21">
        <f t="shared" si="516"/>
        <v>200000</v>
      </c>
      <c r="O1015" s="21">
        <f t="shared" si="516"/>
        <v>20000</v>
      </c>
      <c r="P1015" s="21">
        <f t="shared" si="516"/>
        <v>20000</v>
      </c>
      <c r="Q1015" s="21">
        <f t="shared" si="516"/>
        <v>250000</v>
      </c>
      <c r="R1015" s="21">
        <f t="shared" si="516"/>
        <v>260000</v>
      </c>
      <c r="S1015" s="21">
        <f t="shared" si="516"/>
        <v>260000</v>
      </c>
      <c r="T1015" s="21">
        <f t="shared" si="516"/>
        <v>260000</v>
      </c>
      <c r="U1015" s="21">
        <f t="shared" si="516"/>
        <v>260000</v>
      </c>
      <c r="V1015" s="21"/>
      <c r="W1015" s="21"/>
      <c r="X1015" s="21"/>
      <c r="Y1015" s="12"/>
    </row>
    <row r="1016" spans="1:25" ht="30" hidden="1" x14ac:dyDescent="0.2">
      <c r="A1016" s="28" t="s">
        <v>75</v>
      </c>
      <c r="B1016" s="29">
        <v>11</v>
      </c>
      <c r="C1016" s="51" t="s">
        <v>25</v>
      </c>
      <c r="D1016" s="31">
        <v>3631</v>
      </c>
      <c r="E1016" s="32" t="s">
        <v>404</v>
      </c>
      <c r="L1016" s="33" t="str">
        <f t="shared" si="509"/>
        <v>-</v>
      </c>
      <c r="M1016" s="1">
        <v>100000</v>
      </c>
      <c r="N1016" s="1">
        <v>100000</v>
      </c>
      <c r="O1016" s="1">
        <v>10000</v>
      </c>
      <c r="P1016" s="1">
        <f t="shared" si="515"/>
        <v>10000</v>
      </c>
      <c r="Q1016" s="1">
        <v>150000</v>
      </c>
      <c r="R1016" s="1">
        <v>250000</v>
      </c>
      <c r="S1016" s="1">
        <f t="shared" ref="S1016:S1026" si="517">R1016</f>
        <v>250000</v>
      </c>
      <c r="T1016" s="1">
        <v>250000</v>
      </c>
      <c r="U1016" s="1">
        <f t="shared" ref="U1016:U1026" si="518">T1016</f>
        <v>250000</v>
      </c>
    </row>
    <row r="1017" spans="1:25" ht="30" hidden="1" x14ac:dyDescent="0.2">
      <c r="A1017" s="28" t="s">
        <v>75</v>
      </c>
      <c r="B1017" s="29">
        <v>11</v>
      </c>
      <c r="C1017" s="51" t="s">
        <v>25</v>
      </c>
      <c r="D1017" s="31">
        <v>3632</v>
      </c>
      <c r="E1017" s="32" t="s">
        <v>310</v>
      </c>
      <c r="G1017" s="1">
        <v>200000</v>
      </c>
      <c r="H1017" s="1">
        <v>200000</v>
      </c>
      <c r="I1017" s="1">
        <v>200000</v>
      </c>
      <c r="J1017" s="1">
        <v>200000</v>
      </c>
      <c r="L1017" s="33">
        <f t="shared" si="509"/>
        <v>0</v>
      </c>
      <c r="M1017" s="1">
        <v>100000</v>
      </c>
      <c r="N1017" s="1">
        <v>100000</v>
      </c>
      <c r="O1017" s="1">
        <v>10000</v>
      </c>
      <c r="P1017" s="1">
        <f t="shared" si="515"/>
        <v>10000</v>
      </c>
      <c r="Q1017" s="1">
        <v>100000</v>
      </c>
      <c r="R1017" s="1">
        <v>10000</v>
      </c>
      <c r="S1017" s="1">
        <f t="shared" si="517"/>
        <v>10000</v>
      </c>
      <c r="T1017" s="1">
        <v>10000</v>
      </c>
      <c r="U1017" s="1">
        <f t="shared" si="518"/>
        <v>10000</v>
      </c>
    </row>
    <row r="1018" spans="1:25" s="23" customFormat="1" ht="15.75" hidden="1" x14ac:dyDescent="0.2">
      <c r="A1018" s="24" t="s">
        <v>75</v>
      </c>
      <c r="B1018" s="25">
        <v>11</v>
      </c>
      <c r="C1018" s="50" t="s">
        <v>25</v>
      </c>
      <c r="D1018" s="27">
        <v>412</v>
      </c>
      <c r="E1018" s="20"/>
      <c r="F1018" s="20"/>
      <c r="G1018" s="21">
        <f>SUM(G1019:G1020)</f>
        <v>1350000</v>
      </c>
      <c r="H1018" s="21">
        <f t="shared" ref="H1018:U1018" si="519">SUM(H1019:H1020)</f>
        <v>1350000</v>
      </c>
      <c r="I1018" s="21">
        <f t="shared" si="519"/>
        <v>1350000</v>
      </c>
      <c r="J1018" s="21">
        <f t="shared" si="519"/>
        <v>1350000</v>
      </c>
      <c r="K1018" s="21">
        <f t="shared" si="519"/>
        <v>61120</v>
      </c>
      <c r="L1018" s="22">
        <f t="shared" si="509"/>
        <v>4.5274074074074067</v>
      </c>
      <c r="M1018" s="21">
        <f t="shared" si="519"/>
        <v>1250000</v>
      </c>
      <c r="N1018" s="21">
        <f t="shared" si="519"/>
        <v>1250000</v>
      </c>
      <c r="O1018" s="21">
        <f t="shared" si="519"/>
        <v>1350000</v>
      </c>
      <c r="P1018" s="21">
        <f t="shared" si="519"/>
        <v>1350000</v>
      </c>
      <c r="Q1018" s="21">
        <f t="shared" si="519"/>
        <v>1100000</v>
      </c>
      <c r="R1018" s="21">
        <f t="shared" si="519"/>
        <v>1200000</v>
      </c>
      <c r="S1018" s="21">
        <f t="shared" si="519"/>
        <v>1200000</v>
      </c>
      <c r="T1018" s="21">
        <f t="shared" si="519"/>
        <v>1200000</v>
      </c>
      <c r="U1018" s="21">
        <f t="shared" si="519"/>
        <v>1200000</v>
      </c>
      <c r="V1018" s="21"/>
      <c r="W1018" s="21"/>
      <c r="X1018" s="21"/>
      <c r="Y1018" s="12"/>
    </row>
    <row r="1019" spans="1:25" hidden="1" x14ac:dyDescent="0.2">
      <c r="A1019" s="28" t="s">
        <v>75</v>
      </c>
      <c r="B1019" s="29">
        <v>11</v>
      </c>
      <c r="C1019" s="51" t="s">
        <v>25</v>
      </c>
      <c r="D1019" s="31">
        <v>4123</v>
      </c>
      <c r="L1019" s="33" t="str">
        <f t="shared" si="509"/>
        <v>-</v>
      </c>
      <c r="M1019" s="1"/>
      <c r="N1019" s="1"/>
      <c r="O1019" s="1">
        <v>100000</v>
      </c>
      <c r="P1019" s="1">
        <f>O1019</f>
        <v>100000</v>
      </c>
      <c r="Q1019" s="1"/>
      <c r="R1019" s="1">
        <v>100000</v>
      </c>
      <c r="S1019" s="1">
        <f>R1019</f>
        <v>100000</v>
      </c>
      <c r="T1019" s="1">
        <v>100000</v>
      </c>
      <c r="U1019" s="1">
        <f>T1019</f>
        <v>100000</v>
      </c>
    </row>
    <row r="1020" spans="1:25" hidden="1" x14ac:dyDescent="0.2">
      <c r="A1020" s="28" t="s">
        <v>75</v>
      </c>
      <c r="B1020" s="29">
        <v>11</v>
      </c>
      <c r="C1020" s="51" t="s">
        <v>25</v>
      </c>
      <c r="D1020" s="31">
        <v>4126</v>
      </c>
      <c r="E1020" s="32" t="s">
        <v>4</v>
      </c>
      <c r="G1020" s="1">
        <v>1350000</v>
      </c>
      <c r="H1020" s="1">
        <v>1350000</v>
      </c>
      <c r="I1020" s="1">
        <v>1350000</v>
      </c>
      <c r="J1020" s="1">
        <v>1350000</v>
      </c>
      <c r="K1020" s="1">
        <v>61120</v>
      </c>
      <c r="L1020" s="33">
        <f t="shared" si="509"/>
        <v>4.5274074074074067</v>
      </c>
      <c r="M1020" s="1">
        <v>1250000</v>
      </c>
      <c r="N1020" s="1">
        <v>1250000</v>
      </c>
      <c r="O1020" s="1">
        <v>1250000</v>
      </c>
      <c r="P1020" s="1">
        <f t="shared" si="515"/>
        <v>1250000</v>
      </c>
      <c r="Q1020" s="1">
        <v>1100000</v>
      </c>
      <c r="R1020" s="1">
        <v>1100000</v>
      </c>
      <c r="S1020" s="1">
        <f t="shared" si="517"/>
        <v>1100000</v>
      </c>
      <c r="T1020" s="1">
        <v>1100000</v>
      </c>
      <c r="U1020" s="1">
        <f t="shared" si="518"/>
        <v>1100000</v>
      </c>
    </row>
    <row r="1021" spans="1:25" s="23" customFormat="1" ht="15.75" hidden="1" x14ac:dyDescent="0.2">
      <c r="A1021" s="24" t="s">
        <v>75</v>
      </c>
      <c r="B1021" s="25">
        <v>11</v>
      </c>
      <c r="C1021" s="50" t="s">
        <v>25</v>
      </c>
      <c r="D1021" s="27">
        <v>421</v>
      </c>
      <c r="E1021" s="20"/>
      <c r="F1021" s="20"/>
      <c r="G1021" s="21">
        <f>SUM(G1022)</f>
        <v>3450000</v>
      </c>
      <c r="H1021" s="21">
        <f t="shared" ref="H1021:U1021" si="520">SUM(H1022)</f>
        <v>3450000</v>
      </c>
      <c r="I1021" s="21">
        <f t="shared" si="520"/>
        <v>3450000</v>
      </c>
      <c r="J1021" s="21">
        <f t="shared" si="520"/>
        <v>3450000</v>
      </c>
      <c r="K1021" s="21">
        <f t="shared" si="520"/>
        <v>3384344.8</v>
      </c>
      <c r="L1021" s="22">
        <f t="shared" si="509"/>
        <v>98.096950724637679</v>
      </c>
      <c r="M1021" s="21">
        <f t="shared" si="520"/>
        <v>4400000</v>
      </c>
      <c r="N1021" s="21">
        <f t="shared" si="520"/>
        <v>4400000</v>
      </c>
      <c r="O1021" s="21">
        <f t="shared" si="520"/>
        <v>4200000</v>
      </c>
      <c r="P1021" s="21">
        <f t="shared" si="520"/>
        <v>4200000</v>
      </c>
      <c r="Q1021" s="21">
        <f t="shared" si="520"/>
        <v>4746500</v>
      </c>
      <c r="R1021" s="21">
        <f t="shared" si="520"/>
        <v>5000000</v>
      </c>
      <c r="S1021" s="21">
        <f t="shared" si="520"/>
        <v>5000000</v>
      </c>
      <c r="T1021" s="21">
        <f t="shared" si="520"/>
        <v>5000000</v>
      </c>
      <c r="U1021" s="21">
        <f t="shared" si="520"/>
        <v>5000000</v>
      </c>
      <c r="V1021" s="21"/>
      <c r="W1021" s="21"/>
      <c r="X1021" s="21"/>
      <c r="Y1021" s="12"/>
    </row>
    <row r="1022" spans="1:25" hidden="1" x14ac:dyDescent="0.2">
      <c r="A1022" s="28" t="s">
        <v>75</v>
      </c>
      <c r="B1022" s="29">
        <v>11</v>
      </c>
      <c r="C1022" s="51" t="s">
        <v>25</v>
      </c>
      <c r="D1022" s="31">
        <v>4214</v>
      </c>
      <c r="E1022" s="32" t="s">
        <v>154</v>
      </c>
      <c r="G1022" s="1">
        <v>3450000</v>
      </c>
      <c r="H1022" s="1">
        <v>3450000</v>
      </c>
      <c r="I1022" s="1">
        <v>3450000</v>
      </c>
      <c r="J1022" s="1">
        <v>3450000</v>
      </c>
      <c r="K1022" s="1">
        <v>3384344.8</v>
      </c>
      <c r="L1022" s="33">
        <f t="shared" si="509"/>
        <v>98.096950724637679</v>
      </c>
      <c r="M1022" s="1">
        <v>4400000</v>
      </c>
      <c r="N1022" s="1">
        <v>4400000</v>
      </c>
      <c r="O1022" s="1">
        <v>4200000</v>
      </c>
      <c r="P1022" s="1">
        <f t="shared" si="515"/>
        <v>4200000</v>
      </c>
      <c r="Q1022" s="1">
        <v>4746500</v>
      </c>
      <c r="R1022" s="1">
        <v>5000000</v>
      </c>
      <c r="S1022" s="1">
        <f t="shared" si="517"/>
        <v>5000000</v>
      </c>
      <c r="T1022" s="1">
        <v>5000000</v>
      </c>
      <c r="U1022" s="1">
        <f t="shared" si="518"/>
        <v>5000000</v>
      </c>
    </row>
    <row r="1023" spans="1:25" s="23" customFormat="1" ht="15.75" hidden="1" x14ac:dyDescent="0.2">
      <c r="A1023" s="24" t="s">
        <v>75</v>
      </c>
      <c r="B1023" s="25">
        <v>11</v>
      </c>
      <c r="C1023" s="50" t="s">
        <v>25</v>
      </c>
      <c r="D1023" s="27">
        <v>451</v>
      </c>
      <c r="E1023" s="20"/>
      <c r="F1023" s="20"/>
      <c r="G1023" s="21">
        <f>SUM(G1024)</f>
        <v>800000</v>
      </c>
      <c r="H1023" s="21">
        <f t="shared" ref="H1023:U1023" si="521">SUM(H1024)</f>
        <v>800000</v>
      </c>
      <c r="I1023" s="21">
        <f t="shared" si="521"/>
        <v>800000</v>
      </c>
      <c r="J1023" s="21">
        <f t="shared" si="521"/>
        <v>800000</v>
      </c>
      <c r="K1023" s="21">
        <f t="shared" si="521"/>
        <v>371750</v>
      </c>
      <c r="L1023" s="22">
        <f t="shared" si="509"/>
        <v>46.46875</v>
      </c>
      <c r="M1023" s="21">
        <f t="shared" si="521"/>
        <v>800000</v>
      </c>
      <c r="N1023" s="21">
        <f t="shared" si="521"/>
        <v>800000</v>
      </c>
      <c r="O1023" s="21">
        <f t="shared" si="521"/>
        <v>1650000</v>
      </c>
      <c r="P1023" s="21">
        <f t="shared" si="521"/>
        <v>1650000</v>
      </c>
      <c r="Q1023" s="21">
        <f t="shared" si="521"/>
        <v>600000</v>
      </c>
      <c r="R1023" s="21">
        <f t="shared" si="521"/>
        <v>1300000</v>
      </c>
      <c r="S1023" s="21">
        <f t="shared" si="521"/>
        <v>1300000</v>
      </c>
      <c r="T1023" s="21">
        <f t="shared" si="521"/>
        <v>1300000</v>
      </c>
      <c r="U1023" s="21">
        <f t="shared" si="521"/>
        <v>1300000</v>
      </c>
      <c r="V1023" s="21"/>
      <c r="W1023" s="21"/>
      <c r="X1023" s="21"/>
      <c r="Y1023" s="12"/>
    </row>
    <row r="1024" spans="1:25" s="23" customFormat="1" ht="15.75" hidden="1" x14ac:dyDescent="0.2">
      <c r="A1024" s="28" t="s">
        <v>75</v>
      </c>
      <c r="B1024" s="29">
        <v>11</v>
      </c>
      <c r="C1024" s="51" t="s">
        <v>25</v>
      </c>
      <c r="D1024" s="31">
        <v>4511</v>
      </c>
      <c r="E1024" s="32" t="s">
        <v>136</v>
      </c>
      <c r="F1024" s="32"/>
      <c r="G1024" s="1">
        <v>800000</v>
      </c>
      <c r="H1024" s="1">
        <v>800000</v>
      </c>
      <c r="I1024" s="1">
        <v>800000</v>
      </c>
      <c r="J1024" s="1">
        <v>800000</v>
      </c>
      <c r="K1024" s="1">
        <v>371750</v>
      </c>
      <c r="L1024" s="33">
        <f t="shared" si="509"/>
        <v>46.46875</v>
      </c>
      <c r="M1024" s="1">
        <v>800000</v>
      </c>
      <c r="N1024" s="1">
        <v>800000</v>
      </c>
      <c r="O1024" s="1">
        <v>1650000</v>
      </c>
      <c r="P1024" s="1">
        <f t="shared" si="515"/>
        <v>1650000</v>
      </c>
      <c r="Q1024" s="1">
        <v>600000</v>
      </c>
      <c r="R1024" s="1">
        <v>1300000</v>
      </c>
      <c r="S1024" s="1">
        <f t="shared" si="517"/>
        <v>1300000</v>
      </c>
      <c r="T1024" s="1">
        <v>1300000</v>
      </c>
      <c r="U1024" s="1">
        <f t="shared" si="518"/>
        <v>1300000</v>
      </c>
      <c r="V1024" s="21"/>
      <c r="W1024" s="21"/>
      <c r="X1024" s="21"/>
      <c r="Y1024" s="12"/>
    </row>
    <row r="1025" spans="1:25" s="23" customFormat="1" ht="15.75" hidden="1" x14ac:dyDescent="0.2">
      <c r="A1025" s="24" t="s">
        <v>75</v>
      </c>
      <c r="B1025" s="25">
        <v>11</v>
      </c>
      <c r="C1025" s="50" t="s">
        <v>25</v>
      </c>
      <c r="D1025" s="27">
        <v>454</v>
      </c>
      <c r="E1025" s="20"/>
      <c r="F1025" s="20"/>
      <c r="G1025" s="21">
        <f>SUM(G1026)</f>
        <v>1200000</v>
      </c>
      <c r="H1025" s="21">
        <f t="shared" ref="H1025:U1025" si="522">SUM(H1026)</f>
        <v>1200000</v>
      </c>
      <c r="I1025" s="21">
        <f t="shared" si="522"/>
        <v>1200000</v>
      </c>
      <c r="J1025" s="21">
        <f t="shared" si="522"/>
        <v>1200000</v>
      </c>
      <c r="K1025" s="21">
        <f t="shared" si="522"/>
        <v>45000</v>
      </c>
      <c r="L1025" s="22">
        <f t="shared" si="509"/>
        <v>3.75</v>
      </c>
      <c r="M1025" s="21">
        <f t="shared" si="522"/>
        <v>1200000</v>
      </c>
      <c r="N1025" s="21">
        <f t="shared" si="522"/>
        <v>1200000</v>
      </c>
      <c r="O1025" s="21">
        <f t="shared" si="522"/>
        <v>100000</v>
      </c>
      <c r="P1025" s="21">
        <f t="shared" si="522"/>
        <v>100000</v>
      </c>
      <c r="Q1025" s="21">
        <f t="shared" si="522"/>
        <v>1200000</v>
      </c>
      <c r="R1025" s="21">
        <f t="shared" si="522"/>
        <v>200000</v>
      </c>
      <c r="S1025" s="21">
        <f t="shared" si="522"/>
        <v>200000</v>
      </c>
      <c r="T1025" s="21">
        <f t="shared" si="522"/>
        <v>200000</v>
      </c>
      <c r="U1025" s="21">
        <f t="shared" si="522"/>
        <v>200000</v>
      </c>
      <c r="V1025" s="21"/>
      <c r="W1025" s="21"/>
      <c r="X1025" s="21"/>
      <c r="Y1025" s="12"/>
    </row>
    <row r="1026" spans="1:25" ht="30" hidden="1" x14ac:dyDescent="0.2">
      <c r="A1026" s="28" t="s">
        <v>75</v>
      </c>
      <c r="B1026" s="29">
        <v>11</v>
      </c>
      <c r="C1026" s="51" t="s">
        <v>25</v>
      </c>
      <c r="D1026" s="54" t="s">
        <v>74</v>
      </c>
      <c r="E1026" s="32" t="s">
        <v>155</v>
      </c>
      <c r="G1026" s="1">
        <v>1200000</v>
      </c>
      <c r="H1026" s="1">
        <v>1200000</v>
      </c>
      <c r="I1026" s="1">
        <v>1200000</v>
      </c>
      <c r="J1026" s="1">
        <v>1200000</v>
      </c>
      <c r="K1026" s="1">
        <v>45000</v>
      </c>
      <c r="L1026" s="33">
        <f t="shared" si="509"/>
        <v>3.75</v>
      </c>
      <c r="M1026" s="1">
        <v>1200000</v>
      </c>
      <c r="N1026" s="1">
        <v>1200000</v>
      </c>
      <c r="O1026" s="1">
        <v>100000</v>
      </c>
      <c r="P1026" s="1">
        <f t="shared" si="515"/>
        <v>100000</v>
      </c>
      <c r="Q1026" s="1">
        <v>1200000</v>
      </c>
      <c r="R1026" s="1">
        <v>200000</v>
      </c>
      <c r="S1026" s="1">
        <f t="shared" si="517"/>
        <v>200000</v>
      </c>
      <c r="T1026" s="1">
        <v>200000</v>
      </c>
      <c r="U1026" s="1">
        <f t="shared" si="518"/>
        <v>200000</v>
      </c>
    </row>
    <row r="1027" spans="1:25" s="23" customFormat="1" ht="15.75" hidden="1" x14ac:dyDescent="0.2">
      <c r="A1027" s="24" t="s">
        <v>75</v>
      </c>
      <c r="B1027" s="25">
        <v>52</v>
      </c>
      <c r="C1027" s="50" t="s">
        <v>25</v>
      </c>
      <c r="D1027" s="40">
        <v>323</v>
      </c>
      <c r="E1027" s="20"/>
      <c r="F1027" s="20"/>
      <c r="G1027" s="21">
        <f>SUM(G1028)</f>
        <v>50000</v>
      </c>
      <c r="H1027" s="21">
        <f t="shared" ref="H1027:U1027" si="523">SUM(H1028)</f>
        <v>0</v>
      </c>
      <c r="I1027" s="21">
        <f t="shared" si="523"/>
        <v>50000</v>
      </c>
      <c r="J1027" s="21">
        <f t="shared" si="523"/>
        <v>0</v>
      </c>
      <c r="K1027" s="21">
        <f t="shared" si="523"/>
        <v>0</v>
      </c>
      <c r="L1027" s="22">
        <f t="shared" si="509"/>
        <v>0</v>
      </c>
      <c r="M1027" s="21">
        <f t="shared" si="523"/>
        <v>50000</v>
      </c>
      <c r="N1027" s="21">
        <f t="shared" si="523"/>
        <v>0</v>
      </c>
      <c r="O1027" s="21">
        <f t="shared" si="523"/>
        <v>0</v>
      </c>
      <c r="P1027" s="21">
        <f t="shared" si="523"/>
        <v>0</v>
      </c>
      <c r="Q1027" s="21">
        <f t="shared" si="523"/>
        <v>50000</v>
      </c>
      <c r="R1027" s="21">
        <f t="shared" si="523"/>
        <v>0</v>
      </c>
      <c r="S1027" s="21">
        <f t="shared" si="523"/>
        <v>0</v>
      </c>
      <c r="T1027" s="21">
        <f t="shared" si="523"/>
        <v>0</v>
      </c>
      <c r="U1027" s="21">
        <f t="shared" si="523"/>
        <v>0</v>
      </c>
      <c r="V1027" s="21"/>
      <c r="W1027" s="21"/>
      <c r="X1027" s="21"/>
      <c r="Y1027" s="12"/>
    </row>
    <row r="1028" spans="1:25" hidden="1" x14ac:dyDescent="0.2">
      <c r="A1028" s="28" t="s">
        <v>75</v>
      </c>
      <c r="B1028" s="29">
        <v>52</v>
      </c>
      <c r="C1028" s="51" t="s">
        <v>25</v>
      </c>
      <c r="D1028" s="54">
        <v>3232</v>
      </c>
      <c r="E1028" s="32" t="s">
        <v>118</v>
      </c>
      <c r="G1028" s="1">
        <v>50000</v>
      </c>
      <c r="H1028" s="56"/>
      <c r="I1028" s="1">
        <v>50000</v>
      </c>
      <c r="J1028" s="56"/>
      <c r="K1028" s="1">
        <v>0</v>
      </c>
      <c r="L1028" s="33">
        <f t="shared" si="509"/>
        <v>0</v>
      </c>
      <c r="M1028" s="1">
        <v>50000</v>
      </c>
      <c r="N1028" s="56"/>
      <c r="O1028" s="1"/>
      <c r="P1028" s="56"/>
      <c r="Q1028" s="1">
        <v>50000</v>
      </c>
      <c r="R1028" s="1"/>
      <c r="S1028" s="56"/>
      <c r="T1028" s="1"/>
      <c r="U1028" s="56"/>
    </row>
    <row r="1029" spans="1:25" s="23" customFormat="1" ht="15.75" hidden="1" x14ac:dyDescent="0.2">
      <c r="A1029" s="24" t="s">
        <v>75</v>
      </c>
      <c r="B1029" s="25">
        <v>52</v>
      </c>
      <c r="C1029" s="50" t="s">
        <v>25</v>
      </c>
      <c r="D1029" s="40">
        <v>412</v>
      </c>
      <c r="E1029" s="20"/>
      <c r="F1029" s="20"/>
      <c r="G1029" s="21">
        <f>SUM(G1030)</f>
        <v>50000</v>
      </c>
      <c r="H1029" s="21">
        <f t="shared" ref="H1029:U1029" si="524">SUM(H1030)</f>
        <v>0</v>
      </c>
      <c r="I1029" s="21">
        <f t="shared" si="524"/>
        <v>50000</v>
      </c>
      <c r="J1029" s="21">
        <f t="shared" si="524"/>
        <v>0</v>
      </c>
      <c r="K1029" s="21">
        <f t="shared" si="524"/>
        <v>254937.5</v>
      </c>
      <c r="L1029" s="22">
        <f t="shared" si="509"/>
        <v>509.875</v>
      </c>
      <c r="M1029" s="21">
        <f t="shared" si="524"/>
        <v>50000</v>
      </c>
      <c r="N1029" s="21">
        <f t="shared" si="524"/>
        <v>0</v>
      </c>
      <c r="O1029" s="21">
        <f t="shared" si="524"/>
        <v>100000</v>
      </c>
      <c r="P1029" s="21">
        <f t="shared" si="524"/>
        <v>0</v>
      </c>
      <c r="Q1029" s="21">
        <f t="shared" si="524"/>
        <v>50000</v>
      </c>
      <c r="R1029" s="21">
        <f t="shared" si="524"/>
        <v>100000</v>
      </c>
      <c r="S1029" s="21">
        <f t="shared" si="524"/>
        <v>0</v>
      </c>
      <c r="T1029" s="21">
        <f t="shared" si="524"/>
        <v>100000</v>
      </c>
      <c r="U1029" s="21">
        <f t="shared" si="524"/>
        <v>0</v>
      </c>
      <c r="V1029" s="21"/>
      <c r="W1029" s="21"/>
      <c r="X1029" s="21"/>
      <c r="Y1029" s="12"/>
    </row>
    <row r="1030" spans="1:25" hidden="1" x14ac:dyDescent="0.2">
      <c r="A1030" s="28" t="s">
        <v>75</v>
      </c>
      <c r="B1030" s="29">
        <v>52</v>
      </c>
      <c r="C1030" s="51" t="s">
        <v>25</v>
      </c>
      <c r="D1030" s="54" t="s">
        <v>82</v>
      </c>
      <c r="E1030" s="32" t="s">
        <v>4</v>
      </c>
      <c r="G1030" s="1">
        <v>50000</v>
      </c>
      <c r="H1030" s="56"/>
      <c r="I1030" s="1">
        <v>50000</v>
      </c>
      <c r="J1030" s="56"/>
      <c r="K1030" s="1">
        <v>254937.5</v>
      </c>
      <c r="L1030" s="33">
        <f t="shared" si="509"/>
        <v>509.875</v>
      </c>
      <c r="M1030" s="1">
        <v>50000</v>
      </c>
      <c r="N1030" s="56"/>
      <c r="O1030" s="1">
        <v>100000</v>
      </c>
      <c r="P1030" s="56"/>
      <c r="Q1030" s="1">
        <v>50000</v>
      </c>
      <c r="R1030" s="1">
        <v>100000</v>
      </c>
      <c r="S1030" s="56"/>
      <c r="T1030" s="1">
        <v>100000</v>
      </c>
      <c r="U1030" s="56"/>
    </row>
    <row r="1031" spans="1:25" ht="94.5" x14ac:dyDescent="0.2">
      <c r="A1031" s="278" t="s">
        <v>536</v>
      </c>
      <c r="B1031" s="278"/>
      <c r="C1031" s="278"/>
      <c r="D1031" s="278"/>
      <c r="E1031" s="20" t="s">
        <v>94</v>
      </c>
      <c r="F1031" s="49" t="s">
        <v>449</v>
      </c>
      <c r="G1031" s="53">
        <f>SUM(G1032)</f>
        <v>600000</v>
      </c>
      <c r="H1031" s="53">
        <f t="shared" ref="H1031:U1032" si="525">SUM(H1032)</f>
        <v>600000</v>
      </c>
      <c r="I1031" s="53">
        <f t="shared" si="525"/>
        <v>600000</v>
      </c>
      <c r="J1031" s="53">
        <f t="shared" si="525"/>
        <v>600000</v>
      </c>
      <c r="K1031" s="53">
        <f t="shared" si="525"/>
        <v>600000</v>
      </c>
      <c r="L1031" s="22">
        <f t="shared" si="509"/>
        <v>100</v>
      </c>
      <c r="M1031" s="53">
        <f t="shared" si="525"/>
        <v>600000</v>
      </c>
      <c r="N1031" s="53">
        <f t="shared" si="525"/>
        <v>600000</v>
      </c>
      <c r="O1031" s="53">
        <f t="shared" si="525"/>
        <v>600000</v>
      </c>
      <c r="P1031" s="53">
        <f t="shared" si="525"/>
        <v>600000</v>
      </c>
      <c r="Q1031" s="53">
        <f t="shared" si="525"/>
        <v>600000</v>
      </c>
      <c r="R1031" s="53">
        <f t="shared" si="525"/>
        <v>600000</v>
      </c>
      <c r="S1031" s="53">
        <f t="shared" si="525"/>
        <v>600000</v>
      </c>
      <c r="T1031" s="53">
        <f t="shared" si="525"/>
        <v>600000</v>
      </c>
      <c r="U1031" s="53">
        <f t="shared" si="525"/>
        <v>600000</v>
      </c>
    </row>
    <row r="1032" spans="1:25" s="23" customFormat="1" ht="15.75" hidden="1" x14ac:dyDescent="0.2">
      <c r="A1032" s="24" t="s">
        <v>97</v>
      </c>
      <c r="B1032" s="25">
        <v>11</v>
      </c>
      <c r="C1032" s="50" t="s">
        <v>25</v>
      </c>
      <c r="D1032" s="40">
        <v>412</v>
      </c>
      <c r="E1032" s="20"/>
      <c r="F1032" s="20"/>
      <c r="G1032" s="53">
        <f>SUM(G1033)</f>
        <v>600000</v>
      </c>
      <c r="H1032" s="53">
        <f t="shared" si="525"/>
        <v>600000</v>
      </c>
      <c r="I1032" s="53">
        <f t="shared" si="525"/>
        <v>600000</v>
      </c>
      <c r="J1032" s="53">
        <f t="shared" si="525"/>
        <v>600000</v>
      </c>
      <c r="K1032" s="53">
        <f t="shared" si="525"/>
        <v>600000</v>
      </c>
      <c r="L1032" s="22">
        <f t="shared" si="509"/>
        <v>100</v>
      </c>
      <c r="M1032" s="53">
        <f t="shared" si="525"/>
        <v>600000</v>
      </c>
      <c r="N1032" s="53">
        <f t="shared" si="525"/>
        <v>600000</v>
      </c>
      <c r="O1032" s="53">
        <f t="shared" si="525"/>
        <v>600000</v>
      </c>
      <c r="P1032" s="53">
        <f t="shared" si="525"/>
        <v>600000</v>
      </c>
      <c r="Q1032" s="53">
        <f t="shared" si="525"/>
        <v>600000</v>
      </c>
      <c r="R1032" s="53">
        <f t="shared" si="525"/>
        <v>600000</v>
      </c>
      <c r="S1032" s="53">
        <f t="shared" si="525"/>
        <v>600000</v>
      </c>
      <c r="T1032" s="53">
        <f t="shared" si="525"/>
        <v>600000</v>
      </c>
      <c r="U1032" s="53">
        <f t="shared" si="525"/>
        <v>600000</v>
      </c>
      <c r="V1032" s="21"/>
      <c r="W1032" s="21"/>
      <c r="X1032" s="21"/>
      <c r="Y1032" s="12"/>
    </row>
    <row r="1033" spans="1:25" hidden="1" x14ac:dyDescent="0.2">
      <c r="A1033" s="28" t="s">
        <v>97</v>
      </c>
      <c r="B1033" s="29">
        <v>11</v>
      </c>
      <c r="C1033" s="51" t="s">
        <v>25</v>
      </c>
      <c r="D1033" s="54" t="s">
        <v>82</v>
      </c>
      <c r="E1033" s="32" t="s">
        <v>4</v>
      </c>
      <c r="G1033" s="52">
        <v>600000</v>
      </c>
      <c r="H1033" s="52">
        <v>600000</v>
      </c>
      <c r="I1033" s="52">
        <v>600000</v>
      </c>
      <c r="J1033" s="52">
        <v>600000</v>
      </c>
      <c r="K1033" s="52">
        <v>600000</v>
      </c>
      <c r="L1033" s="33">
        <f t="shared" si="509"/>
        <v>100</v>
      </c>
      <c r="M1033" s="52">
        <v>600000</v>
      </c>
      <c r="N1033" s="52">
        <v>600000</v>
      </c>
      <c r="O1033" s="52">
        <v>600000</v>
      </c>
      <c r="P1033" s="52">
        <f>O1033</f>
        <v>600000</v>
      </c>
      <c r="Q1033" s="52">
        <v>600000</v>
      </c>
      <c r="R1033" s="52">
        <v>600000</v>
      </c>
      <c r="S1033" s="52">
        <f>R1033</f>
        <v>600000</v>
      </c>
      <c r="T1033" s="52">
        <v>600000</v>
      </c>
      <c r="U1033" s="52">
        <f>T1033</f>
        <v>600000</v>
      </c>
    </row>
    <row r="1034" spans="1:25" ht="94.5" x14ac:dyDescent="0.2">
      <c r="A1034" s="278" t="s">
        <v>537</v>
      </c>
      <c r="B1034" s="278"/>
      <c r="C1034" s="278"/>
      <c r="D1034" s="278"/>
      <c r="E1034" s="20" t="s">
        <v>312</v>
      </c>
      <c r="F1034" s="49" t="s">
        <v>449</v>
      </c>
      <c r="G1034" s="53">
        <f t="shared" ref="G1034:N1034" si="526">G1035+G1037+G1041+G1043+G1045+G1047+G1049+G1051</f>
        <v>500375</v>
      </c>
      <c r="H1034" s="53">
        <f t="shared" si="526"/>
        <v>500375</v>
      </c>
      <c r="I1034" s="53">
        <f t="shared" si="526"/>
        <v>500375</v>
      </c>
      <c r="J1034" s="53">
        <f t="shared" si="526"/>
        <v>500375</v>
      </c>
      <c r="K1034" s="53">
        <f t="shared" si="526"/>
        <v>321981.02</v>
      </c>
      <c r="L1034" s="22">
        <f t="shared" si="509"/>
        <v>64.347943042717972</v>
      </c>
      <c r="M1034" s="53">
        <f t="shared" si="526"/>
        <v>658875</v>
      </c>
      <c r="N1034" s="53">
        <f t="shared" si="526"/>
        <v>658875</v>
      </c>
      <c r="O1034" s="53">
        <f>O1035+O1037+O1041+O1043+O1045+O1047+O1049+O1051</f>
        <v>751000</v>
      </c>
      <c r="P1034" s="53">
        <f t="shared" ref="P1034:U1034" si="527">P1035+P1037+P1041+P1043+P1045+P1047+P1049+P1051</f>
        <v>751000</v>
      </c>
      <c r="Q1034" s="53">
        <f t="shared" si="527"/>
        <v>0</v>
      </c>
      <c r="R1034" s="53">
        <f t="shared" si="527"/>
        <v>0</v>
      </c>
      <c r="S1034" s="53">
        <f t="shared" si="527"/>
        <v>0</v>
      </c>
      <c r="T1034" s="53">
        <f t="shared" si="527"/>
        <v>0</v>
      </c>
      <c r="U1034" s="53">
        <f t="shared" si="527"/>
        <v>0</v>
      </c>
    </row>
    <row r="1035" spans="1:25" s="23" customFormat="1" ht="15.75" hidden="1" x14ac:dyDescent="0.2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3">
        <f>SUM(G1036)</f>
        <v>121000</v>
      </c>
      <c r="H1035" s="53">
        <f t="shared" ref="H1035:U1035" si="528">SUM(H1036)</f>
        <v>121000</v>
      </c>
      <c r="I1035" s="53">
        <f t="shared" si="528"/>
        <v>121000</v>
      </c>
      <c r="J1035" s="53">
        <f t="shared" si="528"/>
        <v>121000</v>
      </c>
      <c r="K1035" s="53">
        <f t="shared" si="528"/>
        <v>75262.5</v>
      </c>
      <c r="L1035" s="22">
        <f t="shared" si="509"/>
        <v>62.200413223140494</v>
      </c>
      <c r="M1035" s="53">
        <f t="shared" si="528"/>
        <v>121000</v>
      </c>
      <c r="N1035" s="53">
        <f t="shared" si="528"/>
        <v>121000</v>
      </c>
      <c r="O1035" s="53">
        <f t="shared" si="528"/>
        <v>0</v>
      </c>
      <c r="P1035" s="53">
        <f t="shared" si="528"/>
        <v>0</v>
      </c>
      <c r="Q1035" s="53">
        <f t="shared" si="528"/>
        <v>0</v>
      </c>
      <c r="R1035" s="53">
        <f t="shared" si="528"/>
        <v>0</v>
      </c>
      <c r="S1035" s="53">
        <f t="shared" si="528"/>
        <v>0</v>
      </c>
      <c r="T1035" s="53">
        <f t="shared" si="528"/>
        <v>0</v>
      </c>
      <c r="U1035" s="53">
        <f t="shared" si="528"/>
        <v>0</v>
      </c>
      <c r="V1035" s="21"/>
      <c r="W1035" s="21"/>
      <c r="X1035" s="21"/>
      <c r="Y1035" s="12"/>
    </row>
    <row r="1036" spans="1:25" hidden="1" x14ac:dyDescent="0.2">
      <c r="A1036" s="28" t="s">
        <v>311</v>
      </c>
      <c r="B1036" s="29">
        <v>11</v>
      </c>
      <c r="C1036" s="28" t="s">
        <v>25</v>
      </c>
      <c r="D1036" s="54" t="s">
        <v>158</v>
      </c>
      <c r="E1036" s="32" t="s">
        <v>110</v>
      </c>
      <c r="G1036" s="52">
        <v>121000</v>
      </c>
      <c r="H1036" s="52">
        <v>121000</v>
      </c>
      <c r="I1036" s="52">
        <v>121000</v>
      </c>
      <c r="J1036" s="52">
        <v>121000</v>
      </c>
      <c r="K1036" s="52">
        <v>75262.5</v>
      </c>
      <c r="L1036" s="33">
        <f t="shared" si="509"/>
        <v>62.200413223140494</v>
      </c>
      <c r="M1036" s="52">
        <v>121000</v>
      </c>
      <c r="N1036" s="52">
        <v>121000</v>
      </c>
      <c r="O1036" s="52"/>
      <c r="P1036" s="52">
        <f t="shared" ref="P1036:P1050" si="529">O1036</f>
        <v>0</v>
      </c>
      <c r="Q1036" s="52">
        <v>0</v>
      </c>
      <c r="R1036" s="52"/>
      <c r="S1036" s="52">
        <f t="shared" ref="S1036:S1050" si="530">R1036</f>
        <v>0</v>
      </c>
      <c r="T1036" s="52"/>
      <c r="U1036" s="52">
        <f t="shared" ref="U1036:U1050" si="531">T1036</f>
        <v>0</v>
      </c>
    </row>
    <row r="1037" spans="1:25" s="23" customFormat="1" ht="15.75" hidden="1" x14ac:dyDescent="0.2">
      <c r="A1037" s="24" t="s">
        <v>311</v>
      </c>
      <c r="B1037" s="25">
        <v>11</v>
      </c>
      <c r="C1037" s="24" t="s">
        <v>25</v>
      </c>
      <c r="D1037" s="40">
        <v>323</v>
      </c>
      <c r="E1037" s="20"/>
      <c r="F1037" s="20"/>
      <c r="G1037" s="53">
        <f>SUM(G1038:G1040)</f>
        <v>235375</v>
      </c>
      <c r="H1037" s="53">
        <f t="shared" ref="H1037:U1037" si="532">SUM(H1038:H1040)</f>
        <v>235375</v>
      </c>
      <c r="I1037" s="53">
        <f t="shared" si="532"/>
        <v>235375</v>
      </c>
      <c r="J1037" s="53">
        <f t="shared" si="532"/>
        <v>235375</v>
      </c>
      <c r="K1037" s="53">
        <f t="shared" si="532"/>
        <v>224218.52</v>
      </c>
      <c r="L1037" s="22">
        <f t="shared" si="509"/>
        <v>95.260125331917152</v>
      </c>
      <c r="M1037" s="53">
        <f t="shared" si="532"/>
        <v>515375</v>
      </c>
      <c r="N1037" s="53">
        <f t="shared" si="532"/>
        <v>515375</v>
      </c>
      <c r="O1037" s="53">
        <f t="shared" si="532"/>
        <v>0</v>
      </c>
      <c r="P1037" s="53">
        <f t="shared" si="532"/>
        <v>0</v>
      </c>
      <c r="Q1037" s="53">
        <f t="shared" si="532"/>
        <v>0</v>
      </c>
      <c r="R1037" s="53">
        <f t="shared" si="532"/>
        <v>0</v>
      </c>
      <c r="S1037" s="53">
        <f t="shared" si="532"/>
        <v>0</v>
      </c>
      <c r="T1037" s="53">
        <f t="shared" si="532"/>
        <v>0</v>
      </c>
      <c r="U1037" s="53">
        <f t="shared" si="532"/>
        <v>0</v>
      </c>
      <c r="V1037" s="21"/>
      <c r="W1037" s="21"/>
      <c r="X1037" s="21"/>
      <c r="Y1037" s="12"/>
    </row>
    <row r="1038" spans="1:25" hidden="1" x14ac:dyDescent="0.2">
      <c r="A1038" s="28" t="s">
        <v>311</v>
      </c>
      <c r="B1038" s="29">
        <v>11</v>
      </c>
      <c r="C1038" s="28" t="s">
        <v>25</v>
      </c>
      <c r="D1038" s="54">
        <v>3233</v>
      </c>
      <c r="E1038" s="32" t="s">
        <v>119</v>
      </c>
      <c r="G1038" s="52">
        <v>11250</v>
      </c>
      <c r="H1038" s="52">
        <v>11250</v>
      </c>
      <c r="I1038" s="52">
        <v>11250</v>
      </c>
      <c r="J1038" s="52">
        <v>11250</v>
      </c>
      <c r="K1038" s="52">
        <v>2715</v>
      </c>
      <c r="L1038" s="33">
        <f t="shared" si="509"/>
        <v>24.133333333333333</v>
      </c>
      <c r="M1038" s="52">
        <v>11250</v>
      </c>
      <c r="N1038" s="52">
        <v>11250</v>
      </c>
      <c r="O1038" s="52"/>
      <c r="P1038" s="52">
        <f t="shared" si="529"/>
        <v>0</v>
      </c>
      <c r="Q1038" s="52">
        <v>0</v>
      </c>
      <c r="R1038" s="52"/>
      <c r="S1038" s="52">
        <f t="shared" si="530"/>
        <v>0</v>
      </c>
      <c r="T1038" s="52"/>
      <c r="U1038" s="52">
        <f t="shared" si="531"/>
        <v>0</v>
      </c>
    </row>
    <row r="1039" spans="1:25" hidden="1" x14ac:dyDescent="0.2">
      <c r="A1039" s="28" t="s">
        <v>311</v>
      </c>
      <c r="B1039" s="29">
        <v>11</v>
      </c>
      <c r="C1039" s="28" t="s">
        <v>25</v>
      </c>
      <c r="D1039" s="54" t="s">
        <v>157</v>
      </c>
      <c r="E1039" s="32" t="s">
        <v>36</v>
      </c>
      <c r="G1039" s="52">
        <v>4125</v>
      </c>
      <c r="H1039" s="52">
        <v>4125</v>
      </c>
      <c r="I1039" s="52">
        <v>4125</v>
      </c>
      <c r="J1039" s="52">
        <v>4125</v>
      </c>
      <c r="K1039" s="52">
        <v>1503.52</v>
      </c>
      <c r="L1039" s="33">
        <f t="shared" si="509"/>
        <v>36.448969696969698</v>
      </c>
      <c r="M1039" s="52">
        <v>4125</v>
      </c>
      <c r="N1039" s="52">
        <v>4125</v>
      </c>
      <c r="O1039" s="52"/>
      <c r="P1039" s="52">
        <f t="shared" si="529"/>
        <v>0</v>
      </c>
      <c r="Q1039" s="52">
        <v>0</v>
      </c>
      <c r="R1039" s="52"/>
      <c r="S1039" s="52">
        <f t="shared" si="530"/>
        <v>0</v>
      </c>
      <c r="T1039" s="52"/>
      <c r="U1039" s="52">
        <f t="shared" si="531"/>
        <v>0</v>
      </c>
    </row>
    <row r="1040" spans="1:25" hidden="1" x14ac:dyDescent="0.2">
      <c r="A1040" s="28" t="s">
        <v>311</v>
      </c>
      <c r="B1040" s="29">
        <v>11</v>
      </c>
      <c r="C1040" s="28" t="s">
        <v>25</v>
      </c>
      <c r="D1040" s="54">
        <v>3238</v>
      </c>
      <c r="E1040" s="32" t="s">
        <v>122</v>
      </c>
      <c r="G1040" s="52">
        <v>220000</v>
      </c>
      <c r="H1040" s="52">
        <v>220000</v>
      </c>
      <c r="I1040" s="52">
        <v>220000</v>
      </c>
      <c r="J1040" s="52">
        <v>220000</v>
      </c>
      <c r="K1040" s="52">
        <v>220000</v>
      </c>
      <c r="L1040" s="33">
        <f t="shared" si="509"/>
        <v>100</v>
      </c>
      <c r="M1040" s="52">
        <v>500000</v>
      </c>
      <c r="N1040" s="52">
        <v>500000</v>
      </c>
      <c r="O1040" s="52"/>
      <c r="P1040" s="52">
        <f t="shared" si="529"/>
        <v>0</v>
      </c>
      <c r="Q1040" s="52">
        <v>0</v>
      </c>
      <c r="R1040" s="52"/>
      <c r="S1040" s="52">
        <f t="shared" si="530"/>
        <v>0</v>
      </c>
      <c r="T1040" s="52"/>
      <c r="U1040" s="52">
        <f t="shared" si="531"/>
        <v>0</v>
      </c>
    </row>
    <row r="1041" spans="1:25" s="23" customFormat="1" ht="15.75" hidden="1" x14ac:dyDescent="0.2">
      <c r="A1041" s="24" t="s">
        <v>311</v>
      </c>
      <c r="B1041" s="25">
        <v>11</v>
      </c>
      <c r="C1041" s="24" t="s">
        <v>25</v>
      </c>
      <c r="D1041" s="40">
        <v>329</v>
      </c>
      <c r="E1041" s="20"/>
      <c r="F1041" s="20"/>
      <c r="G1041" s="53">
        <f>SUM(G1042)</f>
        <v>22500</v>
      </c>
      <c r="H1041" s="53">
        <f t="shared" ref="H1041:U1041" si="533">SUM(H1042)</f>
        <v>22500</v>
      </c>
      <c r="I1041" s="53">
        <f t="shared" si="533"/>
        <v>22500</v>
      </c>
      <c r="J1041" s="53">
        <f t="shared" si="533"/>
        <v>22500</v>
      </c>
      <c r="K1041" s="53">
        <f t="shared" si="533"/>
        <v>22500</v>
      </c>
      <c r="L1041" s="22">
        <f t="shared" si="509"/>
        <v>100</v>
      </c>
      <c r="M1041" s="53">
        <f t="shared" si="533"/>
        <v>22500</v>
      </c>
      <c r="N1041" s="53">
        <f t="shared" si="533"/>
        <v>22500</v>
      </c>
      <c r="O1041" s="53">
        <f t="shared" si="533"/>
        <v>0</v>
      </c>
      <c r="P1041" s="53">
        <f t="shared" si="533"/>
        <v>0</v>
      </c>
      <c r="Q1041" s="53">
        <f t="shared" si="533"/>
        <v>0</v>
      </c>
      <c r="R1041" s="53">
        <f t="shared" si="533"/>
        <v>0</v>
      </c>
      <c r="S1041" s="53">
        <f t="shared" si="533"/>
        <v>0</v>
      </c>
      <c r="T1041" s="53">
        <f t="shared" si="533"/>
        <v>0</v>
      </c>
      <c r="U1041" s="53">
        <f t="shared" si="533"/>
        <v>0</v>
      </c>
      <c r="V1041" s="21"/>
      <c r="W1041" s="21"/>
      <c r="X1041" s="21"/>
      <c r="Y1041" s="12"/>
    </row>
    <row r="1042" spans="1:25" hidden="1" x14ac:dyDescent="0.2">
      <c r="A1042" s="28" t="s">
        <v>311</v>
      </c>
      <c r="B1042" s="29">
        <v>11</v>
      </c>
      <c r="C1042" s="28" t="s">
        <v>25</v>
      </c>
      <c r="D1042" s="54">
        <v>3293</v>
      </c>
      <c r="E1042" s="32" t="s">
        <v>124</v>
      </c>
      <c r="G1042" s="52">
        <v>22500</v>
      </c>
      <c r="H1042" s="52">
        <v>22500</v>
      </c>
      <c r="I1042" s="52">
        <v>22500</v>
      </c>
      <c r="J1042" s="52">
        <v>22500</v>
      </c>
      <c r="K1042" s="52">
        <v>22500</v>
      </c>
      <c r="L1042" s="33">
        <f t="shared" si="509"/>
        <v>100</v>
      </c>
      <c r="M1042" s="52">
        <v>22500</v>
      </c>
      <c r="N1042" s="52">
        <v>22500</v>
      </c>
      <c r="O1042" s="52"/>
      <c r="P1042" s="52">
        <f t="shared" si="529"/>
        <v>0</v>
      </c>
      <c r="Q1042" s="52">
        <v>0</v>
      </c>
      <c r="R1042" s="52"/>
      <c r="S1042" s="52">
        <f t="shared" si="530"/>
        <v>0</v>
      </c>
      <c r="T1042" s="52"/>
      <c r="U1042" s="52">
        <f t="shared" si="531"/>
        <v>0</v>
      </c>
    </row>
    <row r="1043" spans="1:25" s="23" customFormat="1" ht="15.75" hidden="1" x14ac:dyDescent="0.2">
      <c r="A1043" s="24" t="s">
        <v>311</v>
      </c>
      <c r="B1043" s="25">
        <v>11</v>
      </c>
      <c r="C1043" s="24" t="s">
        <v>25</v>
      </c>
      <c r="D1043" s="40">
        <v>422</v>
      </c>
      <c r="E1043" s="20"/>
      <c r="F1043" s="20"/>
      <c r="G1043" s="53">
        <f>SUM(G1044)</f>
        <v>121500</v>
      </c>
      <c r="H1043" s="53">
        <f t="shared" ref="H1043:U1043" si="534">SUM(H1044)</f>
        <v>121500</v>
      </c>
      <c r="I1043" s="53">
        <f t="shared" si="534"/>
        <v>121500</v>
      </c>
      <c r="J1043" s="53">
        <f t="shared" si="534"/>
        <v>121500</v>
      </c>
      <c r="K1043" s="53">
        <f t="shared" si="534"/>
        <v>0</v>
      </c>
      <c r="L1043" s="22">
        <f t="shared" si="509"/>
        <v>0</v>
      </c>
      <c r="M1043" s="53">
        <f t="shared" si="534"/>
        <v>0</v>
      </c>
      <c r="N1043" s="53">
        <f t="shared" si="534"/>
        <v>0</v>
      </c>
      <c r="O1043" s="53">
        <f t="shared" si="534"/>
        <v>0</v>
      </c>
      <c r="P1043" s="53">
        <f t="shared" si="534"/>
        <v>0</v>
      </c>
      <c r="Q1043" s="53">
        <f t="shared" si="534"/>
        <v>0</v>
      </c>
      <c r="R1043" s="53">
        <f t="shared" si="534"/>
        <v>0</v>
      </c>
      <c r="S1043" s="53">
        <f t="shared" si="534"/>
        <v>0</v>
      </c>
      <c r="T1043" s="53">
        <f t="shared" si="534"/>
        <v>0</v>
      </c>
      <c r="U1043" s="53">
        <f t="shared" si="534"/>
        <v>0</v>
      </c>
      <c r="V1043" s="21"/>
      <c r="W1043" s="21"/>
      <c r="X1043" s="21"/>
      <c r="Y1043" s="12"/>
    </row>
    <row r="1044" spans="1:25" hidden="1" x14ac:dyDescent="0.2">
      <c r="A1044" s="28" t="s">
        <v>311</v>
      </c>
      <c r="B1044" s="29">
        <v>11</v>
      </c>
      <c r="C1044" s="28" t="s">
        <v>25</v>
      </c>
      <c r="D1044" s="54">
        <v>4222</v>
      </c>
      <c r="E1044" s="32" t="s">
        <v>130</v>
      </c>
      <c r="G1044" s="52">
        <v>121500</v>
      </c>
      <c r="H1044" s="52">
        <v>121500</v>
      </c>
      <c r="I1044" s="52">
        <v>121500</v>
      </c>
      <c r="J1044" s="52">
        <v>121500</v>
      </c>
      <c r="K1044" s="52">
        <v>0</v>
      </c>
      <c r="L1044" s="33">
        <f t="shared" si="509"/>
        <v>0</v>
      </c>
      <c r="M1044" s="52">
        <v>0</v>
      </c>
      <c r="N1044" s="52">
        <v>0</v>
      </c>
      <c r="O1044" s="52"/>
      <c r="P1044" s="52">
        <f t="shared" si="529"/>
        <v>0</v>
      </c>
      <c r="Q1044" s="52">
        <v>0</v>
      </c>
      <c r="R1044" s="52"/>
      <c r="S1044" s="52">
        <f t="shared" si="530"/>
        <v>0</v>
      </c>
      <c r="T1044" s="52"/>
      <c r="U1044" s="52">
        <f t="shared" si="531"/>
        <v>0</v>
      </c>
    </row>
    <row r="1045" spans="1:25" s="23" customFormat="1" ht="15.75" hidden="1" x14ac:dyDescent="0.2">
      <c r="A1045" s="24" t="s">
        <v>311</v>
      </c>
      <c r="B1045" s="25">
        <v>12</v>
      </c>
      <c r="C1045" s="24" t="s">
        <v>25</v>
      </c>
      <c r="D1045" s="40">
        <v>321</v>
      </c>
      <c r="E1045" s="20"/>
      <c r="F1045" s="20"/>
      <c r="G1045" s="53">
        <f>SUM(G1046)</f>
        <v>0</v>
      </c>
      <c r="H1045" s="53">
        <f t="shared" ref="H1045:U1045" si="535">SUM(H1046)</f>
        <v>0</v>
      </c>
      <c r="I1045" s="53">
        <f t="shared" si="535"/>
        <v>0</v>
      </c>
      <c r="J1045" s="53">
        <f t="shared" si="535"/>
        <v>0</v>
      </c>
      <c r="K1045" s="53">
        <f t="shared" si="535"/>
        <v>0</v>
      </c>
      <c r="L1045" s="22" t="str">
        <f t="shared" si="509"/>
        <v>-</v>
      </c>
      <c r="M1045" s="53">
        <f t="shared" si="535"/>
        <v>0</v>
      </c>
      <c r="N1045" s="53">
        <f t="shared" si="535"/>
        <v>0</v>
      </c>
      <c r="O1045" s="53">
        <f t="shared" si="535"/>
        <v>151000</v>
      </c>
      <c r="P1045" s="53">
        <f t="shared" si="535"/>
        <v>151000</v>
      </c>
      <c r="Q1045" s="53">
        <f t="shared" si="535"/>
        <v>0</v>
      </c>
      <c r="R1045" s="53">
        <f t="shared" si="535"/>
        <v>0</v>
      </c>
      <c r="S1045" s="53">
        <f t="shared" si="535"/>
        <v>0</v>
      </c>
      <c r="T1045" s="53">
        <f t="shared" si="535"/>
        <v>0</v>
      </c>
      <c r="U1045" s="53">
        <f t="shared" si="535"/>
        <v>0</v>
      </c>
      <c r="V1045" s="21"/>
      <c r="W1045" s="21"/>
      <c r="X1045" s="21"/>
      <c r="Y1045" s="12"/>
    </row>
    <row r="1046" spans="1:25" hidden="1" x14ac:dyDescent="0.2">
      <c r="A1046" s="41" t="s">
        <v>311</v>
      </c>
      <c r="B1046" s="42">
        <v>12</v>
      </c>
      <c r="C1046" s="41" t="s">
        <v>25</v>
      </c>
      <c r="D1046" s="68">
        <v>3211</v>
      </c>
      <c r="E1046" s="32" t="s">
        <v>110</v>
      </c>
      <c r="G1046" s="52"/>
      <c r="H1046" s="52"/>
      <c r="I1046" s="52"/>
      <c r="J1046" s="52"/>
      <c r="K1046" s="52"/>
      <c r="L1046" s="33" t="str">
        <f t="shared" si="509"/>
        <v>-</v>
      </c>
      <c r="M1046" s="52"/>
      <c r="N1046" s="52"/>
      <c r="O1046" s="52">
        <v>151000</v>
      </c>
      <c r="P1046" s="52">
        <f t="shared" si="529"/>
        <v>151000</v>
      </c>
      <c r="Q1046" s="52"/>
      <c r="R1046" s="52"/>
      <c r="S1046" s="52">
        <f t="shared" si="530"/>
        <v>0</v>
      </c>
      <c r="T1046" s="52"/>
      <c r="U1046" s="52">
        <f t="shared" si="531"/>
        <v>0</v>
      </c>
    </row>
    <row r="1047" spans="1:25" s="23" customFormat="1" ht="15.75" hidden="1" x14ac:dyDescent="0.2">
      <c r="A1047" s="24" t="s">
        <v>311</v>
      </c>
      <c r="B1047" s="25">
        <v>12</v>
      </c>
      <c r="C1047" s="24" t="s">
        <v>25</v>
      </c>
      <c r="D1047" s="40">
        <v>323</v>
      </c>
      <c r="E1047" s="20"/>
      <c r="F1047" s="20"/>
      <c r="G1047" s="53">
        <f>SUM(G1048)</f>
        <v>0</v>
      </c>
      <c r="H1047" s="53">
        <f t="shared" ref="H1047:U1047" si="536">SUM(H1048)</f>
        <v>0</v>
      </c>
      <c r="I1047" s="53">
        <f t="shared" si="536"/>
        <v>0</v>
      </c>
      <c r="J1047" s="53">
        <f t="shared" si="536"/>
        <v>0</v>
      </c>
      <c r="K1047" s="53">
        <f t="shared" si="536"/>
        <v>0</v>
      </c>
      <c r="L1047" s="22" t="str">
        <f t="shared" si="509"/>
        <v>-</v>
      </c>
      <c r="M1047" s="53">
        <f t="shared" si="536"/>
        <v>0</v>
      </c>
      <c r="N1047" s="53">
        <f t="shared" si="536"/>
        <v>0</v>
      </c>
      <c r="O1047" s="53">
        <f t="shared" si="536"/>
        <v>460000</v>
      </c>
      <c r="P1047" s="53">
        <f t="shared" si="536"/>
        <v>460000</v>
      </c>
      <c r="Q1047" s="53">
        <f t="shared" si="536"/>
        <v>0</v>
      </c>
      <c r="R1047" s="53">
        <f t="shared" si="536"/>
        <v>0</v>
      </c>
      <c r="S1047" s="53">
        <f t="shared" si="536"/>
        <v>0</v>
      </c>
      <c r="T1047" s="53">
        <f t="shared" si="536"/>
        <v>0</v>
      </c>
      <c r="U1047" s="53">
        <f t="shared" si="536"/>
        <v>0</v>
      </c>
      <c r="V1047" s="21"/>
      <c r="W1047" s="21"/>
      <c r="X1047" s="21"/>
      <c r="Y1047" s="12"/>
    </row>
    <row r="1048" spans="1:25" hidden="1" x14ac:dyDescent="0.2">
      <c r="A1048" s="41" t="s">
        <v>311</v>
      </c>
      <c r="B1048" s="42">
        <v>12</v>
      </c>
      <c r="C1048" s="41" t="s">
        <v>25</v>
      </c>
      <c r="D1048" s="68">
        <v>3237</v>
      </c>
      <c r="E1048" s="32" t="s">
        <v>36</v>
      </c>
      <c r="G1048" s="52"/>
      <c r="H1048" s="52"/>
      <c r="I1048" s="52"/>
      <c r="J1048" s="52"/>
      <c r="K1048" s="52"/>
      <c r="L1048" s="33" t="str">
        <f t="shared" si="509"/>
        <v>-</v>
      </c>
      <c r="M1048" s="52"/>
      <c r="N1048" s="52"/>
      <c r="O1048" s="52">
        <v>460000</v>
      </c>
      <c r="P1048" s="52">
        <f t="shared" si="529"/>
        <v>460000</v>
      </c>
      <c r="Q1048" s="52"/>
      <c r="R1048" s="52"/>
      <c r="S1048" s="52">
        <f t="shared" si="530"/>
        <v>0</v>
      </c>
      <c r="T1048" s="52"/>
      <c r="U1048" s="52">
        <f t="shared" si="531"/>
        <v>0</v>
      </c>
    </row>
    <row r="1049" spans="1:25" s="23" customFormat="1" ht="15.75" hidden="1" x14ac:dyDescent="0.2">
      <c r="A1049" s="24" t="s">
        <v>311</v>
      </c>
      <c r="B1049" s="25">
        <v>12</v>
      </c>
      <c r="C1049" s="24" t="s">
        <v>25</v>
      </c>
      <c r="D1049" s="40">
        <v>329</v>
      </c>
      <c r="E1049" s="20"/>
      <c r="F1049" s="20"/>
      <c r="G1049" s="53">
        <f>SUM(G1050)</f>
        <v>0</v>
      </c>
      <c r="H1049" s="53">
        <f t="shared" ref="H1049:U1049" si="537">SUM(H1050)</f>
        <v>0</v>
      </c>
      <c r="I1049" s="53">
        <f t="shared" si="537"/>
        <v>0</v>
      </c>
      <c r="J1049" s="53">
        <f t="shared" si="537"/>
        <v>0</v>
      </c>
      <c r="K1049" s="53">
        <f t="shared" si="537"/>
        <v>0</v>
      </c>
      <c r="L1049" s="22" t="str">
        <f t="shared" si="509"/>
        <v>-</v>
      </c>
      <c r="M1049" s="53">
        <f t="shared" si="537"/>
        <v>0</v>
      </c>
      <c r="N1049" s="53">
        <f t="shared" si="537"/>
        <v>0</v>
      </c>
      <c r="O1049" s="53">
        <f t="shared" si="537"/>
        <v>15000</v>
      </c>
      <c r="P1049" s="53">
        <f t="shared" si="537"/>
        <v>15000</v>
      </c>
      <c r="Q1049" s="53">
        <f t="shared" si="537"/>
        <v>0</v>
      </c>
      <c r="R1049" s="53">
        <f t="shared" si="537"/>
        <v>0</v>
      </c>
      <c r="S1049" s="53">
        <f t="shared" si="537"/>
        <v>0</v>
      </c>
      <c r="T1049" s="53">
        <f t="shared" si="537"/>
        <v>0</v>
      </c>
      <c r="U1049" s="53">
        <f t="shared" si="537"/>
        <v>0</v>
      </c>
      <c r="V1049" s="21"/>
      <c r="W1049" s="21"/>
      <c r="X1049" s="21"/>
      <c r="Y1049" s="12"/>
    </row>
    <row r="1050" spans="1:25" hidden="1" x14ac:dyDescent="0.2">
      <c r="A1050" s="41" t="s">
        <v>311</v>
      </c>
      <c r="B1050" s="42">
        <v>12</v>
      </c>
      <c r="C1050" s="41" t="s">
        <v>25</v>
      </c>
      <c r="D1050" s="68">
        <v>3293</v>
      </c>
      <c r="E1050" s="32" t="s">
        <v>124</v>
      </c>
      <c r="G1050" s="52"/>
      <c r="H1050" s="52"/>
      <c r="I1050" s="52"/>
      <c r="J1050" s="52"/>
      <c r="K1050" s="52"/>
      <c r="L1050" s="33" t="str">
        <f t="shared" si="509"/>
        <v>-</v>
      </c>
      <c r="M1050" s="52"/>
      <c r="N1050" s="52"/>
      <c r="O1050" s="52">
        <v>15000</v>
      </c>
      <c r="P1050" s="52">
        <f t="shared" si="529"/>
        <v>15000</v>
      </c>
      <c r="Q1050" s="52"/>
      <c r="R1050" s="52"/>
      <c r="S1050" s="52">
        <f t="shared" si="530"/>
        <v>0</v>
      </c>
      <c r="T1050" s="52"/>
      <c r="U1050" s="52">
        <f t="shared" si="531"/>
        <v>0</v>
      </c>
    </row>
    <row r="1051" spans="1:25" ht="15.75" hidden="1" x14ac:dyDescent="0.2">
      <c r="A1051" s="107" t="s">
        <v>311</v>
      </c>
      <c r="B1051" s="108">
        <v>12</v>
      </c>
      <c r="C1051" s="107" t="s">
        <v>25</v>
      </c>
      <c r="D1051" s="86">
        <v>422</v>
      </c>
      <c r="E1051" s="20"/>
      <c r="F1051" s="20"/>
      <c r="G1051" s="53">
        <f>G1052</f>
        <v>0</v>
      </c>
      <c r="H1051" s="53">
        <f t="shared" ref="H1051:U1051" si="538">H1052</f>
        <v>0</v>
      </c>
      <c r="I1051" s="53">
        <f t="shared" si="538"/>
        <v>0</v>
      </c>
      <c r="J1051" s="53">
        <f t="shared" si="538"/>
        <v>0</v>
      </c>
      <c r="K1051" s="53">
        <f t="shared" si="538"/>
        <v>0</v>
      </c>
      <c r="L1051" s="22" t="str">
        <f t="shared" si="509"/>
        <v>-</v>
      </c>
      <c r="M1051" s="53">
        <f t="shared" si="538"/>
        <v>0</v>
      </c>
      <c r="N1051" s="53">
        <f t="shared" si="538"/>
        <v>0</v>
      </c>
      <c r="O1051" s="53">
        <f t="shared" si="538"/>
        <v>125000</v>
      </c>
      <c r="P1051" s="53">
        <f t="shared" si="538"/>
        <v>125000</v>
      </c>
      <c r="Q1051" s="53">
        <f t="shared" si="538"/>
        <v>0</v>
      </c>
      <c r="R1051" s="53">
        <f t="shared" si="538"/>
        <v>0</v>
      </c>
      <c r="S1051" s="53">
        <f t="shared" si="538"/>
        <v>0</v>
      </c>
      <c r="T1051" s="53">
        <f t="shared" si="538"/>
        <v>0</v>
      </c>
      <c r="U1051" s="53">
        <f t="shared" si="538"/>
        <v>0</v>
      </c>
    </row>
    <row r="1052" spans="1:25" ht="15.75" hidden="1" x14ac:dyDescent="0.2">
      <c r="A1052" s="41" t="s">
        <v>311</v>
      </c>
      <c r="B1052" s="42">
        <v>12</v>
      </c>
      <c r="C1052" s="41" t="s">
        <v>25</v>
      </c>
      <c r="D1052" s="68">
        <v>4222</v>
      </c>
      <c r="E1052" s="32" t="s">
        <v>130</v>
      </c>
      <c r="G1052" s="52"/>
      <c r="H1052" s="52"/>
      <c r="I1052" s="52"/>
      <c r="J1052" s="52"/>
      <c r="K1052" s="52"/>
      <c r="L1052" s="22" t="str">
        <f t="shared" si="509"/>
        <v>-</v>
      </c>
      <c r="M1052" s="52"/>
      <c r="N1052" s="52"/>
      <c r="O1052" s="52">
        <v>125000</v>
      </c>
      <c r="P1052" s="52">
        <f>O1052</f>
        <v>125000</v>
      </c>
      <c r="Q1052" s="52"/>
      <c r="R1052" s="52"/>
      <c r="S1052" s="52">
        <f>R1052</f>
        <v>0</v>
      </c>
      <c r="T1052" s="52"/>
      <c r="U1052" s="52">
        <f>T1052</f>
        <v>0</v>
      </c>
    </row>
    <row r="1053" spans="1:25" s="23" customFormat="1" ht="15.75" x14ac:dyDescent="0.2">
      <c r="A1053" s="286" t="s">
        <v>415</v>
      </c>
      <c r="B1053" s="286"/>
      <c r="C1053" s="286"/>
      <c r="D1053" s="286"/>
      <c r="E1053" s="38" t="s">
        <v>421</v>
      </c>
      <c r="F1053" s="20"/>
      <c r="G1053" s="53">
        <f>SUM(G1054)</f>
        <v>0</v>
      </c>
      <c r="H1053" s="53">
        <f t="shared" ref="H1053:U1054" si="539">SUM(H1054)</f>
        <v>0</v>
      </c>
      <c r="I1053" s="53">
        <f t="shared" si="539"/>
        <v>0</v>
      </c>
      <c r="J1053" s="53">
        <f t="shared" si="539"/>
        <v>0</v>
      </c>
      <c r="K1053" s="53">
        <f t="shared" si="539"/>
        <v>0</v>
      </c>
      <c r="L1053" s="22" t="str">
        <f t="shared" si="509"/>
        <v>-</v>
      </c>
      <c r="M1053" s="53">
        <f t="shared" si="539"/>
        <v>0</v>
      </c>
      <c r="N1053" s="53">
        <f t="shared" si="539"/>
        <v>0</v>
      </c>
      <c r="O1053" s="53">
        <f t="shared" si="539"/>
        <v>0</v>
      </c>
      <c r="P1053" s="53">
        <f t="shared" si="539"/>
        <v>0</v>
      </c>
      <c r="Q1053" s="53">
        <f t="shared" si="539"/>
        <v>0</v>
      </c>
      <c r="R1053" s="53">
        <f t="shared" si="539"/>
        <v>0</v>
      </c>
      <c r="S1053" s="53">
        <f t="shared" si="539"/>
        <v>0</v>
      </c>
      <c r="T1053" s="53">
        <f t="shared" si="539"/>
        <v>0</v>
      </c>
      <c r="U1053" s="53">
        <f t="shared" si="539"/>
        <v>0</v>
      </c>
      <c r="V1053" s="21"/>
      <c r="W1053" s="21"/>
      <c r="X1053" s="21"/>
      <c r="Y1053" s="12"/>
    </row>
    <row r="1054" spans="1:25" s="23" customFormat="1" ht="15.75" hidden="1" x14ac:dyDescent="0.2">
      <c r="A1054" s="24"/>
      <c r="B1054" s="25">
        <v>11</v>
      </c>
      <c r="C1054" s="24"/>
      <c r="D1054" s="40">
        <v>412</v>
      </c>
      <c r="E1054" s="20"/>
      <c r="F1054" s="20"/>
      <c r="G1054" s="53">
        <f>SUM(G1055)</f>
        <v>0</v>
      </c>
      <c r="H1054" s="53">
        <f t="shared" si="539"/>
        <v>0</v>
      </c>
      <c r="I1054" s="53">
        <f t="shared" si="539"/>
        <v>0</v>
      </c>
      <c r="J1054" s="53">
        <f t="shared" si="539"/>
        <v>0</v>
      </c>
      <c r="K1054" s="53">
        <f t="shared" si="539"/>
        <v>0</v>
      </c>
      <c r="L1054" s="22" t="str">
        <f t="shared" si="509"/>
        <v>-</v>
      </c>
      <c r="M1054" s="53">
        <f t="shared" si="539"/>
        <v>0</v>
      </c>
      <c r="N1054" s="53">
        <f t="shared" si="539"/>
        <v>0</v>
      </c>
      <c r="O1054" s="53">
        <f t="shared" si="539"/>
        <v>0</v>
      </c>
      <c r="P1054" s="53">
        <f t="shared" si="539"/>
        <v>0</v>
      </c>
      <c r="Q1054" s="53">
        <f t="shared" si="539"/>
        <v>0</v>
      </c>
      <c r="R1054" s="53">
        <f t="shared" si="539"/>
        <v>0</v>
      </c>
      <c r="S1054" s="53">
        <f t="shared" si="539"/>
        <v>0</v>
      </c>
      <c r="T1054" s="53">
        <f t="shared" si="539"/>
        <v>0</v>
      </c>
      <c r="U1054" s="53">
        <f t="shared" si="539"/>
        <v>0</v>
      </c>
      <c r="V1054" s="21"/>
      <c r="W1054" s="21"/>
      <c r="X1054" s="21"/>
      <c r="Y1054" s="12"/>
    </row>
    <row r="1055" spans="1:25" s="64" customFormat="1" hidden="1" x14ac:dyDescent="0.2">
      <c r="A1055" s="41"/>
      <c r="B1055" s="42">
        <v>11</v>
      </c>
      <c r="C1055" s="41"/>
      <c r="D1055" s="68">
        <v>4126</v>
      </c>
      <c r="E1055" s="36"/>
      <c r="F1055" s="61"/>
      <c r="G1055" s="74"/>
      <c r="H1055" s="74"/>
      <c r="I1055" s="74"/>
      <c r="J1055" s="74"/>
      <c r="K1055" s="74"/>
      <c r="L1055" s="63" t="str">
        <f t="shared" si="509"/>
        <v>-</v>
      </c>
      <c r="M1055" s="74"/>
      <c r="N1055" s="74"/>
      <c r="O1055" s="52"/>
      <c r="P1055" s="52">
        <f>O1055</f>
        <v>0</v>
      </c>
      <c r="Q1055" s="52"/>
      <c r="R1055" s="52"/>
      <c r="S1055" s="52">
        <f>R1055</f>
        <v>0</v>
      </c>
      <c r="T1055" s="52"/>
      <c r="U1055" s="52">
        <f>T1055</f>
        <v>0</v>
      </c>
      <c r="V1055" s="62"/>
      <c r="W1055" s="62"/>
      <c r="X1055" s="62"/>
      <c r="Y1055" s="105"/>
    </row>
    <row r="1056" spans="1:25" s="23" customFormat="1" ht="15.75" x14ac:dyDescent="0.2">
      <c r="A1056" s="286" t="s">
        <v>415</v>
      </c>
      <c r="B1056" s="286"/>
      <c r="C1056" s="286"/>
      <c r="D1056" s="286"/>
      <c r="E1056" s="38" t="s">
        <v>424</v>
      </c>
      <c r="F1056" s="20"/>
      <c r="G1056" s="53">
        <f>G1057+G1059</f>
        <v>0</v>
      </c>
      <c r="H1056" s="53"/>
      <c r="I1056" s="53"/>
      <c r="J1056" s="53"/>
      <c r="K1056" s="53"/>
      <c r="L1056" s="22" t="str">
        <f t="shared" si="509"/>
        <v>-</v>
      </c>
      <c r="M1056" s="53"/>
      <c r="N1056" s="53"/>
      <c r="O1056" s="53">
        <f>O1058+O1060</f>
        <v>0</v>
      </c>
      <c r="P1056" s="53">
        <f t="shared" ref="P1056:U1056" si="540">P1058+P1060</f>
        <v>0</v>
      </c>
      <c r="Q1056" s="53">
        <f t="shared" si="540"/>
        <v>0</v>
      </c>
      <c r="R1056" s="53">
        <f t="shared" si="540"/>
        <v>0</v>
      </c>
      <c r="S1056" s="53">
        <f t="shared" si="540"/>
        <v>0</v>
      </c>
      <c r="T1056" s="53">
        <f t="shared" si="540"/>
        <v>0</v>
      </c>
      <c r="U1056" s="53">
        <f t="shared" si="540"/>
        <v>0</v>
      </c>
      <c r="V1056" s="21"/>
      <c r="W1056" s="21"/>
      <c r="X1056" s="21"/>
      <c r="Y1056" s="12"/>
    </row>
    <row r="1057" spans="1:25" s="23" customFormat="1" ht="15.75" hidden="1" x14ac:dyDescent="0.2">
      <c r="A1057" s="24"/>
      <c r="B1057" s="25">
        <v>11</v>
      </c>
      <c r="C1057" s="24"/>
      <c r="D1057" s="40">
        <v>412</v>
      </c>
      <c r="E1057" s="20"/>
      <c r="F1057" s="20"/>
      <c r="G1057" s="53">
        <f>SUM(G1058)</f>
        <v>0</v>
      </c>
      <c r="H1057" s="53">
        <f t="shared" ref="H1057:U1057" si="541">SUM(H1058)</f>
        <v>0</v>
      </c>
      <c r="I1057" s="53">
        <f t="shared" si="541"/>
        <v>0</v>
      </c>
      <c r="J1057" s="53">
        <f t="shared" si="541"/>
        <v>0</v>
      </c>
      <c r="K1057" s="53">
        <f t="shared" si="541"/>
        <v>0</v>
      </c>
      <c r="L1057" s="22" t="str">
        <f t="shared" si="509"/>
        <v>-</v>
      </c>
      <c r="M1057" s="53">
        <f t="shared" si="541"/>
        <v>0</v>
      </c>
      <c r="N1057" s="53">
        <f t="shared" si="541"/>
        <v>0</v>
      </c>
      <c r="O1057" s="53">
        <f t="shared" si="541"/>
        <v>0</v>
      </c>
      <c r="P1057" s="53">
        <f t="shared" si="541"/>
        <v>0</v>
      </c>
      <c r="Q1057" s="53">
        <f t="shared" si="541"/>
        <v>0</v>
      </c>
      <c r="R1057" s="53">
        <f t="shared" si="541"/>
        <v>0</v>
      </c>
      <c r="S1057" s="53">
        <f t="shared" si="541"/>
        <v>0</v>
      </c>
      <c r="T1057" s="53">
        <f t="shared" si="541"/>
        <v>0</v>
      </c>
      <c r="U1057" s="53">
        <f t="shared" si="541"/>
        <v>0</v>
      </c>
      <c r="V1057" s="21"/>
      <c r="W1057" s="21"/>
      <c r="X1057" s="21"/>
      <c r="Y1057" s="12"/>
    </row>
    <row r="1058" spans="1:25" hidden="1" x14ac:dyDescent="0.2">
      <c r="A1058" s="41"/>
      <c r="B1058" s="42">
        <v>11</v>
      </c>
      <c r="C1058" s="41"/>
      <c r="D1058" s="68" t="s">
        <v>431</v>
      </c>
      <c r="E1058" s="36"/>
      <c r="G1058" s="52"/>
      <c r="H1058" s="52"/>
      <c r="I1058" s="52"/>
      <c r="J1058" s="52"/>
      <c r="K1058" s="52"/>
      <c r="L1058" s="33" t="str">
        <f t="shared" si="509"/>
        <v>-</v>
      </c>
      <c r="M1058" s="52"/>
      <c r="N1058" s="52"/>
      <c r="O1058" s="52"/>
      <c r="P1058" s="52">
        <f>O1058</f>
        <v>0</v>
      </c>
      <c r="Q1058" s="52"/>
      <c r="R1058" s="52">
        <v>0</v>
      </c>
      <c r="S1058" s="52">
        <f>R1058</f>
        <v>0</v>
      </c>
      <c r="T1058" s="52">
        <v>0</v>
      </c>
      <c r="U1058" s="52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0">
        <v>421</v>
      </c>
      <c r="E1059" s="20"/>
      <c r="F1059" s="20"/>
      <c r="G1059" s="53">
        <f>SUM(G1060)</f>
        <v>0</v>
      </c>
      <c r="H1059" s="53">
        <f t="shared" ref="H1059:U1059" si="542">SUM(H1060)</f>
        <v>0</v>
      </c>
      <c r="I1059" s="53">
        <f t="shared" si="542"/>
        <v>0</v>
      </c>
      <c r="J1059" s="53">
        <f t="shared" si="542"/>
        <v>0</v>
      </c>
      <c r="K1059" s="53">
        <f t="shared" si="542"/>
        <v>0</v>
      </c>
      <c r="L1059" s="22" t="str">
        <f t="shared" si="509"/>
        <v>-</v>
      </c>
      <c r="M1059" s="53">
        <f t="shared" si="542"/>
        <v>0</v>
      </c>
      <c r="N1059" s="53">
        <f t="shared" si="542"/>
        <v>0</v>
      </c>
      <c r="O1059" s="53">
        <f t="shared" si="542"/>
        <v>0</v>
      </c>
      <c r="P1059" s="53">
        <f t="shared" si="542"/>
        <v>0</v>
      </c>
      <c r="Q1059" s="53">
        <f t="shared" si="542"/>
        <v>0</v>
      </c>
      <c r="R1059" s="53">
        <f t="shared" si="542"/>
        <v>0</v>
      </c>
      <c r="S1059" s="53">
        <f t="shared" si="542"/>
        <v>0</v>
      </c>
      <c r="T1059" s="53">
        <f t="shared" si="542"/>
        <v>0</v>
      </c>
      <c r="U1059" s="53">
        <f t="shared" si="542"/>
        <v>0</v>
      </c>
      <c r="V1059" s="21"/>
      <c r="W1059" s="21"/>
      <c r="X1059" s="21"/>
      <c r="Y1059" s="12"/>
    </row>
    <row r="1060" spans="1:25" hidden="1" x14ac:dyDescent="0.2">
      <c r="A1060" s="41"/>
      <c r="B1060" s="42">
        <v>11</v>
      </c>
      <c r="C1060" s="41"/>
      <c r="D1060" s="68">
        <v>4214</v>
      </c>
      <c r="E1060" s="36" t="s">
        <v>154</v>
      </c>
      <c r="G1060" s="52"/>
      <c r="H1060" s="52"/>
      <c r="I1060" s="52"/>
      <c r="J1060" s="52"/>
      <c r="K1060" s="52"/>
      <c r="L1060" s="33" t="str">
        <f t="shared" si="509"/>
        <v>-</v>
      </c>
      <c r="M1060" s="52"/>
      <c r="N1060" s="52"/>
      <c r="O1060" s="52"/>
      <c r="P1060" s="52">
        <f>O1060</f>
        <v>0</v>
      </c>
      <c r="Q1060" s="52"/>
      <c r="R1060" s="52"/>
      <c r="S1060" s="52">
        <f>R1060</f>
        <v>0</v>
      </c>
      <c r="T1060" s="52"/>
      <c r="U1060" s="52">
        <f>T1060</f>
        <v>0</v>
      </c>
    </row>
    <row r="1061" spans="1:25" s="23" customFormat="1" ht="31.5" x14ac:dyDescent="0.2">
      <c r="A1061" s="286" t="s">
        <v>415</v>
      </c>
      <c r="B1061" s="286"/>
      <c r="C1061" s="286"/>
      <c r="D1061" s="286"/>
      <c r="E1061" s="38" t="s">
        <v>425</v>
      </c>
      <c r="F1061" s="20"/>
      <c r="G1061" s="53">
        <f>G1062+G1064</f>
        <v>0</v>
      </c>
      <c r="H1061" s="53"/>
      <c r="I1061" s="53"/>
      <c r="J1061" s="53"/>
      <c r="K1061" s="53"/>
      <c r="L1061" s="22" t="str">
        <f t="shared" si="509"/>
        <v>-</v>
      </c>
      <c r="M1061" s="53"/>
      <c r="N1061" s="53"/>
      <c r="O1061" s="53">
        <f>O1063+O1065</f>
        <v>0</v>
      </c>
      <c r="P1061" s="53">
        <f t="shared" ref="P1061:U1061" si="543">P1063+P1065</f>
        <v>0</v>
      </c>
      <c r="Q1061" s="53">
        <f t="shared" si="543"/>
        <v>0</v>
      </c>
      <c r="R1061" s="53">
        <f t="shared" si="543"/>
        <v>0</v>
      </c>
      <c r="S1061" s="53">
        <f t="shared" si="543"/>
        <v>0</v>
      </c>
      <c r="T1061" s="53">
        <f t="shared" si="543"/>
        <v>0</v>
      </c>
      <c r="U1061" s="53">
        <f t="shared" si="543"/>
        <v>0</v>
      </c>
      <c r="V1061" s="21"/>
      <c r="W1061" s="21"/>
      <c r="X1061" s="21"/>
      <c r="Y1061" s="12"/>
    </row>
    <row r="1062" spans="1:25" s="23" customFormat="1" ht="15.75" hidden="1" x14ac:dyDescent="0.2">
      <c r="A1062" s="24"/>
      <c r="B1062" s="25">
        <v>11</v>
      </c>
      <c r="C1062" s="24"/>
      <c r="D1062" s="40">
        <v>412</v>
      </c>
      <c r="E1062" s="20"/>
      <c r="F1062" s="20"/>
      <c r="G1062" s="53">
        <f>SUM(G1063)</f>
        <v>0</v>
      </c>
      <c r="H1062" s="53">
        <f t="shared" ref="H1062:U1062" si="544">SUM(H1063)</f>
        <v>0</v>
      </c>
      <c r="I1062" s="53">
        <f t="shared" si="544"/>
        <v>0</v>
      </c>
      <c r="J1062" s="53">
        <f t="shared" si="544"/>
        <v>0</v>
      </c>
      <c r="K1062" s="53">
        <f t="shared" si="544"/>
        <v>0</v>
      </c>
      <c r="L1062" s="22" t="str">
        <f t="shared" si="509"/>
        <v>-</v>
      </c>
      <c r="M1062" s="53">
        <f t="shared" si="544"/>
        <v>0</v>
      </c>
      <c r="N1062" s="53">
        <f t="shared" si="544"/>
        <v>0</v>
      </c>
      <c r="O1062" s="53">
        <f t="shared" si="544"/>
        <v>0</v>
      </c>
      <c r="P1062" s="53">
        <f t="shared" si="544"/>
        <v>0</v>
      </c>
      <c r="Q1062" s="53">
        <f t="shared" si="544"/>
        <v>0</v>
      </c>
      <c r="R1062" s="53">
        <f t="shared" si="544"/>
        <v>0</v>
      </c>
      <c r="S1062" s="53">
        <f t="shared" si="544"/>
        <v>0</v>
      </c>
      <c r="T1062" s="53">
        <f t="shared" si="544"/>
        <v>0</v>
      </c>
      <c r="U1062" s="53">
        <f t="shared" si="544"/>
        <v>0</v>
      </c>
      <c r="V1062" s="21"/>
      <c r="W1062" s="21"/>
      <c r="X1062" s="21"/>
      <c r="Y1062" s="12"/>
    </row>
    <row r="1063" spans="1:25" hidden="1" x14ac:dyDescent="0.2">
      <c r="A1063" s="41"/>
      <c r="B1063" s="42">
        <v>11</v>
      </c>
      <c r="C1063" s="41"/>
      <c r="D1063" s="68" t="s">
        <v>431</v>
      </c>
      <c r="E1063" s="36"/>
      <c r="G1063" s="52"/>
      <c r="H1063" s="52"/>
      <c r="I1063" s="52"/>
      <c r="J1063" s="52"/>
      <c r="K1063" s="52"/>
      <c r="L1063" s="33" t="str">
        <f t="shared" si="509"/>
        <v>-</v>
      </c>
      <c r="M1063" s="52"/>
      <c r="N1063" s="52"/>
      <c r="O1063" s="52"/>
      <c r="P1063" s="52">
        <f>O1063</f>
        <v>0</v>
      </c>
      <c r="Q1063" s="52"/>
      <c r="R1063" s="52">
        <v>0</v>
      </c>
      <c r="S1063" s="52">
        <f>R1063</f>
        <v>0</v>
      </c>
      <c r="T1063" s="52">
        <v>0</v>
      </c>
      <c r="U1063" s="52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0">
        <v>421</v>
      </c>
      <c r="E1064" s="20"/>
      <c r="F1064" s="20"/>
      <c r="G1064" s="53">
        <f>SUM(G1065)</f>
        <v>0</v>
      </c>
      <c r="H1064" s="53">
        <f t="shared" ref="H1064:U1064" si="545">SUM(H1065)</f>
        <v>0</v>
      </c>
      <c r="I1064" s="53">
        <f t="shared" si="545"/>
        <v>0</v>
      </c>
      <c r="J1064" s="53">
        <f t="shared" si="545"/>
        <v>0</v>
      </c>
      <c r="K1064" s="53">
        <f t="shared" si="545"/>
        <v>0</v>
      </c>
      <c r="L1064" s="22" t="str">
        <f t="shared" si="509"/>
        <v>-</v>
      </c>
      <c r="M1064" s="53">
        <f t="shared" si="545"/>
        <v>0</v>
      </c>
      <c r="N1064" s="53">
        <f t="shared" si="545"/>
        <v>0</v>
      </c>
      <c r="O1064" s="53">
        <f t="shared" si="545"/>
        <v>0</v>
      </c>
      <c r="P1064" s="53">
        <f t="shared" si="545"/>
        <v>0</v>
      </c>
      <c r="Q1064" s="53">
        <f t="shared" si="545"/>
        <v>0</v>
      </c>
      <c r="R1064" s="53">
        <f t="shared" si="545"/>
        <v>0</v>
      </c>
      <c r="S1064" s="53">
        <f t="shared" si="545"/>
        <v>0</v>
      </c>
      <c r="T1064" s="53">
        <f t="shared" si="545"/>
        <v>0</v>
      </c>
      <c r="U1064" s="53">
        <f t="shared" si="545"/>
        <v>0</v>
      </c>
      <c r="V1064" s="21"/>
      <c r="W1064" s="21"/>
      <c r="X1064" s="21"/>
      <c r="Y1064" s="12"/>
    </row>
    <row r="1065" spans="1:25" hidden="1" x14ac:dyDescent="0.2">
      <c r="A1065" s="41"/>
      <c r="B1065" s="42">
        <v>11</v>
      </c>
      <c r="C1065" s="41"/>
      <c r="D1065" s="68">
        <v>4214</v>
      </c>
      <c r="E1065" s="36"/>
      <c r="G1065" s="52"/>
      <c r="H1065" s="52"/>
      <c r="I1065" s="52"/>
      <c r="J1065" s="52"/>
      <c r="K1065" s="52"/>
      <c r="L1065" s="33" t="str">
        <f t="shared" si="509"/>
        <v>-</v>
      </c>
      <c r="M1065" s="52"/>
      <c r="N1065" s="52"/>
      <c r="O1065" s="52">
        <v>0</v>
      </c>
      <c r="P1065" s="52">
        <f>O1065</f>
        <v>0</v>
      </c>
      <c r="Q1065" s="52"/>
      <c r="R1065" s="52"/>
      <c r="S1065" s="52">
        <f>R1065</f>
        <v>0</v>
      </c>
      <c r="T1065" s="52"/>
      <c r="U1065" s="52">
        <f>T1065</f>
        <v>0</v>
      </c>
    </row>
    <row r="1066" spans="1:25" s="23" customFormat="1" ht="15.75" x14ac:dyDescent="0.2">
      <c r="A1066" s="286" t="s">
        <v>415</v>
      </c>
      <c r="B1066" s="286"/>
      <c r="C1066" s="286"/>
      <c r="D1066" s="286"/>
      <c r="E1066" s="38" t="s">
        <v>426</v>
      </c>
      <c r="F1066" s="20"/>
      <c r="G1066" s="53">
        <f>SUM(G1067)</f>
        <v>0</v>
      </c>
      <c r="H1066" s="53">
        <f t="shared" ref="H1066:U1067" si="546">SUM(H1067)</f>
        <v>0</v>
      </c>
      <c r="I1066" s="53">
        <f t="shared" si="546"/>
        <v>0</v>
      </c>
      <c r="J1066" s="53">
        <f t="shared" si="546"/>
        <v>0</v>
      </c>
      <c r="K1066" s="53">
        <f t="shared" si="546"/>
        <v>0</v>
      </c>
      <c r="L1066" s="22" t="str">
        <f t="shared" si="509"/>
        <v>-</v>
      </c>
      <c r="M1066" s="53">
        <f t="shared" si="546"/>
        <v>0</v>
      </c>
      <c r="N1066" s="53">
        <f t="shared" si="546"/>
        <v>0</v>
      </c>
      <c r="O1066" s="53">
        <f t="shared" si="546"/>
        <v>0</v>
      </c>
      <c r="P1066" s="53">
        <f t="shared" si="546"/>
        <v>0</v>
      </c>
      <c r="Q1066" s="53">
        <f t="shared" si="546"/>
        <v>0</v>
      </c>
      <c r="R1066" s="53">
        <f t="shared" si="546"/>
        <v>0</v>
      </c>
      <c r="S1066" s="53">
        <f t="shared" si="546"/>
        <v>0</v>
      </c>
      <c r="T1066" s="53">
        <f t="shared" si="546"/>
        <v>0</v>
      </c>
      <c r="U1066" s="53">
        <f t="shared" si="546"/>
        <v>0</v>
      </c>
      <c r="V1066" s="21"/>
      <c r="W1066" s="21"/>
      <c r="X1066" s="21"/>
      <c r="Y1066" s="12"/>
    </row>
    <row r="1067" spans="1:25" s="23" customFormat="1" ht="15.75" hidden="1" x14ac:dyDescent="0.2">
      <c r="A1067" s="24"/>
      <c r="B1067" s="25">
        <v>11</v>
      </c>
      <c r="C1067" s="24"/>
      <c r="D1067" s="40">
        <v>412</v>
      </c>
      <c r="E1067" s="20"/>
      <c r="F1067" s="20"/>
      <c r="G1067" s="53">
        <f>SUM(G1068)</f>
        <v>0</v>
      </c>
      <c r="H1067" s="53">
        <f t="shared" si="546"/>
        <v>0</v>
      </c>
      <c r="I1067" s="53">
        <f t="shared" si="546"/>
        <v>0</v>
      </c>
      <c r="J1067" s="53">
        <f t="shared" si="546"/>
        <v>0</v>
      </c>
      <c r="K1067" s="53">
        <f t="shared" si="546"/>
        <v>0</v>
      </c>
      <c r="L1067" s="22" t="str">
        <f t="shared" si="509"/>
        <v>-</v>
      </c>
      <c r="M1067" s="53">
        <f t="shared" si="546"/>
        <v>0</v>
      </c>
      <c r="N1067" s="53">
        <f t="shared" si="546"/>
        <v>0</v>
      </c>
      <c r="O1067" s="53">
        <f t="shared" si="546"/>
        <v>0</v>
      </c>
      <c r="P1067" s="53">
        <f t="shared" si="546"/>
        <v>0</v>
      </c>
      <c r="Q1067" s="53">
        <f t="shared" si="546"/>
        <v>0</v>
      </c>
      <c r="R1067" s="53">
        <f t="shared" si="546"/>
        <v>0</v>
      </c>
      <c r="S1067" s="53">
        <f t="shared" si="546"/>
        <v>0</v>
      </c>
      <c r="T1067" s="53">
        <f t="shared" si="546"/>
        <v>0</v>
      </c>
      <c r="U1067" s="53">
        <f t="shared" si="546"/>
        <v>0</v>
      </c>
      <c r="V1067" s="21"/>
      <c r="W1067" s="21"/>
      <c r="X1067" s="21"/>
      <c r="Y1067" s="12"/>
    </row>
    <row r="1068" spans="1:25" hidden="1" x14ac:dyDescent="0.2">
      <c r="A1068" s="41"/>
      <c r="B1068" s="42">
        <v>11</v>
      </c>
      <c r="C1068" s="41"/>
      <c r="D1068" s="68" t="s">
        <v>431</v>
      </c>
      <c r="E1068" s="36"/>
      <c r="G1068" s="52"/>
      <c r="H1068" s="52"/>
      <c r="I1068" s="52"/>
      <c r="J1068" s="52"/>
      <c r="K1068" s="52"/>
      <c r="L1068" s="33" t="str">
        <f t="shared" si="509"/>
        <v>-</v>
      </c>
      <c r="M1068" s="52"/>
      <c r="N1068" s="52"/>
      <c r="O1068" s="52"/>
      <c r="P1068" s="52">
        <f>O1068</f>
        <v>0</v>
      </c>
      <c r="Q1068" s="52"/>
      <c r="R1068" s="52"/>
      <c r="S1068" s="52">
        <f>R1068</f>
        <v>0</v>
      </c>
      <c r="T1068" s="52"/>
      <c r="U1068" s="52">
        <f>T1068</f>
        <v>0</v>
      </c>
    </row>
    <row r="1069" spans="1:25" s="23" customFormat="1" ht="31.5" x14ac:dyDescent="0.2">
      <c r="A1069" s="286" t="s">
        <v>415</v>
      </c>
      <c r="B1069" s="286"/>
      <c r="C1069" s="286"/>
      <c r="D1069" s="286"/>
      <c r="E1069" s="38" t="s">
        <v>427</v>
      </c>
      <c r="F1069" s="20"/>
      <c r="G1069" s="53">
        <f>SUM(G1070)</f>
        <v>0</v>
      </c>
      <c r="H1069" s="53">
        <f t="shared" ref="H1069:U1070" si="547">SUM(H1070)</f>
        <v>0</v>
      </c>
      <c r="I1069" s="53">
        <f t="shared" si="547"/>
        <v>0</v>
      </c>
      <c r="J1069" s="53">
        <f t="shared" si="547"/>
        <v>0</v>
      </c>
      <c r="K1069" s="53">
        <f t="shared" si="547"/>
        <v>0</v>
      </c>
      <c r="L1069" s="22" t="str">
        <f t="shared" si="509"/>
        <v>-</v>
      </c>
      <c r="M1069" s="53">
        <f t="shared" si="547"/>
        <v>0</v>
      </c>
      <c r="N1069" s="53">
        <f t="shared" si="547"/>
        <v>0</v>
      </c>
      <c r="O1069" s="53">
        <f t="shared" si="547"/>
        <v>0</v>
      </c>
      <c r="P1069" s="53">
        <f t="shared" si="547"/>
        <v>0</v>
      </c>
      <c r="Q1069" s="53">
        <f t="shared" si="547"/>
        <v>0</v>
      </c>
      <c r="R1069" s="53">
        <f t="shared" si="547"/>
        <v>0</v>
      </c>
      <c r="S1069" s="53">
        <f t="shared" si="547"/>
        <v>0</v>
      </c>
      <c r="T1069" s="53">
        <f t="shared" si="547"/>
        <v>0</v>
      </c>
      <c r="U1069" s="53">
        <f t="shared" si="547"/>
        <v>0</v>
      </c>
      <c r="V1069" s="21"/>
      <c r="W1069" s="21"/>
      <c r="X1069" s="21"/>
      <c r="Y1069" s="12"/>
    </row>
    <row r="1070" spans="1:25" s="23" customFormat="1" ht="15.75" hidden="1" x14ac:dyDescent="0.2">
      <c r="A1070" s="24"/>
      <c r="B1070" s="25">
        <v>11</v>
      </c>
      <c r="C1070" s="24"/>
      <c r="D1070" s="40">
        <v>421</v>
      </c>
      <c r="E1070" s="20"/>
      <c r="F1070" s="20"/>
      <c r="G1070" s="53">
        <f>SUM(G1071)</f>
        <v>0</v>
      </c>
      <c r="H1070" s="53">
        <f t="shared" si="547"/>
        <v>0</v>
      </c>
      <c r="I1070" s="53">
        <f t="shared" si="547"/>
        <v>0</v>
      </c>
      <c r="J1070" s="53">
        <f t="shared" si="547"/>
        <v>0</v>
      </c>
      <c r="K1070" s="53">
        <f t="shared" si="547"/>
        <v>0</v>
      </c>
      <c r="L1070" s="22" t="str">
        <f t="shared" si="509"/>
        <v>-</v>
      </c>
      <c r="M1070" s="53">
        <f t="shared" si="547"/>
        <v>0</v>
      </c>
      <c r="N1070" s="53">
        <f t="shared" si="547"/>
        <v>0</v>
      </c>
      <c r="O1070" s="53">
        <f t="shared" si="547"/>
        <v>0</v>
      </c>
      <c r="P1070" s="53">
        <f t="shared" si="547"/>
        <v>0</v>
      </c>
      <c r="Q1070" s="53">
        <f t="shared" si="547"/>
        <v>0</v>
      </c>
      <c r="R1070" s="53">
        <f t="shared" si="547"/>
        <v>0</v>
      </c>
      <c r="S1070" s="53">
        <f t="shared" si="547"/>
        <v>0</v>
      </c>
      <c r="T1070" s="53">
        <f t="shared" si="547"/>
        <v>0</v>
      </c>
      <c r="U1070" s="53">
        <f t="shared" si="547"/>
        <v>0</v>
      </c>
      <c r="V1070" s="21"/>
      <c r="W1070" s="21"/>
      <c r="X1070" s="21"/>
      <c r="Y1070" s="12"/>
    </row>
    <row r="1071" spans="1:25" hidden="1" x14ac:dyDescent="0.2">
      <c r="A1071" s="41"/>
      <c r="B1071" s="42">
        <v>11</v>
      </c>
      <c r="C1071" s="41"/>
      <c r="D1071" s="68">
        <v>4214</v>
      </c>
      <c r="E1071" s="36" t="s">
        <v>154</v>
      </c>
      <c r="G1071" s="52"/>
      <c r="H1071" s="52"/>
      <c r="I1071" s="52"/>
      <c r="J1071" s="52"/>
      <c r="K1071" s="52"/>
      <c r="L1071" s="33" t="str">
        <f t="shared" si="509"/>
        <v>-</v>
      </c>
      <c r="M1071" s="52"/>
      <c r="N1071" s="52"/>
      <c r="O1071" s="52">
        <v>0</v>
      </c>
      <c r="P1071" s="52">
        <f>O1071</f>
        <v>0</v>
      </c>
      <c r="Q1071" s="52"/>
      <c r="R1071" s="52">
        <v>0</v>
      </c>
      <c r="S1071" s="52">
        <f>R1071</f>
        <v>0</v>
      </c>
      <c r="T1071" s="52"/>
      <c r="U1071" s="52">
        <f>T1071</f>
        <v>0</v>
      </c>
    </row>
    <row r="1072" spans="1:25" s="23" customFormat="1" ht="15.75" x14ac:dyDescent="0.2">
      <c r="A1072" s="277" t="s">
        <v>186</v>
      </c>
      <c r="B1072" s="277"/>
      <c r="C1072" s="277"/>
      <c r="D1072" s="277"/>
      <c r="E1072" s="277"/>
      <c r="F1072" s="277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21"/>
      <c r="W1072" s="21"/>
      <c r="X1072" s="21"/>
      <c r="Y1072" s="12"/>
    </row>
    <row r="1073" spans="1:25" s="47" customFormat="1" ht="29.25" customHeight="1" x14ac:dyDescent="0.2">
      <c r="A1073" s="285" t="s">
        <v>333</v>
      </c>
      <c r="B1073" s="285"/>
      <c r="C1073" s="285"/>
      <c r="D1073" s="285"/>
      <c r="E1073" s="283" t="s">
        <v>184</v>
      </c>
      <c r="F1073" s="283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99"/>
      <c r="W1073" s="99"/>
      <c r="X1073" s="99"/>
      <c r="Y1073" s="104"/>
    </row>
    <row r="1074" spans="1:25" s="23" customFormat="1" ht="78.75" x14ac:dyDescent="0.2">
      <c r="A1074" s="278" t="s">
        <v>538</v>
      </c>
      <c r="B1074" s="278"/>
      <c r="C1074" s="278"/>
      <c r="D1074" s="278"/>
      <c r="E1074" s="20" t="s">
        <v>263</v>
      </c>
      <c r="F1074" s="49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21"/>
      <c r="W1074" s="21"/>
      <c r="X1074" s="21"/>
      <c r="Y1074" s="12"/>
    </row>
    <row r="1075" spans="1:25" s="23" customFormat="1" ht="15.75" hidden="1" x14ac:dyDescent="0.2">
      <c r="A1075" s="24" t="s">
        <v>227</v>
      </c>
      <c r="B1075" s="25">
        <v>11</v>
      </c>
      <c r="C1075" s="50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21">
        <v>2700000</v>
      </c>
      <c r="W1075" s="21"/>
      <c r="X1075" s="21"/>
      <c r="Y1075" s="12" t="s">
        <v>576</v>
      </c>
    </row>
    <row r="1076" spans="1:25" s="23" customFormat="1" ht="15.75" hidden="1" x14ac:dyDescent="0.2">
      <c r="A1076" s="28" t="s">
        <v>227</v>
      </c>
      <c r="B1076" s="29">
        <v>11</v>
      </c>
      <c r="C1076" s="51" t="s">
        <v>27</v>
      </c>
      <c r="D1076" s="54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21">
        <f>O1075+O1078+O1080</f>
        <v>2700000</v>
      </c>
      <c r="W1076" s="21"/>
      <c r="X1076" s="21"/>
      <c r="Y1076" s="12" t="s">
        <v>577</v>
      </c>
    </row>
    <row r="1077" spans="1:25" s="23" customFormat="1" ht="15.75" hidden="1" x14ac:dyDescent="0.2">
      <c r="A1077" s="28" t="s">
        <v>227</v>
      </c>
      <c r="B1077" s="29">
        <v>11</v>
      </c>
      <c r="C1077" s="51" t="s">
        <v>27</v>
      </c>
      <c r="D1077" s="54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1">
        <f>V1075-V1076</f>
        <v>0</v>
      </c>
      <c r="W1077" s="1"/>
      <c r="X1077" s="1"/>
      <c r="Y1077" s="69" t="s">
        <v>570</v>
      </c>
    </row>
    <row r="1078" spans="1:25" s="23" customFormat="1" ht="15.75" hidden="1" x14ac:dyDescent="0.2">
      <c r="A1078" s="24" t="s">
        <v>227</v>
      </c>
      <c r="B1078" s="25">
        <v>11</v>
      </c>
      <c r="C1078" s="50" t="s">
        <v>27</v>
      </c>
      <c r="D1078" s="40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21"/>
      <c r="W1078" s="21"/>
      <c r="X1078" s="21"/>
      <c r="Y1078" s="12"/>
    </row>
    <row r="1079" spans="1:25" s="23" customFormat="1" ht="15.75" hidden="1" x14ac:dyDescent="0.2">
      <c r="A1079" s="28" t="s">
        <v>227</v>
      </c>
      <c r="B1079" s="29">
        <v>11</v>
      </c>
      <c r="C1079" s="51" t="s">
        <v>27</v>
      </c>
      <c r="D1079" s="54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21"/>
      <c r="W1079" s="21"/>
      <c r="X1079" s="21"/>
      <c r="Y1079" s="12"/>
    </row>
    <row r="1080" spans="1:25" s="23" customFormat="1" ht="15.75" hidden="1" x14ac:dyDescent="0.2">
      <c r="A1080" s="24" t="s">
        <v>227</v>
      </c>
      <c r="B1080" s="25">
        <v>11</v>
      </c>
      <c r="C1080" s="50" t="s">
        <v>27</v>
      </c>
      <c r="D1080" s="40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21"/>
      <c r="W1080" s="21"/>
      <c r="X1080" s="21"/>
      <c r="Y1080" s="12"/>
    </row>
    <row r="1081" spans="1:25" s="23" customFormat="1" ht="15.75" hidden="1" x14ac:dyDescent="0.2">
      <c r="A1081" s="28" t="s">
        <v>227</v>
      </c>
      <c r="B1081" s="29">
        <v>11</v>
      </c>
      <c r="C1081" s="51" t="s">
        <v>27</v>
      </c>
      <c r="D1081" s="54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21"/>
      <c r="W1081" s="21"/>
      <c r="X1081" s="21"/>
      <c r="Y1081" s="12"/>
    </row>
    <row r="1082" spans="1:25" s="23" customFormat="1" ht="30" hidden="1" x14ac:dyDescent="0.2">
      <c r="A1082" s="28" t="s">
        <v>227</v>
      </c>
      <c r="B1082" s="29">
        <v>11</v>
      </c>
      <c r="C1082" s="51" t="s">
        <v>27</v>
      </c>
      <c r="D1082" s="54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21"/>
      <c r="W1082" s="21"/>
      <c r="X1082" s="21"/>
      <c r="Y1082" s="12"/>
    </row>
    <row r="1083" spans="1:25" s="23" customFormat="1" ht="15.75" hidden="1" x14ac:dyDescent="0.2">
      <c r="A1083" s="24" t="s">
        <v>227</v>
      </c>
      <c r="B1083" s="25">
        <v>11</v>
      </c>
      <c r="C1083" s="50" t="s">
        <v>27</v>
      </c>
      <c r="D1083" s="40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21"/>
      <c r="W1083" s="21"/>
      <c r="X1083" s="21"/>
      <c r="Y1083" s="12"/>
    </row>
    <row r="1084" spans="1:25" s="23" customFormat="1" ht="15.75" hidden="1" x14ac:dyDescent="0.2">
      <c r="A1084" s="28" t="s">
        <v>227</v>
      </c>
      <c r="B1084" s="29">
        <v>11</v>
      </c>
      <c r="C1084" s="51" t="s">
        <v>27</v>
      </c>
      <c r="D1084" s="54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21"/>
      <c r="W1084" s="21"/>
      <c r="X1084" s="21"/>
      <c r="Y1084" s="12"/>
    </row>
    <row r="1085" spans="1:25" s="23" customFormat="1" ht="30" hidden="1" x14ac:dyDescent="0.2">
      <c r="A1085" s="28" t="s">
        <v>227</v>
      </c>
      <c r="B1085" s="29">
        <v>11</v>
      </c>
      <c r="C1085" s="51" t="s">
        <v>27</v>
      </c>
      <c r="D1085" s="54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21"/>
      <c r="W1085" s="21"/>
      <c r="X1085" s="21"/>
      <c r="Y1085" s="12"/>
    </row>
    <row r="1086" spans="1:25" s="23" customFormat="1" ht="15.75" hidden="1" x14ac:dyDescent="0.2">
      <c r="A1086" s="28" t="s">
        <v>227</v>
      </c>
      <c r="B1086" s="29">
        <v>11</v>
      </c>
      <c r="C1086" s="51" t="s">
        <v>27</v>
      </c>
      <c r="D1086" s="54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21"/>
      <c r="W1086" s="21"/>
      <c r="X1086" s="21"/>
      <c r="Y1086" s="12"/>
    </row>
    <row r="1087" spans="1:25" s="23" customFormat="1" ht="15.75" hidden="1" x14ac:dyDescent="0.2">
      <c r="A1087" s="28" t="s">
        <v>227</v>
      </c>
      <c r="B1087" s="29">
        <v>11</v>
      </c>
      <c r="C1087" s="51" t="s">
        <v>27</v>
      </c>
      <c r="D1087" s="54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21"/>
      <c r="W1087" s="21"/>
      <c r="X1087" s="21"/>
      <c r="Y1087" s="12"/>
    </row>
    <row r="1088" spans="1:25" s="23" customFormat="1" ht="15.75" hidden="1" x14ac:dyDescent="0.2">
      <c r="A1088" s="24" t="s">
        <v>227</v>
      </c>
      <c r="B1088" s="25">
        <v>11</v>
      </c>
      <c r="C1088" s="50" t="s">
        <v>27</v>
      </c>
      <c r="D1088" s="40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21"/>
      <c r="W1088" s="21"/>
      <c r="X1088" s="21"/>
      <c r="Y1088" s="12"/>
    </row>
    <row r="1089" spans="1:25" s="23" customFormat="1" ht="15.75" hidden="1" x14ac:dyDescent="0.2">
      <c r="A1089" s="28" t="s">
        <v>227</v>
      </c>
      <c r="B1089" s="29">
        <v>11</v>
      </c>
      <c r="C1089" s="51" t="s">
        <v>27</v>
      </c>
      <c r="D1089" s="54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21"/>
      <c r="W1089" s="21"/>
      <c r="X1089" s="21"/>
      <c r="Y1089" s="12"/>
    </row>
    <row r="1090" spans="1:25" s="23" customFormat="1" ht="15.75" hidden="1" x14ac:dyDescent="0.2">
      <c r="A1090" s="28" t="s">
        <v>227</v>
      </c>
      <c r="B1090" s="29">
        <v>11</v>
      </c>
      <c r="C1090" s="51" t="s">
        <v>27</v>
      </c>
      <c r="D1090" s="54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21"/>
      <c r="W1090" s="21"/>
      <c r="X1090" s="21"/>
      <c r="Y1090" s="12"/>
    </row>
    <row r="1091" spans="1:25" s="23" customFormat="1" ht="15.75" hidden="1" x14ac:dyDescent="0.2">
      <c r="A1091" s="28" t="s">
        <v>227</v>
      </c>
      <c r="B1091" s="29">
        <v>11</v>
      </c>
      <c r="C1091" s="51" t="s">
        <v>27</v>
      </c>
      <c r="D1091" s="54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21"/>
      <c r="W1091" s="21"/>
      <c r="X1091" s="21"/>
      <c r="Y1091" s="12"/>
    </row>
    <row r="1092" spans="1:25" s="23" customFormat="1" ht="15.75" hidden="1" x14ac:dyDescent="0.2">
      <c r="A1092" s="24" t="s">
        <v>227</v>
      </c>
      <c r="B1092" s="25">
        <v>11</v>
      </c>
      <c r="C1092" s="50" t="s">
        <v>27</v>
      </c>
      <c r="D1092" s="40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21"/>
      <c r="W1092" s="21"/>
      <c r="X1092" s="21"/>
      <c r="Y1092" s="12"/>
    </row>
    <row r="1093" spans="1:25" s="23" customFormat="1" ht="15.75" hidden="1" x14ac:dyDescent="0.2">
      <c r="A1093" s="28" t="s">
        <v>227</v>
      </c>
      <c r="B1093" s="29">
        <v>11</v>
      </c>
      <c r="C1093" s="51" t="s">
        <v>27</v>
      </c>
      <c r="D1093" s="54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21"/>
      <c r="W1093" s="21"/>
      <c r="X1093" s="21"/>
      <c r="Y1093" s="12"/>
    </row>
    <row r="1094" spans="1:25" s="23" customFormat="1" ht="15.75" hidden="1" x14ac:dyDescent="0.2">
      <c r="A1094" s="28" t="s">
        <v>227</v>
      </c>
      <c r="B1094" s="29">
        <v>11</v>
      </c>
      <c r="C1094" s="51" t="s">
        <v>27</v>
      </c>
      <c r="D1094" s="54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21"/>
      <c r="W1094" s="21"/>
      <c r="X1094" s="21"/>
      <c r="Y1094" s="12"/>
    </row>
    <row r="1095" spans="1:25" s="23" customFormat="1" ht="15.75" hidden="1" x14ac:dyDescent="0.2">
      <c r="A1095" s="28" t="s">
        <v>227</v>
      </c>
      <c r="B1095" s="29">
        <v>11</v>
      </c>
      <c r="C1095" s="51" t="s">
        <v>27</v>
      </c>
      <c r="D1095" s="54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21"/>
      <c r="W1095" s="21"/>
      <c r="X1095" s="21"/>
      <c r="Y1095" s="12"/>
    </row>
    <row r="1096" spans="1:25" s="23" customFormat="1" ht="15.75" hidden="1" x14ac:dyDescent="0.2">
      <c r="A1096" s="28" t="s">
        <v>227</v>
      </c>
      <c r="B1096" s="29">
        <v>11</v>
      </c>
      <c r="C1096" s="51" t="s">
        <v>27</v>
      </c>
      <c r="D1096" s="54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21"/>
      <c r="W1096" s="21"/>
      <c r="X1096" s="21"/>
      <c r="Y1096" s="12"/>
    </row>
    <row r="1097" spans="1:25" s="23" customFormat="1" ht="15.75" hidden="1" x14ac:dyDescent="0.2">
      <c r="A1097" s="28" t="s">
        <v>227</v>
      </c>
      <c r="B1097" s="29">
        <v>11</v>
      </c>
      <c r="C1097" s="51" t="s">
        <v>27</v>
      </c>
      <c r="D1097" s="54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21"/>
      <c r="W1097" s="21"/>
      <c r="X1097" s="21"/>
      <c r="Y1097" s="12"/>
    </row>
    <row r="1098" spans="1:25" s="23" customFormat="1" ht="15.75" hidden="1" x14ac:dyDescent="0.2">
      <c r="A1098" s="28" t="s">
        <v>227</v>
      </c>
      <c r="B1098" s="29">
        <v>11</v>
      </c>
      <c r="C1098" s="51" t="s">
        <v>27</v>
      </c>
      <c r="D1098" s="54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21"/>
      <c r="W1098" s="21"/>
      <c r="X1098" s="21"/>
      <c r="Y1098" s="12"/>
    </row>
    <row r="1099" spans="1:25" s="23" customFormat="1" ht="15.75" hidden="1" x14ac:dyDescent="0.2">
      <c r="A1099" s="28" t="s">
        <v>227</v>
      </c>
      <c r="B1099" s="29">
        <v>11</v>
      </c>
      <c r="C1099" s="51" t="s">
        <v>27</v>
      </c>
      <c r="D1099" s="54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21"/>
      <c r="W1099" s="21"/>
      <c r="X1099" s="21"/>
      <c r="Y1099" s="12"/>
    </row>
    <row r="1100" spans="1:25" s="23" customFormat="1" ht="15.75" hidden="1" x14ac:dyDescent="0.2">
      <c r="A1100" s="28" t="s">
        <v>227</v>
      </c>
      <c r="B1100" s="29">
        <v>11</v>
      </c>
      <c r="C1100" s="51" t="s">
        <v>27</v>
      </c>
      <c r="D1100" s="54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21"/>
      <c r="W1100" s="21"/>
      <c r="X1100" s="21"/>
      <c r="Y1100" s="12"/>
    </row>
    <row r="1101" spans="1:25" s="23" customFormat="1" ht="15.75" hidden="1" x14ac:dyDescent="0.2">
      <c r="A1101" s="28" t="s">
        <v>227</v>
      </c>
      <c r="B1101" s="29">
        <v>11</v>
      </c>
      <c r="C1101" s="51" t="s">
        <v>27</v>
      </c>
      <c r="D1101" s="54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21"/>
      <c r="W1101" s="21"/>
      <c r="X1101" s="21"/>
      <c r="Y1101" s="12"/>
    </row>
    <row r="1102" spans="1:25" s="23" customFormat="1" ht="15.75" hidden="1" x14ac:dyDescent="0.2">
      <c r="A1102" s="24" t="s">
        <v>227</v>
      </c>
      <c r="B1102" s="25">
        <v>11</v>
      </c>
      <c r="C1102" s="50" t="s">
        <v>27</v>
      </c>
      <c r="D1102" s="40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21"/>
      <c r="W1102" s="21"/>
      <c r="X1102" s="21"/>
      <c r="Y1102" s="12"/>
    </row>
    <row r="1103" spans="1:25" s="23" customFormat="1" ht="30" hidden="1" x14ac:dyDescent="0.2">
      <c r="A1103" s="28" t="s">
        <v>227</v>
      </c>
      <c r="B1103" s="29">
        <v>11</v>
      </c>
      <c r="C1103" s="51" t="s">
        <v>27</v>
      </c>
      <c r="D1103" s="54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21"/>
      <c r="W1103" s="21"/>
      <c r="X1103" s="21"/>
      <c r="Y1103" s="12"/>
    </row>
    <row r="1104" spans="1:25" s="23" customFormat="1" ht="15.75" hidden="1" x14ac:dyDescent="0.2">
      <c r="A1104" s="24" t="s">
        <v>227</v>
      </c>
      <c r="B1104" s="25">
        <v>11</v>
      </c>
      <c r="C1104" s="50" t="s">
        <v>27</v>
      </c>
      <c r="D1104" s="40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21"/>
      <c r="W1104" s="21"/>
      <c r="X1104" s="21"/>
      <c r="Y1104" s="12"/>
    </row>
    <row r="1105" spans="1:25" s="23" customFormat="1" ht="30" hidden="1" x14ac:dyDescent="0.2">
      <c r="A1105" s="28" t="s">
        <v>227</v>
      </c>
      <c r="B1105" s="29">
        <v>11</v>
      </c>
      <c r="C1105" s="51" t="s">
        <v>27</v>
      </c>
      <c r="D1105" s="54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21"/>
      <c r="W1105" s="21"/>
      <c r="X1105" s="21"/>
      <c r="Y1105" s="12"/>
    </row>
    <row r="1106" spans="1:25" s="23" customFormat="1" ht="15.75" hidden="1" x14ac:dyDescent="0.2">
      <c r="A1106" s="28" t="s">
        <v>227</v>
      </c>
      <c r="B1106" s="29">
        <v>11</v>
      </c>
      <c r="C1106" s="51" t="s">
        <v>27</v>
      </c>
      <c r="D1106" s="54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21"/>
      <c r="W1106" s="21"/>
      <c r="X1106" s="21"/>
      <c r="Y1106" s="12"/>
    </row>
    <row r="1107" spans="1:25" s="23" customFormat="1" ht="15.75" hidden="1" x14ac:dyDescent="0.2">
      <c r="A1107" s="28" t="s">
        <v>227</v>
      </c>
      <c r="B1107" s="29">
        <v>11</v>
      </c>
      <c r="C1107" s="51" t="s">
        <v>27</v>
      </c>
      <c r="D1107" s="54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21"/>
      <c r="W1107" s="21"/>
      <c r="X1107" s="21"/>
      <c r="Y1107" s="12"/>
    </row>
    <row r="1108" spans="1:25" s="23" customFormat="1" ht="15.75" hidden="1" x14ac:dyDescent="0.2">
      <c r="A1108" s="28" t="s">
        <v>227</v>
      </c>
      <c r="B1108" s="29">
        <v>11</v>
      </c>
      <c r="C1108" s="51" t="s">
        <v>27</v>
      </c>
      <c r="D1108" s="54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21"/>
      <c r="W1108" s="21"/>
      <c r="X1108" s="21"/>
      <c r="Y1108" s="12"/>
    </row>
    <row r="1109" spans="1:25" s="23" customFormat="1" ht="15.75" hidden="1" x14ac:dyDescent="0.2">
      <c r="A1109" s="28" t="s">
        <v>227</v>
      </c>
      <c r="B1109" s="29">
        <v>11</v>
      </c>
      <c r="C1109" s="51" t="s">
        <v>27</v>
      </c>
      <c r="D1109" s="54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21"/>
      <c r="W1109" s="21"/>
      <c r="X1109" s="21"/>
      <c r="Y1109" s="12"/>
    </row>
    <row r="1110" spans="1:25" s="23" customFormat="1" ht="15.75" hidden="1" x14ac:dyDescent="0.2">
      <c r="A1110" s="24" t="s">
        <v>227</v>
      </c>
      <c r="B1110" s="25">
        <v>11</v>
      </c>
      <c r="C1110" s="50" t="s">
        <v>27</v>
      </c>
      <c r="D1110" s="40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21"/>
      <c r="W1110" s="21"/>
      <c r="X1110" s="21"/>
      <c r="Y1110" s="12"/>
    </row>
    <row r="1111" spans="1:25" s="23" customFormat="1" ht="15.75" hidden="1" x14ac:dyDescent="0.2">
      <c r="A1111" s="28" t="s">
        <v>227</v>
      </c>
      <c r="B1111" s="29">
        <v>11</v>
      </c>
      <c r="C1111" s="51" t="s">
        <v>27</v>
      </c>
      <c r="D1111" s="54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21"/>
      <c r="W1111" s="21"/>
      <c r="X1111" s="21"/>
      <c r="Y1111" s="12"/>
    </row>
    <row r="1112" spans="1:25" s="23" customFormat="1" ht="15.75" hidden="1" x14ac:dyDescent="0.2">
      <c r="A1112" s="28" t="s">
        <v>227</v>
      </c>
      <c r="B1112" s="29">
        <v>11</v>
      </c>
      <c r="C1112" s="51" t="s">
        <v>27</v>
      </c>
      <c r="D1112" s="54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21"/>
      <c r="W1112" s="21"/>
      <c r="X1112" s="21"/>
      <c r="Y1112" s="12"/>
    </row>
    <row r="1113" spans="1:25" s="23" customFormat="1" ht="15.75" hidden="1" x14ac:dyDescent="0.2">
      <c r="A1113" s="24" t="s">
        <v>227</v>
      </c>
      <c r="B1113" s="25">
        <v>11</v>
      </c>
      <c r="C1113" s="50" t="s">
        <v>27</v>
      </c>
      <c r="D1113" s="40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21"/>
      <c r="W1113" s="21"/>
      <c r="X1113" s="21"/>
      <c r="Y1113" s="12"/>
    </row>
    <row r="1114" spans="1:25" s="23" customFormat="1" ht="15.75" hidden="1" x14ac:dyDescent="0.2">
      <c r="A1114" s="28" t="s">
        <v>227</v>
      </c>
      <c r="B1114" s="29">
        <v>11</v>
      </c>
      <c r="C1114" s="51" t="s">
        <v>27</v>
      </c>
      <c r="D1114" s="54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21"/>
      <c r="W1114" s="21"/>
      <c r="X1114" s="21"/>
      <c r="Y1114" s="12"/>
    </row>
    <row r="1115" spans="1:25" s="23" customFormat="1" ht="15.75" hidden="1" x14ac:dyDescent="0.2">
      <c r="A1115" s="24" t="s">
        <v>227</v>
      </c>
      <c r="B1115" s="25">
        <v>11</v>
      </c>
      <c r="C1115" s="50" t="s">
        <v>27</v>
      </c>
      <c r="D1115" s="40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21"/>
      <c r="W1115" s="21"/>
      <c r="X1115" s="21"/>
      <c r="Y1115" s="12"/>
    </row>
    <row r="1116" spans="1:25" s="23" customFormat="1" ht="30" hidden="1" x14ac:dyDescent="0.2">
      <c r="A1116" s="28" t="s">
        <v>227</v>
      </c>
      <c r="B1116" s="29">
        <v>11</v>
      </c>
      <c r="C1116" s="51" t="s">
        <v>27</v>
      </c>
      <c r="D1116" s="54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21"/>
      <c r="W1116" s="21"/>
      <c r="X1116" s="21"/>
      <c r="Y1116" s="12"/>
    </row>
    <row r="1117" spans="1:25" s="23" customFormat="1" ht="78.75" x14ac:dyDescent="0.2">
      <c r="A1117" s="279" t="s">
        <v>539</v>
      </c>
      <c r="B1117" s="279"/>
      <c r="C1117" s="279"/>
      <c r="D1117" s="279"/>
      <c r="E1117" s="20" t="s">
        <v>242</v>
      </c>
      <c r="F1117" s="49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21"/>
      <c r="W1117" s="21"/>
      <c r="X1117" s="21"/>
      <c r="Y1117" s="12"/>
    </row>
    <row r="1118" spans="1:25" s="23" customFormat="1" ht="15.75" hidden="1" x14ac:dyDescent="0.2">
      <c r="A1118" s="24" t="s">
        <v>267</v>
      </c>
      <c r="B1118" s="25">
        <v>11</v>
      </c>
      <c r="C1118" s="50" t="s">
        <v>27</v>
      </c>
      <c r="D1118" s="40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94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21"/>
      <c r="W1118" s="21"/>
      <c r="X1118" s="21"/>
      <c r="Y1118" s="12"/>
    </row>
    <row r="1119" spans="1:25" s="23" customFormat="1" ht="15.75" hidden="1" x14ac:dyDescent="0.2">
      <c r="A1119" s="28" t="s">
        <v>267</v>
      </c>
      <c r="B1119" s="29">
        <v>11</v>
      </c>
      <c r="C1119" s="51" t="s">
        <v>27</v>
      </c>
      <c r="D1119" s="54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92">
        <v>20000</v>
      </c>
      <c r="O1119" s="1">
        <v>20000</v>
      </c>
      <c r="P1119" s="93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21"/>
      <c r="W1119" s="21"/>
      <c r="X1119" s="21"/>
      <c r="Y1119" s="12"/>
    </row>
    <row r="1120" spans="1:25" s="23" customFormat="1" ht="15.75" hidden="1" customHeight="1" x14ac:dyDescent="0.2">
      <c r="A1120" s="28" t="s">
        <v>267</v>
      </c>
      <c r="B1120" s="29">
        <v>11</v>
      </c>
      <c r="C1120" s="51" t="s">
        <v>27</v>
      </c>
      <c r="D1120" s="54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92">
        <v>25000</v>
      </c>
      <c r="O1120" s="1">
        <v>25000</v>
      </c>
      <c r="P1120" s="93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21"/>
      <c r="W1120" s="21"/>
      <c r="X1120" s="21"/>
      <c r="Y1120" s="12"/>
    </row>
    <row r="1121" spans="1:25" s="23" customFormat="1" ht="15.75" hidden="1" x14ac:dyDescent="0.2">
      <c r="A1121" s="28" t="s">
        <v>267</v>
      </c>
      <c r="B1121" s="29">
        <v>11</v>
      </c>
      <c r="C1121" s="51" t="s">
        <v>27</v>
      </c>
      <c r="D1121" s="54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92">
        <v>25000</v>
      </c>
      <c r="O1121" s="1">
        <v>25000</v>
      </c>
      <c r="P1121" s="93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21"/>
      <c r="W1121" s="21"/>
      <c r="X1121" s="21"/>
      <c r="Y1121" s="12"/>
    </row>
    <row r="1122" spans="1:25" s="23" customFormat="1" ht="15.75" hidden="1" x14ac:dyDescent="0.2">
      <c r="A1122" s="24" t="s">
        <v>267</v>
      </c>
      <c r="B1122" s="25">
        <v>11</v>
      </c>
      <c r="C1122" s="50" t="s">
        <v>27</v>
      </c>
      <c r="D1122" s="40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95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21"/>
      <c r="W1122" s="21"/>
      <c r="X1122" s="21"/>
      <c r="Y1122" s="12"/>
    </row>
    <row r="1123" spans="1:25" s="23" customFormat="1" ht="15.75" hidden="1" x14ac:dyDescent="0.2">
      <c r="A1123" s="28" t="s">
        <v>267</v>
      </c>
      <c r="B1123" s="29">
        <v>11</v>
      </c>
      <c r="C1123" s="51" t="s">
        <v>27</v>
      </c>
      <c r="D1123" s="54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21"/>
      <c r="W1123" s="21"/>
      <c r="X1123" s="21"/>
      <c r="Y1123" s="12"/>
    </row>
    <row r="1124" spans="1:25" s="23" customFormat="1" ht="15.75" hidden="1" x14ac:dyDescent="0.2">
      <c r="A1124" s="24" t="s">
        <v>267</v>
      </c>
      <c r="B1124" s="25">
        <v>11</v>
      </c>
      <c r="C1124" s="50" t="s">
        <v>27</v>
      </c>
      <c r="D1124" s="40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21"/>
      <c r="W1124" s="21"/>
      <c r="X1124" s="21"/>
      <c r="Y1124" s="12"/>
    </row>
    <row r="1125" spans="1:25" s="23" customFormat="1" ht="15.75" hidden="1" x14ac:dyDescent="0.2">
      <c r="A1125" s="28" t="s">
        <v>267</v>
      </c>
      <c r="B1125" s="29">
        <v>11</v>
      </c>
      <c r="C1125" s="51" t="s">
        <v>27</v>
      </c>
      <c r="D1125" s="54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21"/>
      <c r="W1125" s="21"/>
      <c r="X1125" s="21"/>
      <c r="Y1125" s="12"/>
    </row>
    <row r="1126" spans="1:25" s="23" customFormat="1" ht="15.75" hidden="1" x14ac:dyDescent="0.2">
      <c r="A1126" s="28" t="s">
        <v>267</v>
      </c>
      <c r="B1126" s="29">
        <v>11</v>
      </c>
      <c r="C1126" s="51" t="s">
        <v>27</v>
      </c>
      <c r="D1126" s="54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21"/>
      <c r="W1126" s="21"/>
      <c r="X1126" s="21"/>
      <c r="Y1126" s="12"/>
    </row>
    <row r="1127" spans="1:25" s="23" customFormat="1" ht="15.75" hidden="1" x14ac:dyDescent="0.2">
      <c r="A1127" s="24" t="s">
        <v>267</v>
      </c>
      <c r="B1127" s="25">
        <v>11</v>
      </c>
      <c r="C1127" s="50" t="s">
        <v>27</v>
      </c>
      <c r="D1127" s="40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21"/>
      <c r="W1127" s="21"/>
      <c r="X1127" s="21"/>
      <c r="Y1127" s="12"/>
    </row>
    <row r="1128" spans="1:25" s="23" customFormat="1" ht="15.75" hidden="1" x14ac:dyDescent="0.2">
      <c r="A1128" s="28" t="s">
        <v>267</v>
      </c>
      <c r="B1128" s="29">
        <v>11</v>
      </c>
      <c r="C1128" s="51" t="s">
        <v>27</v>
      </c>
      <c r="D1128" s="54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21"/>
      <c r="W1128" s="21"/>
      <c r="X1128" s="21"/>
      <c r="Y1128" s="12"/>
    </row>
    <row r="1129" spans="1:25" s="23" customFormat="1" ht="78.75" x14ac:dyDescent="0.2">
      <c r="A1129" s="279" t="s">
        <v>540</v>
      </c>
      <c r="B1129" s="279"/>
      <c r="C1129" s="279"/>
      <c r="D1129" s="279"/>
      <c r="E1129" s="20" t="s">
        <v>35</v>
      </c>
      <c r="F1129" s="49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21"/>
      <c r="W1129" s="21"/>
      <c r="X1129" s="21"/>
      <c r="Y1129" s="12"/>
    </row>
    <row r="1130" spans="1:25" s="23" customFormat="1" ht="15.75" hidden="1" x14ac:dyDescent="0.2">
      <c r="A1130" s="24" t="s">
        <v>268</v>
      </c>
      <c r="B1130" s="25">
        <v>11</v>
      </c>
      <c r="C1130" s="50" t="s">
        <v>27</v>
      </c>
      <c r="D1130" s="40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21"/>
      <c r="W1130" s="21"/>
      <c r="X1130" s="21"/>
      <c r="Y1130" s="12"/>
    </row>
    <row r="1131" spans="1:25" s="23" customFormat="1" ht="15.75" hidden="1" x14ac:dyDescent="0.2">
      <c r="A1131" s="28" t="s">
        <v>268</v>
      </c>
      <c r="B1131" s="29">
        <v>11</v>
      </c>
      <c r="C1131" s="51" t="s">
        <v>27</v>
      </c>
      <c r="D1131" s="54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21"/>
      <c r="W1131" s="21"/>
      <c r="X1131" s="21"/>
      <c r="Y1131" s="12"/>
    </row>
    <row r="1132" spans="1:25" s="23" customFormat="1" ht="15.75" hidden="1" x14ac:dyDescent="0.2">
      <c r="A1132" s="28" t="s">
        <v>268</v>
      </c>
      <c r="B1132" s="29">
        <v>11</v>
      </c>
      <c r="C1132" s="51" t="s">
        <v>27</v>
      </c>
      <c r="D1132" s="54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21"/>
      <c r="W1132" s="21"/>
      <c r="X1132" s="21"/>
      <c r="Y1132" s="12"/>
    </row>
    <row r="1133" spans="1:25" s="23" customFormat="1" ht="15.75" hidden="1" x14ac:dyDescent="0.2">
      <c r="A1133" s="28" t="s">
        <v>268</v>
      </c>
      <c r="B1133" s="29">
        <v>11</v>
      </c>
      <c r="C1133" s="51" t="s">
        <v>27</v>
      </c>
      <c r="D1133" s="54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21"/>
      <c r="W1133" s="21"/>
      <c r="X1133" s="21"/>
      <c r="Y1133" s="12"/>
    </row>
    <row r="1134" spans="1:25" s="23" customFormat="1" ht="15.75" hidden="1" x14ac:dyDescent="0.2">
      <c r="A1134" s="24" t="s">
        <v>268</v>
      </c>
      <c r="B1134" s="25">
        <v>11</v>
      </c>
      <c r="C1134" s="50" t="s">
        <v>27</v>
      </c>
      <c r="D1134" s="40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21"/>
      <c r="W1134" s="21"/>
      <c r="X1134" s="21"/>
      <c r="Y1134" s="12"/>
    </row>
    <row r="1135" spans="1:25" s="23" customFormat="1" ht="15.75" hidden="1" x14ac:dyDescent="0.2">
      <c r="A1135" s="28" t="s">
        <v>268</v>
      </c>
      <c r="B1135" s="29">
        <v>11</v>
      </c>
      <c r="C1135" s="51" t="s">
        <v>27</v>
      </c>
      <c r="D1135" s="54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21"/>
      <c r="W1135" s="21"/>
      <c r="X1135" s="21"/>
      <c r="Y1135" s="12"/>
    </row>
    <row r="1136" spans="1:25" s="23" customFormat="1" ht="15.75" hidden="1" x14ac:dyDescent="0.2">
      <c r="A1136" s="24" t="s">
        <v>268</v>
      </c>
      <c r="B1136" s="25">
        <v>11</v>
      </c>
      <c r="C1136" s="50" t="s">
        <v>27</v>
      </c>
      <c r="D1136" s="40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21"/>
      <c r="W1136" s="21"/>
      <c r="X1136" s="21"/>
      <c r="Y1136" s="12"/>
    </row>
    <row r="1137" spans="1:25" s="23" customFormat="1" ht="15.75" hidden="1" x14ac:dyDescent="0.2">
      <c r="A1137" s="28" t="s">
        <v>268</v>
      </c>
      <c r="B1137" s="29">
        <v>11</v>
      </c>
      <c r="C1137" s="51" t="s">
        <v>27</v>
      </c>
      <c r="D1137" s="54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21"/>
      <c r="W1137" s="21"/>
      <c r="X1137" s="21"/>
      <c r="Y1137" s="12"/>
    </row>
    <row r="1138" spans="1:25" s="23" customFormat="1" ht="50.1" customHeight="1" x14ac:dyDescent="0.2">
      <c r="A1138" s="284" t="s">
        <v>541</v>
      </c>
      <c r="B1138" s="285"/>
      <c r="C1138" s="285"/>
      <c r="D1138" s="285"/>
      <c r="E1138" s="283" t="s">
        <v>185</v>
      </c>
      <c r="F1138" s="283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21"/>
      <c r="W1138" s="21"/>
      <c r="X1138" s="21"/>
      <c r="Y1138" s="12"/>
    </row>
    <row r="1139" spans="1:25" s="23" customFormat="1" ht="78.75" x14ac:dyDescent="0.2">
      <c r="A1139" s="278" t="s">
        <v>226</v>
      </c>
      <c r="B1139" s="278"/>
      <c r="C1139" s="278"/>
      <c r="D1139" s="278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21"/>
      <c r="W1139" s="21"/>
      <c r="X1139" s="21"/>
      <c r="Y1139" s="12"/>
    </row>
    <row r="1140" spans="1:25" s="23" customFormat="1" ht="15.75" hidden="1" x14ac:dyDescent="0.2">
      <c r="A1140" s="24" t="s">
        <v>226</v>
      </c>
      <c r="B1140" s="25">
        <v>11</v>
      </c>
      <c r="C1140" s="50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21"/>
      <c r="W1140" s="21"/>
      <c r="X1140" s="21"/>
      <c r="Y1140" s="12"/>
    </row>
    <row r="1141" spans="1:25" s="23" customFormat="1" ht="15.75" hidden="1" x14ac:dyDescent="0.2">
      <c r="A1141" s="28" t="s">
        <v>226</v>
      </c>
      <c r="B1141" s="29">
        <v>11</v>
      </c>
      <c r="C1141" s="51" t="s">
        <v>23</v>
      </c>
      <c r="D1141" s="54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21"/>
      <c r="W1141" s="21"/>
      <c r="X1141" s="21"/>
      <c r="Y1141" s="12"/>
    </row>
    <row r="1142" spans="1:25" s="23" customFormat="1" ht="15.75" hidden="1" x14ac:dyDescent="0.2">
      <c r="A1142" s="24" t="s">
        <v>226</v>
      </c>
      <c r="B1142" s="25">
        <v>11</v>
      </c>
      <c r="C1142" s="50" t="s">
        <v>23</v>
      </c>
      <c r="D1142" s="40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21"/>
      <c r="W1142" s="21"/>
      <c r="X1142" s="21"/>
      <c r="Y1142" s="12"/>
    </row>
    <row r="1143" spans="1:25" s="23" customFormat="1" ht="15.75" hidden="1" x14ac:dyDescent="0.2">
      <c r="A1143" s="28" t="s">
        <v>226</v>
      </c>
      <c r="B1143" s="29">
        <v>11</v>
      </c>
      <c r="C1143" s="51" t="s">
        <v>23</v>
      </c>
      <c r="D1143" s="54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21"/>
      <c r="W1143" s="21"/>
      <c r="X1143" s="21"/>
      <c r="Y1143" s="12"/>
    </row>
    <row r="1144" spans="1:25" s="23" customFormat="1" ht="15.75" hidden="1" x14ac:dyDescent="0.2">
      <c r="A1144" s="24" t="s">
        <v>226</v>
      </c>
      <c r="B1144" s="25">
        <v>11</v>
      </c>
      <c r="C1144" s="50" t="s">
        <v>23</v>
      </c>
      <c r="D1144" s="40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21"/>
      <c r="W1144" s="21"/>
      <c r="X1144" s="21"/>
      <c r="Y1144" s="12"/>
    </row>
    <row r="1145" spans="1:25" s="23" customFormat="1" ht="15.75" hidden="1" x14ac:dyDescent="0.2">
      <c r="A1145" s="28" t="s">
        <v>226</v>
      </c>
      <c r="B1145" s="29">
        <v>11</v>
      </c>
      <c r="C1145" s="51" t="s">
        <v>23</v>
      </c>
      <c r="D1145" s="54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21"/>
      <c r="W1145" s="21"/>
      <c r="X1145" s="21"/>
      <c r="Y1145" s="12"/>
    </row>
    <row r="1146" spans="1:25" s="23" customFormat="1" ht="30" hidden="1" x14ac:dyDescent="0.2">
      <c r="A1146" s="28" t="s">
        <v>226</v>
      </c>
      <c r="B1146" s="29">
        <v>11</v>
      </c>
      <c r="C1146" s="51" t="s">
        <v>23</v>
      </c>
      <c r="D1146" s="54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21"/>
      <c r="W1146" s="21"/>
      <c r="X1146" s="21"/>
      <c r="Y1146" s="12"/>
    </row>
    <row r="1147" spans="1:25" s="23" customFormat="1" ht="15.75" hidden="1" x14ac:dyDescent="0.2">
      <c r="A1147" s="24" t="s">
        <v>226</v>
      </c>
      <c r="B1147" s="25">
        <v>11</v>
      </c>
      <c r="C1147" s="50" t="s">
        <v>23</v>
      </c>
      <c r="D1147" s="40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21"/>
      <c r="W1147" s="21"/>
      <c r="X1147" s="21"/>
      <c r="Y1147" s="12"/>
    </row>
    <row r="1148" spans="1:25" s="23" customFormat="1" ht="15.75" hidden="1" x14ac:dyDescent="0.2">
      <c r="A1148" s="28" t="s">
        <v>226</v>
      </c>
      <c r="B1148" s="29">
        <v>11</v>
      </c>
      <c r="C1148" s="51" t="s">
        <v>23</v>
      </c>
      <c r="D1148" s="54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21"/>
      <c r="W1148" s="21"/>
      <c r="X1148" s="21"/>
      <c r="Y1148" s="12"/>
    </row>
    <row r="1149" spans="1:25" s="23" customFormat="1" ht="30" hidden="1" x14ac:dyDescent="0.2">
      <c r="A1149" s="28" t="s">
        <v>226</v>
      </c>
      <c r="B1149" s="29">
        <v>11</v>
      </c>
      <c r="C1149" s="51" t="s">
        <v>23</v>
      </c>
      <c r="D1149" s="54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21"/>
      <c r="W1149" s="21"/>
      <c r="X1149" s="21"/>
      <c r="Y1149" s="12"/>
    </row>
    <row r="1150" spans="1:25" s="23" customFormat="1" ht="15.75" hidden="1" x14ac:dyDescent="0.2">
      <c r="A1150" s="28" t="s">
        <v>226</v>
      </c>
      <c r="B1150" s="29">
        <v>11</v>
      </c>
      <c r="C1150" s="51" t="s">
        <v>23</v>
      </c>
      <c r="D1150" s="54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21"/>
      <c r="W1150" s="21"/>
      <c r="X1150" s="21"/>
      <c r="Y1150" s="12"/>
    </row>
    <row r="1151" spans="1:25" s="23" customFormat="1" ht="15.75" hidden="1" x14ac:dyDescent="0.2">
      <c r="A1151" s="24" t="s">
        <v>226</v>
      </c>
      <c r="B1151" s="25">
        <v>11</v>
      </c>
      <c r="C1151" s="50" t="s">
        <v>23</v>
      </c>
      <c r="D1151" s="40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21"/>
      <c r="W1151" s="21"/>
      <c r="X1151" s="21"/>
      <c r="Y1151" s="12"/>
    </row>
    <row r="1152" spans="1:25" s="23" customFormat="1" ht="15.75" hidden="1" x14ac:dyDescent="0.2">
      <c r="A1152" s="28" t="s">
        <v>226</v>
      </c>
      <c r="B1152" s="29">
        <v>11</v>
      </c>
      <c r="C1152" s="51" t="s">
        <v>23</v>
      </c>
      <c r="D1152" s="54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21"/>
      <c r="W1152" s="21"/>
      <c r="X1152" s="21"/>
      <c r="Y1152" s="12"/>
    </row>
    <row r="1153" spans="1:25" s="23" customFormat="1" ht="15.75" hidden="1" x14ac:dyDescent="0.2">
      <c r="A1153" s="28" t="s">
        <v>226</v>
      </c>
      <c r="B1153" s="29">
        <v>11</v>
      </c>
      <c r="C1153" s="51" t="s">
        <v>23</v>
      </c>
      <c r="D1153" s="54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21"/>
      <c r="W1153" s="21"/>
      <c r="X1153" s="21"/>
      <c r="Y1153" s="12"/>
    </row>
    <row r="1154" spans="1:25" s="23" customFormat="1" ht="30" hidden="1" x14ac:dyDescent="0.2">
      <c r="A1154" s="28" t="s">
        <v>226</v>
      </c>
      <c r="B1154" s="29">
        <v>11</v>
      </c>
      <c r="C1154" s="51" t="s">
        <v>23</v>
      </c>
      <c r="D1154" s="54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21"/>
      <c r="W1154" s="21"/>
      <c r="X1154" s="21"/>
      <c r="Y1154" s="12"/>
    </row>
    <row r="1155" spans="1:25" s="23" customFormat="1" ht="15.75" hidden="1" x14ac:dyDescent="0.2">
      <c r="A1155" s="28" t="s">
        <v>226</v>
      </c>
      <c r="B1155" s="29">
        <v>11</v>
      </c>
      <c r="C1155" s="51" t="s">
        <v>23</v>
      </c>
      <c r="D1155" s="54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21"/>
      <c r="W1155" s="21"/>
      <c r="X1155" s="21"/>
      <c r="Y1155" s="12"/>
    </row>
    <row r="1156" spans="1:25" s="23" customFormat="1" ht="15.75" hidden="1" x14ac:dyDescent="0.2">
      <c r="A1156" s="28" t="s">
        <v>226</v>
      </c>
      <c r="B1156" s="29">
        <v>11</v>
      </c>
      <c r="C1156" s="51" t="s">
        <v>23</v>
      </c>
      <c r="D1156" s="54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21"/>
      <c r="W1156" s="21"/>
      <c r="X1156" s="21"/>
      <c r="Y1156" s="12"/>
    </row>
    <row r="1157" spans="1:25" s="23" customFormat="1" ht="15.75" hidden="1" x14ac:dyDescent="0.2">
      <c r="A1157" s="24" t="s">
        <v>226</v>
      </c>
      <c r="B1157" s="25">
        <v>11</v>
      </c>
      <c r="C1157" s="50" t="s">
        <v>23</v>
      </c>
      <c r="D1157" s="40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21"/>
      <c r="W1157" s="21"/>
      <c r="X1157" s="21"/>
      <c r="Y1157" s="12"/>
    </row>
    <row r="1158" spans="1:25" s="23" customFormat="1" ht="15.75" hidden="1" x14ac:dyDescent="0.2">
      <c r="A1158" s="28" t="s">
        <v>226</v>
      </c>
      <c r="B1158" s="29">
        <v>11</v>
      </c>
      <c r="C1158" s="51" t="s">
        <v>23</v>
      </c>
      <c r="D1158" s="54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21"/>
      <c r="W1158" s="21"/>
      <c r="X1158" s="21"/>
      <c r="Y1158" s="12"/>
    </row>
    <row r="1159" spans="1:25" s="23" customFormat="1" ht="15.75" hidden="1" x14ac:dyDescent="0.2">
      <c r="A1159" s="28" t="s">
        <v>226</v>
      </c>
      <c r="B1159" s="29">
        <v>11</v>
      </c>
      <c r="C1159" s="51" t="s">
        <v>23</v>
      </c>
      <c r="D1159" s="54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21"/>
      <c r="W1159" s="21"/>
      <c r="X1159" s="21"/>
      <c r="Y1159" s="12"/>
    </row>
    <row r="1160" spans="1:25" s="23" customFormat="1" ht="15.75" hidden="1" x14ac:dyDescent="0.2">
      <c r="A1160" s="28" t="s">
        <v>226</v>
      </c>
      <c r="B1160" s="29">
        <v>11</v>
      </c>
      <c r="C1160" s="51" t="s">
        <v>23</v>
      </c>
      <c r="D1160" s="54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21"/>
      <c r="W1160" s="21"/>
      <c r="X1160" s="21"/>
      <c r="Y1160" s="12"/>
    </row>
    <row r="1161" spans="1:25" s="23" customFormat="1" ht="15.75" hidden="1" x14ac:dyDescent="0.2">
      <c r="A1161" s="28" t="s">
        <v>226</v>
      </c>
      <c r="B1161" s="29">
        <v>11</v>
      </c>
      <c r="C1161" s="51" t="s">
        <v>23</v>
      </c>
      <c r="D1161" s="54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21"/>
      <c r="W1161" s="21"/>
      <c r="X1161" s="21"/>
      <c r="Y1161" s="12"/>
    </row>
    <row r="1162" spans="1:25" s="23" customFormat="1" ht="15.75" hidden="1" x14ac:dyDescent="0.2">
      <c r="A1162" s="28" t="s">
        <v>226</v>
      </c>
      <c r="B1162" s="29">
        <v>11</v>
      </c>
      <c r="C1162" s="51" t="s">
        <v>23</v>
      </c>
      <c r="D1162" s="54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21"/>
      <c r="W1162" s="21"/>
      <c r="X1162" s="21"/>
      <c r="Y1162" s="12"/>
    </row>
    <row r="1163" spans="1:25" s="23" customFormat="1" ht="15.75" hidden="1" x14ac:dyDescent="0.2">
      <c r="A1163" s="28" t="s">
        <v>226</v>
      </c>
      <c r="B1163" s="29">
        <v>11</v>
      </c>
      <c r="C1163" s="51" t="s">
        <v>23</v>
      </c>
      <c r="D1163" s="54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21"/>
      <c r="W1163" s="21"/>
      <c r="X1163" s="21"/>
      <c r="Y1163" s="12"/>
    </row>
    <row r="1164" spans="1:25" s="23" customFormat="1" ht="15.75" hidden="1" x14ac:dyDescent="0.2">
      <c r="A1164" s="28" t="s">
        <v>226</v>
      </c>
      <c r="B1164" s="29">
        <v>11</v>
      </c>
      <c r="C1164" s="51" t="s">
        <v>23</v>
      </c>
      <c r="D1164" s="54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21"/>
      <c r="W1164" s="21"/>
      <c r="X1164" s="21"/>
      <c r="Y1164" s="12"/>
    </row>
    <row r="1165" spans="1:25" s="23" customFormat="1" ht="15.75" hidden="1" x14ac:dyDescent="0.2">
      <c r="A1165" s="28" t="s">
        <v>226</v>
      </c>
      <c r="B1165" s="29">
        <v>11</v>
      </c>
      <c r="C1165" s="51" t="s">
        <v>23</v>
      </c>
      <c r="D1165" s="54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21"/>
      <c r="W1165" s="21"/>
      <c r="X1165" s="21"/>
      <c r="Y1165" s="12"/>
    </row>
    <row r="1166" spans="1:25" s="23" customFormat="1" ht="15.75" hidden="1" x14ac:dyDescent="0.2">
      <c r="A1166" s="24" t="s">
        <v>226</v>
      </c>
      <c r="B1166" s="25">
        <v>11</v>
      </c>
      <c r="C1166" s="50" t="s">
        <v>23</v>
      </c>
      <c r="D1166" s="40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21"/>
      <c r="W1166" s="21"/>
      <c r="X1166" s="21"/>
      <c r="Y1166" s="12"/>
    </row>
    <row r="1167" spans="1:25" s="23" customFormat="1" ht="15.75" hidden="1" x14ac:dyDescent="0.2">
      <c r="A1167" s="28" t="s">
        <v>226</v>
      </c>
      <c r="B1167" s="29">
        <v>11</v>
      </c>
      <c r="C1167" s="51" t="s">
        <v>23</v>
      </c>
      <c r="D1167" s="54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21"/>
      <c r="W1167" s="21"/>
      <c r="X1167" s="21"/>
      <c r="Y1167" s="12"/>
    </row>
    <row r="1168" spans="1:25" s="23" customFormat="1" ht="15.75" hidden="1" x14ac:dyDescent="0.2">
      <c r="A1168" s="28" t="s">
        <v>226</v>
      </c>
      <c r="B1168" s="29">
        <v>11</v>
      </c>
      <c r="C1168" s="51" t="s">
        <v>23</v>
      </c>
      <c r="D1168" s="54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21"/>
      <c r="W1168" s="21"/>
      <c r="X1168" s="21"/>
      <c r="Y1168" s="12"/>
    </row>
    <row r="1169" spans="1:25" s="23" customFormat="1" ht="15.75" hidden="1" x14ac:dyDescent="0.2">
      <c r="A1169" s="28" t="s">
        <v>226</v>
      </c>
      <c r="B1169" s="29">
        <v>11</v>
      </c>
      <c r="C1169" s="51" t="s">
        <v>23</v>
      </c>
      <c r="D1169" s="54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21"/>
      <c r="W1169" s="21"/>
      <c r="X1169" s="21"/>
      <c r="Y1169" s="12"/>
    </row>
    <row r="1170" spans="1:25" s="23" customFormat="1" ht="15.75" hidden="1" x14ac:dyDescent="0.2">
      <c r="A1170" s="24" t="s">
        <v>226</v>
      </c>
      <c r="B1170" s="25">
        <v>11</v>
      </c>
      <c r="C1170" s="50" t="s">
        <v>23</v>
      </c>
      <c r="D1170" s="40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21"/>
      <c r="W1170" s="21"/>
      <c r="X1170" s="21"/>
      <c r="Y1170" s="12"/>
    </row>
    <row r="1171" spans="1:25" s="23" customFormat="1" ht="15.75" hidden="1" x14ac:dyDescent="0.2">
      <c r="A1171" s="28" t="s">
        <v>226</v>
      </c>
      <c r="B1171" s="29">
        <v>11</v>
      </c>
      <c r="C1171" s="51" t="s">
        <v>23</v>
      </c>
      <c r="D1171" s="54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21"/>
      <c r="W1171" s="21"/>
      <c r="X1171" s="21"/>
      <c r="Y1171" s="12"/>
    </row>
    <row r="1172" spans="1:25" hidden="1" x14ac:dyDescent="0.2">
      <c r="A1172" s="28" t="s">
        <v>226</v>
      </c>
      <c r="B1172" s="29">
        <v>11</v>
      </c>
      <c r="C1172" s="51" t="s">
        <v>23</v>
      </c>
      <c r="D1172" s="54">
        <v>3433</v>
      </c>
      <c r="E1172" s="32" t="s">
        <v>126</v>
      </c>
      <c r="G1172" s="1">
        <v>10000</v>
      </c>
      <c r="H1172" s="1">
        <v>10000</v>
      </c>
      <c r="I1172" s="1">
        <v>10000</v>
      </c>
      <c r="J1172" s="1">
        <v>10000</v>
      </c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226</v>
      </c>
      <c r="B1173" s="25">
        <v>11</v>
      </c>
      <c r="C1173" s="50" t="s">
        <v>23</v>
      </c>
      <c r="D1173" s="40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21"/>
      <c r="W1173" s="21"/>
      <c r="X1173" s="21"/>
      <c r="Y1173" s="12"/>
    </row>
    <row r="1174" spans="1:25" hidden="1" x14ac:dyDescent="0.2">
      <c r="A1174" s="28" t="s">
        <v>226</v>
      </c>
      <c r="B1174" s="29">
        <v>11</v>
      </c>
      <c r="C1174" s="51" t="s">
        <v>23</v>
      </c>
      <c r="D1174" s="54">
        <v>3721</v>
      </c>
      <c r="E1174" s="32" t="s">
        <v>149</v>
      </c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226</v>
      </c>
      <c r="B1175" s="25">
        <v>11</v>
      </c>
      <c r="C1175" s="50" t="s">
        <v>23</v>
      </c>
      <c r="D1175" s="40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21"/>
      <c r="W1175" s="21"/>
      <c r="X1175" s="21"/>
      <c r="Y1175" s="12"/>
    </row>
    <row r="1176" spans="1:25" hidden="1" x14ac:dyDescent="0.2">
      <c r="A1176" s="28" t="s">
        <v>226</v>
      </c>
      <c r="B1176" s="29">
        <v>11</v>
      </c>
      <c r="C1176" s="51" t="s">
        <v>23</v>
      </c>
      <c r="D1176" s="54">
        <v>4123</v>
      </c>
      <c r="E1176" s="32" t="s">
        <v>212</v>
      </c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226</v>
      </c>
      <c r="B1177" s="25">
        <v>11</v>
      </c>
      <c r="C1177" s="50" t="s">
        <v>23</v>
      </c>
      <c r="D1177" s="40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21"/>
      <c r="W1177" s="21"/>
      <c r="X1177" s="21"/>
      <c r="Y1177" s="12"/>
    </row>
    <row r="1178" spans="1:25" hidden="1" x14ac:dyDescent="0.2">
      <c r="A1178" s="28" t="s">
        <v>226</v>
      </c>
      <c r="B1178" s="29">
        <v>11</v>
      </c>
      <c r="C1178" s="51" t="s">
        <v>23</v>
      </c>
      <c r="D1178" s="54">
        <v>4221</v>
      </c>
      <c r="E1178" s="32" t="s">
        <v>129</v>
      </c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226</v>
      </c>
      <c r="B1179" s="29">
        <v>11</v>
      </c>
      <c r="C1179" s="51" t="s">
        <v>23</v>
      </c>
      <c r="D1179" s="54">
        <v>4222</v>
      </c>
      <c r="E1179" s="32" t="s">
        <v>130</v>
      </c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226</v>
      </c>
      <c r="B1180" s="29">
        <v>11</v>
      </c>
      <c r="C1180" s="51" t="s">
        <v>23</v>
      </c>
      <c r="D1180" s="54">
        <v>4223</v>
      </c>
      <c r="E1180" s="32" t="s">
        <v>131</v>
      </c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226</v>
      </c>
      <c r="B1181" s="29">
        <v>11</v>
      </c>
      <c r="C1181" s="51" t="s">
        <v>23</v>
      </c>
      <c r="D1181" s="54">
        <v>4227</v>
      </c>
      <c r="E1181" s="32" t="s">
        <v>132</v>
      </c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226</v>
      </c>
      <c r="B1182" s="25">
        <v>11</v>
      </c>
      <c r="C1182" s="50" t="s">
        <v>23</v>
      </c>
      <c r="D1182" s="40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21"/>
      <c r="W1182" s="21"/>
      <c r="X1182" s="21"/>
      <c r="Y1182" s="12"/>
    </row>
    <row r="1183" spans="1:25" hidden="1" x14ac:dyDescent="0.2">
      <c r="A1183" s="28" t="s">
        <v>226</v>
      </c>
      <c r="B1183" s="29">
        <v>11</v>
      </c>
      <c r="C1183" s="51" t="s">
        <v>23</v>
      </c>
      <c r="D1183" s="54">
        <v>4262</v>
      </c>
      <c r="E1183" s="32" t="s">
        <v>135</v>
      </c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226</v>
      </c>
      <c r="B1184" s="25">
        <v>11</v>
      </c>
      <c r="C1184" s="50" t="s">
        <v>23</v>
      </c>
      <c r="D1184" s="40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21"/>
      <c r="W1184" s="21"/>
      <c r="X1184" s="21"/>
      <c r="Y1184" s="12"/>
    </row>
    <row r="1185" spans="1:25" hidden="1" x14ac:dyDescent="0.2">
      <c r="A1185" s="28" t="s">
        <v>226</v>
      </c>
      <c r="B1185" s="29">
        <v>11</v>
      </c>
      <c r="C1185" s="51" t="s">
        <v>23</v>
      </c>
      <c r="D1185" s="54">
        <v>4511</v>
      </c>
      <c r="E1185" s="32" t="s">
        <v>136</v>
      </c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279" t="s">
        <v>269</v>
      </c>
      <c r="B1186" s="279"/>
      <c r="C1186" s="279"/>
      <c r="D1186" s="279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21"/>
      <c r="W1186" s="21"/>
      <c r="X1186" s="21"/>
      <c r="Y1186" s="12"/>
    </row>
    <row r="1187" spans="1:25" s="23" customFormat="1" ht="15.75" hidden="1" x14ac:dyDescent="0.2">
      <c r="A1187" s="24" t="s">
        <v>269</v>
      </c>
      <c r="B1187" s="25">
        <v>11</v>
      </c>
      <c r="C1187" s="50" t="s">
        <v>23</v>
      </c>
      <c r="D1187" s="40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21"/>
      <c r="W1187" s="21"/>
      <c r="X1187" s="21"/>
      <c r="Y1187" s="12"/>
    </row>
    <row r="1188" spans="1:25" hidden="1" x14ac:dyDescent="0.2">
      <c r="A1188" s="28" t="s">
        <v>269</v>
      </c>
      <c r="B1188" s="29">
        <v>11</v>
      </c>
      <c r="C1188" s="51" t="s">
        <v>23</v>
      </c>
      <c r="D1188" s="54">
        <v>3232</v>
      </c>
      <c r="E1188" s="32" t="s">
        <v>118</v>
      </c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269</v>
      </c>
      <c r="B1189" s="29">
        <v>11</v>
      </c>
      <c r="C1189" s="51" t="s">
        <v>23</v>
      </c>
      <c r="D1189" s="54">
        <v>3235</v>
      </c>
      <c r="E1189" s="32" t="s">
        <v>42</v>
      </c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269</v>
      </c>
      <c r="B1190" s="29">
        <v>11</v>
      </c>
      <c r="C1190" s="51" t="s">
        <v>23</v>
      </c>
      <c r="D1190" s="54">
        <v>3239</v>
      </c>
      <c r="E1190" s="32" t="s">
        <v>41</v>
      </c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269</v>
      </c>
      <c r="B1191" s="25">
        <v>11</v>
      </c>
      <c r="C1191" s="50" t="s">
        <v>23</v>
      </c>
      <c r="D1191" s="40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21"/>
      <c r="W1191" s="21"/>
      <c r="X1191" s="21"/>
      <c r="Y1191" s="12"/>
    </row>
    <row r="1192" spans="1:25" hidden="1" x14ac:dyDescent="0.2">
      <c r="A1192" s="28" t="s">
        <v>269</v>
      </c>
      <c r="B1192" s="29">
        <v>11</v>
      </c>
      <c r="C1192" s="51" t="s">
        <v>23</v>
      </c>
      <c r="D1192" s="54">
        <v>3292</v>
      </c>
      <c r="E1192" s="32" t="s">
        <v>123</v>
      </c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278" t="s">
        <v>225</v>
      </c>
      <c r="B1193" s="278"/>
      <c r="C1193" s="278"/>
      <c r="D1193" s="278"/>
      <c r="E1193" s="20" t="s">
        <v>281</v>
      </c>
      <c r="F1193" s="20" t="s">
        <v>250</v>
      </c>
      <c r="G1193" s="84">
        <f>G1194+G1196+G1198+G1200+G1202</f>
        <v>5185560</v>
      </c>
      <c r="H1193" s="84">
        <f t="shared" ref="H1193:U1193" si="600">H1194+H1196+H1198+H1200+H1202</f>
        <v>100000</v>
      </c>
      <c r="I1193" s="84">
        <f t="shared" si="600"/>
        <v>5185560</v>
      </c>
      <c r="J1193" s="84">
        <f t="shared" si="600"/>
        <v>100000</v>
      </c>
      <c r="K1193" s="84">
        <f t="shared" si="600"/>
        <v>860095.69000000006</v>
      </c>
      <c r="L1193" s="85">
        <f t="shared" si="578"/>
        <v>16.586360778777991</v>
      </c>
      <c r="M1193" s="84">
        <f t="shared" si="600"/>
        <v>0</v>
      </c>
      <c r="N1193" s="84">
        <f t="shared" si="600"/>
        <v>0</v>
      </c>
      <c r="O1193" s="84">
        <f t="shared" si="600"/>
        <v>0</v>
      </c>
      <c r="P1193" s="84">
        <f t="shared" si="600"/>
        <v>0</v>
      </c>
      <c r="Q1193" s="84">
        <f t="shared" si="600"/>
        <v>0</v>
      </c>
      <c r="R1193" s="84">
        <f t="shared" si="600"/>
        <v>0</v>
      </c>
      <c r="S1193" s="84">
        <f t="shared" si="600"/>
        <v>0</v>
      </c>
      <c r="T1193" s="84">
        <f t="shared" si="600"/>
        <v>0</v>
      </c>
      <c r="U1193" s="84">
        <f t="shared" si="600"/>
        <v>0</v>
      </c>
      <c r="V1193" s="21"/>
      <c r="W1193" s="21"/>
      <c r="X1193" s="21"/>
      <c r="Y1193" s="12"/>
    </row>
    <row r="1194" spans="1:25" s="23" customFormat="1" ht="15.75" hidden="1" x14ac:dyDescent="0.2">
      <c r="A1194" s="24" t="s">
        <v>225</v>
      </c>
      <c r="B1194" s="25">
        <v>12</v>
      </c>
      <c r="C1194" s="50" t="s">
        <v>23</v>
      </c>
      <c r="D1194" s="27">
        <v>323</v>
      </c>
      <c r="E1194" s="20"/>
      <c r="F1194" s="20"/>
      <c r="G1194" s="84">
        <f>SUM(G1195)</f>
        <v>40000</v>
      </c>
      <c r="H1194" s="84">
        <f t="shared" ref="H1194:U1194" si="601">SUM(H1195)</f>
        <v>40000</v>
      </c>
      <c r="I1194" s="84">
        <f t="shared" si="601"/>
        <v>40000</v>
      </c>
      <c r="J1194" s="84">
        <f t="shared" si="601"/>
        <v>40000</v>
      </c>
      <c r="K1194" s="84">
        <f t="shared" si="601"/>
        <v>0</v>
      </c>
      <c r="L1194" s="85">
        <f t="shared" si="578"/>
        <v>0</v>
      </c>
      <c r="M1194" s="84">
        <f t="shared" si="601"/>
        <v>0</v>
      </c>
      <c r="N1194" s="84">
        <f t="shared" si="601"/>
        <v>0</v>
      </c>
      <c r="O1194" s="84">
        <f t="shared" si="601"/>
        <v>0</v>
      </c>
      <c r="P1194" s="84">
        <f t="shared" si="601"/>
        <v>0</v>
      </c>
      <c r="Q1194" s="84">
        <f t="shared" si="601"/>
        <v>0</v>
      </c>
      <c r="R1194" s="84">
        <f t="shared" si="601"/>
        <v>0</v>
      </c>
      <c r="S1194" s="84">
        <f t="shared" si="601"/>
        <v>0</v>
      </c>
      <c r="T1194" s="84">
        <f t="shared" si="601"/>
        <v>0</v>
      </c>
      <c r="U1194" s="84">
        <f t="shared" si="601"/>
        <v>0</v>
      </c>
      <c r="V1194" s="21"/>
      <c r="W1194" s="21"/>
      <c r="X1194" s="21"/>
      <c r="Y1194" s="12"/>
    </row>
    <row r="1195" spans="1:25" hidden="1" x14ac:dyDescent="0.2">
      <c r="A1195" s="28" t="s">
        <v>225</v>
      </c>
      <c r="B1195" s="29">
        <v>12</v>
      </c>
      <c r="C1195" s="51" t="s">
        <v>23</v>
      </c>
      <c r="D1195" s="54">
        <v>3237</v>
      </c>
      <c r="E1195" s="32" t="s">
        <v>36</v>
      </c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</row>
    <row r="1196" spans="1:25" s="23" customFormat="1" ht="15.75" hidden="1" x14ac:dyDescent="0.2">
      <c r="A1196" s="24" t="s">
        <v>225</v>
      </c>
      <c r="B1196" s="25">
        <v>12</v>
      </c>
      <c r="C1196" s="50" t="s">
        <v>23</v>
      </c>
      <c r="D1196" s="40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2"/>
    </row>
    <row r="1197" spans="1:25" hidden="1" x14ac:dyDescent="0.2">
      <c r="A1197" s="28" t="s">
        <v>225</v>
      </c>
      <c r="B1197" s="29">
        <v>12</v>
      </c>
      <c r="C1197" s="51" t="s">
        <v>23</v>
      </c>
      <c r="D1197" s="54">
        <v>4227</v>
      </c>
      <c r="E1197" s="32" t="s">
        <v>132</v>
      </c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</row>
    <row r="1198" spans="1:25" s="23" customFormat="1" ht="15.75" hidden="1" x14ac:dyDescent="0.2">
      <c r="A1198" s="24" t="s">
        <v>225</v>
      </c>
      <c r="B1198" s="25">
        <v>51</v>
      </c>
      <c r="C1198" s="50" t="s">
        <v>23</v>
      </c>
      <c r="D1198" s="40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2"/>
    </row>
    <row r="1199" spans="1:25" hidden="1" x14ac:dyDescent="0.2">
      <c r="A1199" s="28" t="s">
        <v>225</v>
      </c>
      <c r="B1199" s="29">
        <v>51</v>
      </c>
      <c r="C1199" s="51" t="s">
        <v>23</v>
      </c>
      <c r="D1199" s="54">
        <v>3237</v>
      </c>
      <c r="E1199" s="32" t="s">
        <v>36</v>
      </c>
      <c r="G1199" s="1">
        <v>660000</v>
      </c>
      <c r="H1199" s="56"/>
      <c r="I1199" s="1">
        <v>660000</v>
      </c>
      <c r="J1199" s="56"/>
      <c r="K1199" s="1">
        <v>0</v>
      </c>
      <c r="L1199" s="33">
        <f t="shared" si="578"/>
        <v>0</v>
      </c>
      <c r="M1199" s="1">
        <v>0</v>
      </c>
      <c r="N1199" s="56"/>
      <c r="O1199" s="1"/>
      <c r="P1199" s="56"/>
      <c r="Q1199" s="1">
        <v>0</v>
      </c>
      <c r="R1199" s="1"/>
      <c r="S1199" s="56"/>
      <c r="T1199" s="1"/>
      <c r="U1199" s="56"/>
    </row>
    <row r="1200" spans="1:25" s="23" customFormat="1" ht="15.75" hidden="1" x14ac:dyDescent="0.2">
      <c r="A1200" s="24" t="s">
        <v>225</v>
      </c>
      <c r="B1200" s="25">
        <v>51</v>
      </c>
      <c r="C1200" s="50" t="s">
        <v>23</v>
      </c>
      <c r="D1200" s="40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2"/>
    </row>
    <row r="1201" spans="1:25" hidden="1" x14ac:dyDescent="0.2">
      <c r="A1201" s="28" t="s">
        <v>225</v>
      </c>
      <c r="B1201" s="29">
        <v>51</v>
      </c>
      <c r="C1201" s="51" t="s">
        <v>23</v>
      </c>
      <c r="D1201" s="54">
        <v>3821</v>
      </c>
      <c r="E1201" s="32" t="s">
        <v>38</v>
      </c>
      <c r="G1201" s="1">
        <v>4250560</v>
      </c>
      <c r="H1201" s="56"/>
      <c r="I1201" s="1">
        <v>4250560</v>
      </c>
      <c r="J1201" s="56"/>
      <c r="K1201" s="1">
        <v>820355.18</v>
      </c>
      <c r="L1201" s="33">
        <f t="shared" si="605"/>
        <v>19.299931773695704</v>
      </c>
      <c r="M1201" s="1">
        <v>0</v>
      </c>
      <c r="N1201" s="56"/>
      <c r="O1201" s="1"/>
      <c r="P1201" s="56"/>
      <c r="Q1201" s="1">
        <v>0</v>
      </c>
      <c r="R1201" s="1"/>
      <c r="S1201" s="56"/>
      <c r="T1201" s="1"/>
      <c r="U1201" s="56"/>
    </row>
    <row r="1202" spans="1:25" s="23" customFormat="1" ht="15.75" hidden="1" x14ac:dyDescent="0.2">
      <c r="A1202" s="24" t="s">
        <v>225</v>
      </c>
      <c r="B1202" s="25">
        <v>51</v>
      </c>
      <c r="C1202" s="50" t="s">
        <v>23</v>
      </c>
      <c r="D1202" s="40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2"/>
    </row>
    <row r="1203" spans="1:25" hidden="1" x14ac:dyDescent="0.2">
      <c r="A1203" s="28" t="s">
        <v>225</v>
      </c>
      <c r="B1203" s="29">
        <v>51</v>
      </c>
      <c r="C1203" s="51" t="s">
        <v>23</v>
      </c>
      <c r="D1203" s="54">
        <v>4221</v>
      </c>
      <c r="E1203" s="32" t="s">
        <v>129</v>
      </c>
      <c r="G1203" s="1">
        <v>0</v>
      </c>
      <c r="H1203" s="56"/>
      <c r="I1203" s="1">
        <v>0</v>
      </c>
      <c r="J1203" s="56"/>
      <c r="K1203" s="1">
        <v>29805.360000000001</v>
      </c>
      <c r="L1203" s="33" t="str">
        <f t="shared" si="605"/>
        <v>-</v>
      </c>
      <c r="M1203" s="1">
        <v>0</v>
      </c>
      <c r="N1203" s="56"/>
      <c r="O1203" s="1"/>
      <c r="P1203" s="56"/>
      <c r="Q1203" s="1">
        <v>0</v>
      </c>
      <c r="R1203" s="1"/>
      <c r="S1203" s="56"/>
      <c r="T1203" s="1"/>
      <c r="U1203" s="56"/>
    </row>
    <row r="1204" spans="1:25" hidden="1" x14ac:dyDescent="0.2">
      <c r="A1204" s="28" t="s">
        <v>225</v>
      </c>
      <c r="B1204" s="29">
        <v>51</v>
      </c>
      <c r="C1204" s="51" t="s">
        <v>23</v>
      </c>
      <c r="D1204" s="54">
        <v>4227</v>
      </c>
      <c r="E1204" s="32" t="s">
        <v>132</v>
      </c>
      <c r="G1204" s="1">
        <v>175000</v>
      </c>
      <c r="H1204" s="56"/>
      <c r="I1204" s="1">
        <v>175000</v>
      </c>
      <c r="J1204" s="56"/>
      <c r="K1204" s="1">
        <v>0</v>
      </c>
      <c r="L1204" s="33">
        <f t="shared" si="605"/>
        <v>0</v>
      </c>
      <c r="M1204" s="1">
        <v>0</v>
      </c>
      <c r="N1204" s="56"/>
      <c r="O1204" s="1"/>
      <c r="P1204" s="56"/>
      <c r="Q1204" s="1">
        <v>0</v>
      </c>
      <c r="R1204" s="1"/>
      <c r="S1204" s="56"/>
      <c r="T1204" s="1"/>
      <c r="U1204" s="56"/>
    </row>
    <row r="1205" spans="1:25" s="23" customFormat="1" ht="50.1" customHeight="1" x14ac:dyDescent="0.2">
      <c r="A1205" s="280" t="s">
        <v>542</v>
      </c>
      <c r="B1205" s="280"/>
      <c r="C1205" s="280"/>
      <c r="D1205" s="280"/>
      <c r="E1205" s="281" t="s">
        <v>438</v>
      </c>
      <c r="F1205" s="281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21"/>
      <c r="W1205" s="21"/>
      <c r="X1205" s="21"/>
      <c r="Y1205" s="12"/>
    </row>
    <row r="1206" spans="1:25" s="23" customFormat="1" ht="78.75" x14ac:dyDescent="0.2">
      <c r="A1206" s="276" t="s">
        <v>412</v>
      </c>
      <c r="B1206" s="276"/>
      <c r="C1206" s="276"/>
      <c r="D1206" s="276"/>
      <c r="E1206" s="49" t="s">
        <v>439</v>
      </c>
      <c r="F1206" s="49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21"/>
      <c r="W1206" s="21"/>
      <c r="X1206" s="21"/>
      <c r="Y1206" s="12"/>
    </row>
    <row r="1207" spans="1:25" s="23" customFormat="1" ht="15.75" hidden="1" x14ac:dyDescent="0.2">
      <c r="A1207" s="24" t="s">
        <v>226</v>
      </c>
      <c r="B1207" s="25">
        <v>11</v>
      </c>
      <c r="C1207" s="50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21">
        <v>1680000</v>
      </c>
      <c r="W1207" s="21"/>
      <c r="X1207" s="21"/>
      <c r="Y1207" s="12" t="s">
        <v>580</v>
      </c>
    </row>
    <row r="1208" spans="1:25" s="23" customFormat="1" ht="15.75" hidden="1" x14ac:dyDescent="0.2">
      <c r="A1208" s="28" t="s">
        <v>226</v>
      </c>
      <c r="B1208" s="29">
        <v>11</v>
      </c>
      <c r="C1208" s="51" t="s">
        <v>23</v>
      </c>
      <c r="D1208" s="54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21">
        <f>O1207+O1209+O1211</f>
        <v>1680000</v>
      </c>
      <c r="W1208" s="21"/>
      <c r="X1208" s="21"/>
      <c r="Y1208" s="12" t="s">
        <v>581</v>
      </c>
    </row>
    <row r="1209" spans="1:25" s="23" customFormat="1" ht="15.75" hidden="1" x14ac:dyDescent="0.2">
      <c r="A1209" s="24" t="s">
        <v>226</v>
      </c>
      <c r="B1209" s="25">
        <v>11</v>
      </c>
      <c r="C1209" s="50" t="s">
        <v>23</v>
      </c>
      <c r="D1209" s="40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1">
        <f>V1207-V1208</f>
        <v>0</v>
      </c>
      <c r="W1209" s="1"/>
      <c r="X1209" s="1"/>
      <c r="Y1209" s="69" t="s">
        <v>570</v>
      </c>
    </row>
    <row r="1210" spans="1:25" s="23" customFormat="1" ht="15.75" hidden="1" x14ac:dyDescent="0.2">
      <c r="A1210" s="28" t="s">
        <v>226</v>
      </c>
      <c r="B1210" s="29">
        <v>11</v>
      </c>
      <c r="C1210" s="51" t="s">
        <v>23</v>
      </c>
      <c r="D1210" s="54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21"/>
      <c r="W1210" s="21"/>
      <c r="X1210" s="21"/>
      <c r="Y1210" s="12"/>
    </row>
    <row r="1211" spans="1:25" s="23" customFormat="1" ht="15.75" hidden="1" x14ac:dyDescent="0.2">
      <c r="A1211" s="24" t="s">
        <v>226</v>
      </c>
      <c r="B1211" s="25">
        <v>11</v>
      </c>
      <c r="C1211" s="50" t="s">
        <v>23</v>
      </c>
      <c r="D1211" s="40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21"/>
      <c r="W1211" s="21"/>
      <c r="X1211" s="21"/>
      <c r="Y1211" s="12"/>
    </row>
    <row r="1212" spans="1:25" s="23" customFormat="1" ht="15.75" hidden="1" x14ac:dyDescent="0.2">
      <c r="A1212" s="28" t="s">
        <v>226</v>
      </c>
      <c r="B1212" s="29">
        <v>11</v>
      </c>
      <c r="C1212" s="51" t="s">
        <v>23</v>
      </c>
      <c r="D1212" s="54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21"/>
      <c r="W1212" s="21"/>
      <c r="X1212" s="21"/>
      <c r="Y1212" s="12"/>
    </row>
    <row r="1213" spans="1:25" s="23" customFormat="1" ht="30" hidden="1" x14ac:dyDescent="0.2">
      <c r="A1213" s="28" t="s">
        <v>226</v>
      </c>
      <c r="B1213" s="29">
        <v>11</v>
      </c>
      <c r="C1213" s="51" t="s">
        <v>23</v>
      </c>
      <c r="D1213" s="54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21"/>
      <c r="W1213" s="21"/>
      <c r="X1213" s="21"/>
      <c r="Y1213" s="12"/>
    </row>
    <row r="1214" spans="1:25" s="23" customFormat="1" ht="15.75" hidden="1" x14ac:dyDescent="0.2">
      <c r="A1214" s="24" t="s">
        <v>226</v>
      </c>
      <c r="B1214" s="25">
        <v>11</v>
      </c>
      <c r="C1214" s="50" t="s">
        <v>23</v>
      </c>
      <c r="D1214" s="40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21"/>
      <c r="W1214" s="21"/>
      <c r="X1214" s="21"/>
      <c r="Y1214" s="12"/>
    </row>
    <row r="1215" spans="1:25" s="23" customFormat="1" ht="15.75" hidden="1" x14ac:dyDescent="0.2">
      <c r="A1215" s="28" t="s">
        <v>226</v>
      </c>
      <c r="B1215" s="29">
        <v>11</v>
      </c>
      <c r="C1215" s="51" t="s">
        <v>23</v>
      </c>
      <c r="D1215" s="54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21"/>
      <c r="W1215" s="21"/>
      <c r="X1215" s="21"/>
      <c r="Y1215" s="12"/>
    </row>
    <row r="1216" spans="1:25" s="23" customFormat="1" ht="30" hidden="1" x14ac:dyDescent="0.2">
      <c r="A1216" s="28" t="s">
        <v>226</v>
      </c>
      <c r="B1216" s="29">
        <v>11</v>
      </c>
      <c r="C1216" s="51" t="s">
        <v>23</v>
      </c>
      <c r="D1216" s="54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21"/>
      <c r="W1216" s="21"/>
      <c r="X1216" s="21"/>
      <c r="Y1216" s="12"/>
    </row>
    <row r="1217" spans="1:25" s="23" customFormat="1" ht="15.75" hidden="1" x14ac:dyDescent="0.2">
      <c r="A1217" s="28" t="s">
        <v>226</v>
      </c>
      <c r="B1217" s="29">
        <v>11</v>
      </c>
      <c r="C1217" s="51" t="s">
        <v>23</v>
      </c>
      <c r="D1217" s="54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21"/>
      <c r="W1217" s="21"/>
      <c r="X1217" s="21"/>
      <c r="Y1217" s="12"/>
    </row>
    <row r="1218" spans="1:25" s="23" customFormat="1" ht="15.75" hidden="1" x14ac:dyDescent="0.2">
      <c r="A1218" s="24" t="s">
        <v>226</v>
      </c>
      <c r="B1218" s="25">
        <v>11</v>
      </c>
      <c r="C1218" s="50" t="s">
        <v>23</v>
      </c>
      <c r="D1218" s="40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21"/>
      <c r="W1218" s="21"/>
      <c r="X1218" s="21"/>
      <c r="Y1218" s="12"/>
    </row>
    <row r="1219" spans="1:25" s="23" customFormat="1" ht="15.75" hidden="1" x14ac:dyDescent="0.2">
      <c r="A1219" s="28" t="s">
        <v>226</v>
      </c>
      <c r="B1219" s="29">
        <v>11</v>
      </c>
      <c r="C1219" s="51" t="s">
        <v>23</v>
      </c>
      <c r="D1219" s="54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21"/>
      <c r="W1219" s="21"/>
      <c r="X1219" s="21"/>
      <c r="Y1219" s="12"/>
    </row>
    <row r="1220" spans="1:25" s="23" customFormat="1" ht="15.75" hidden="1" x14ac:dyDescent="0.2">
      <c r="A1220" s="28" t="s">
        <v>226</v>
      </c>
      <c r="B1220" s="29">
        <v>11</v>
      </c>
      <c r="C1220" s="51" t="s">
        <v>23</v>
      </c>
      <c r="D1220" s="54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21"/>
      <c r="W1220" s="21"/>
      <c r="X1220" s="21"/>
      <c r="Y1220" s="12"/>
    </row>
    <row r="1221" spans="1:25" s="23" customFormat="1" ht="30" hidden="1" x14ac:dyDescent="0.2">
      <c r="A1221" s="28" t="s">
        <v>226</v>
      </c>
      <c r="B1221" s="29">
        <v>11</v>
      </c>
      <c r="C1221" s="51" t="s">
        <v>23</v>
      </c>
      <c r="D1221" s="54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21"/>
      <c r="W1221" s="21"/>
      <c r="X1221" s="21"/>
      <c r="Y1221" s="12"/>
    </row>
    <row r="1222" spans="1:25" s="23" customFormat="1" ht="15.75" hidden="1" x14ac:dyDescent="0.2">
      <c r="A1222" s="28" t="s">
        <v>226</v>
      </c>
      <c r="B1222" s="29">
        <v>11</v>
      </c>
      <c r="C1222" s="51" t="s">
        <v>23</v>
      </c>
      <c r="D1222" s="54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21"/>
      <c r="W1222" s="21"/>
      <c r="X1222" s="21"/>
      <c r="Y1222" s="12"/>
    </row>
    <row r="1223" spans="1:25" s="23" customFormat="1" ht="15.75" hidden="1" x14ac:dyDescent="0.2">
      <c r="A1223" s="28" t="s">
        <v>226</v>
      </c>
      <c r="B1223" s="29">
        <v>11</v>
      </c>
      <c r="C1223" s="51" t="s">
        <v>23</v>
      </c>
      <c r="D1223" s="54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21"/>
      <c r="W1223" s="21"/>
      <c r="X1223" s="21"/>
      <c r="Y1223" s="12"/>
    </row>
    <row r="1224" spans="1:25" s="23" customFormat="1" ht="15.75" hidden="1" x14ac:dyDescent="0.2">
      <c r="A1224" s="24" t="s">
        <v>226</v>
      </c>
      <c r="B1224" s="25">
        <v>11</v>
      </c>
      <c r="C1224" s="50" t="s">
        <v>23</v>
      </c>
      <c r="D1224" s="40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21"/>
      <c r="W1224" s="21"/>
      <c r="X1224" s="21"/>
      <c r="Y1224" s="12"/>
    </row>
    <row r="1225" spans="1:25" s="23" customFormat="1" ht="15.75" hidden="1" x14ac:dyDescent="0.2">
      <c r="A1225" s="28" t="s">
        <v>226</v>
      </c>
      <c r="B1225" s="29">
        <v>11</v>
      </c>
      <c r="C1225" s="51" t="s">
        <v>23</v>
      </c>
      <c r="D1225" s="54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89">
        <v>120000</v>
      </c>
      <c r="U1225" s="1">
        <f t="shared" ref="U1225:U1232" si="617">T1225</f>
        <v>120000</v>
      </c>
      <c r="V1225" s="21"/>
      <c r="W1225" s="21"/>
      <c r="X1225" s="21"/>
      <c r="Y1225" s="12"/>
    </row>
    <row r="1226" spans="1:25" s="23" customFormat="1" ht="15.75" hidden="1" x14ac:dyDescent="0.2">
      <c r="A1226" s="28" t="s">
        <v>226</v>
      </c>
      <c r="B1226" s="29">
        <v>11</v>
      </c>
      <c r="C1226" s="51" t="s">
        <v>23</v>
      </c>
      <c r="D1226" s="54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21"/>
      <c r="W1226" s="21"/>
      <c r="X1226" s="21"/>
      <c r="Y1226" s="12"/>
    </row>
    <row r="1227" spans="1:25" s="23" customFormat="1" ht="15.75" hidden="1" x14ac:dyDescent="0.2">
      <c r="A1227" s="28" t="s">
        <v>226</v>
      </c>
      <c r="B1227" s="29">
        <v>11</v>
      </c>
      <c r="C1227" s="51" t="s">
        <v>23</v>
      </c>
      <c r="D1227" s="54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21"/>
      <c r="W1227" s="21"/>
      <c r="X1227" s="21"/>
      <c r="Y1227" s="12"/>
    </row>
    <row r="1228" spans="1:25" s="23" customFormat="1" ht="15.75" hidden="1" x14ac:dyDescent="0.2">
      <c r="A1228" s="28" t="s">
        <v>226</v>
      </c>
      <c r="B1228" s="29">
        <v>11</v>
      </c>
      <c r="C1228" s="51" t="s">
        <v>23</v>
      </c>
      <c r="D1228" s="54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21"/>
      <c r="W1228" s="21"/>
      <c r="X1228" s="21"/>
      <c r="Y1228" s="12"/>
    </row>
    <row r="1229" spans="1:25" s="23" customFormat="1" ht="15.75" hidden="1" x14ac:dyDescent="0.2">
      <c r="A1229" s="28" t="s">
        <v>226</v>
      </c>
      <c r="B1229" s="29">
        <v>11</v>
      </c>
      <c r="C1229" s="51" t="s">
        <v>23</v>
      </c>
      <c r="D1229" s="54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21"/>
      <c r="W1229" s="21"/>
      <c r="X1229" s="21"/>
      <c r="Y1229" s="12"/>
    </row>
    <row r="1230" spans="1:25" s="23" customFormat="1" ht="15.75" hidden="1" x14ac:dyDescent="0.2">
      <c r="A1230" s="28" t="s">
        <v>226</v>
      </c>
      <c r="B1230" s="29">
        <v>11</v>
      </c>
      <c r="C1230" s="51" t="s">
        <v>23</v>
      </c>
      <c r="D1230" s="54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21"/>
      <c r="W1230" s="21"/>
      <c r="X1230" s="21"/>
      <c r="Y1230" s="12"/>
    </row>
    <row r="1231" spans="1:25" s="23" customFormat="1" ht="15.75" hidden="1" x14ac:dyDescent="0.2">
      <c r="A1231" s="28" t="s">
        <v>226</v>
      </c>
      <c r="B1231" s="29">
        <v>11</v>
      </c>
      <c r="C1231" s="51" t="s">
        <v>23</v>
      </c>
      <c r="D1231" s="54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21"/>
      <c r="W1231" s="21"/>
      <c r="X1231" s="21"/>
      <c r="Y1231" s="12"/>
    </row>
    <row r="1232" spans="1:25" s="23" customFormat="1" ht="15.75" hidden="1" x14ac:dyDescent="0.2">
      <c r="A1232" s="28" t="s">
        <v>226</v>
      </c>
      <c r="B1232" s="29">
        <v>11</v>
      </c>
      <c r="C1232" s="51" t="s">
        <v>23</v>
      </c>
      <c r="D1232" s="54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21"/>
      <c r="W1232" s="21"/>
      <c r="X1232" s="21"/>
      <c r="Y1232" s="12"/>
    </row>
    <row r="1233" spans="1:25" s="23" customFormat="1" ht="15.75" hidden="1" x14ac:dyDescent="0.2">
      <c r="A1233" s="24" t="s">
        <v>226</v>
      </c>
      <c r="B1233" s="25">
        <v>11</v>
      </c>
      <c r="C1233" s="50" t="s">
        <v>23</v>
      </c>
      <c r="D1233" s="40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21"/>
      <c r="W1233" s="21"/>
      <c r="X1233" s="21"/>
      <c r="Y1233" s="12"/>
    </row>
    <row r="1234" spans="1:25" ht="30" hidden="1" x14ac:dyDescent="0.2">
      <c r="A1234" s="28" t="s">
        <v>226</v>
      </c>
      <c r="B1234" s="29">
        <v>11</v>
      </c>
      <c r="C1234" s="51" t="s">
        <v>23</v>
      </c>
      <c r="D1234" s="54">
        <v>3291</v>
      </c>
      <c r="E1234" s="32" t="s">
        <v>109</v>
      </c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226</v>
      </c>
      <c r="B1235" s="29">
        <v>11</v>
      </c>
      <c r="C1235" s="51" t="s">
        <v>23</v>
      </c>
      <c r="D1235" s="54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21"/>
      <c r="W1235" s="21"/>
      <c r="X1235" s="21"/>
      <c r="Y1235" s="12"/>
    </row>
    <row r="1236" spans="1:25" s="23" customFormat="1" ht="15.75" hidden="1" x14ac:dyDescent="0.2">
      <c r="A1236" s="28" t="s">
        <v>226</v>
      </c>
      <c r="B1236" s="29">
        <v>11</v>
      </c>
      <c r="C1236" s="51" t="s">
        <v>23</v>
      </c>
      <c r="D1236" s="54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21"/>
      <c r="W1236" s="21"/>
      <c r="X1236" s="21"/>
      <c r="Y1236" s="12"/>
    </row>
    <row r="1237" spans="1:25" s="23" customFormat="1" ht="15.75" hidden="1" x14ac:dyDescent="0.2">
      <c r="A1237" s="28" t="s">
        <v>226</v>
      </c>
      <c r="B1237" s="29">
        <v>11</v>
      </c>
      <c r="C1237" s="51" t="s">
        <v>23</v>
      </c>
      <c r="D1237" s="54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21"/>
      <c r="W1237" s="21"/>
      <c r="X1237" s="21"/>
      <c r="Y1237" s="12"/>
    </row>
    <row r="1238" spans="1:25" s="23" customFormat="1" ht="15.75" hidden="1" x14ac:dyDescent="0.2">
      <c r="A1238" s="24" t="s">
        <v>226</v>
      </c>
      <c r="B1238" s="25">
        <v>11</v>
      </c>
      <c r="C1238" s="50" t="s">
        <v>23</v>
      </c>
      <c r="D1238" s="40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21"/>
      <c r="W1238" s="21"/>
      <c r="X1238" s="21"/>
      <c r="Y1238" s="12"/>
    </row>
    <row r="1239" spans="1:25" s="23" customFormat="1" ht="15.75" hidden="1" x14ac:dyDescent="0.2">
      <c r="A1239" s="28" t="s">
        <v>226</v>
      </c>
      <c r="B1239" s="29">
        <v>11</v>
      </c>
      <c r="C1239" s="51" t="s">
        <v>23</v>
      </c>
      <c r="D1239" s="54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21"/>
      <c r="W1239" s="21"/>
      <c r="X1239" s="21"/>
      <c r="Y1239" s="12"/>
    </row>
    <row r="1240" spans="1:25" hidden="1" x14ac:dyDescent="0.2">
      <c r="A1240" s="28" t="s">
        <v>226</v>
      </c>
      <c r="B1240" s="29">
        <v>11</v>
      </c>
      <c r="C1240" s="51" t="s">
        <v>23</v>
      </c>
      <c r="D1240" s="54">
        <v>3433</v>
      </c>
      <c r="E1240" s="32" t="s">
        <v>126</v>
      </c>
      <c r="G1240" s="1">
        <v>10000</v>
      </c>
      <c r="H1240" s="1">
        <v>10000</v>
      </c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226</v>
      </c>
      <c r="B1241" s="25">
        <v>11</v>
      </c>
      <c r="C1241" s="50" t="s">
        <v>23</v>
      </c>
      <c r="D1241" s="40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21"/>
      <c r="W1241" s="21"/>
      <c r="X1241" s="21"/>
      <c r="Y1241" s="12"/>
    </row>
    <row r="1242" spans="1:25" hidden="1" x14ac:dyDescent="0.2">
      <c r="A1242" s="28" t="s">
        <v>226</v>
      </c>
      <c r="B1242" s="29">
        <v>11</v>
      </c>
      <c r="C1242" s="51" t="s">
        <v>23</v>
      </c>
      <c r="D1242" s="54">
        <v>3721</v>
      </c>
      <c r="E1242" s="32" t="s">
        <v>149</v>
      </c>
      <c r="G1242" s="1">
        <v>20000</v>
      </c>
      <c r="H1242" s="1">
        <v>20000</v>
      </c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226</v>
      </c>
      <c r="B1243" s="25">
        <v>11</v>
      </c>
      <c r="C1243" s="50" t="s">
        <v>23</v>
      </c>
      <c r="D1243" s="40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21"/>
      <c r="W1243" s="21"/>
      <c r="X1243" s="21"/>
      <c r="Y1243" s="12"/>
    </row>
    <row r="1244" spans="1:25" hidden="1" x14ac:dyDescent="0.2">
      <c r="A1244" s="28" t="s">
        <v>226</v>
      </c>
      <c r="B1244" s="29">
        <v>11</v>
      </c>
      <c r="C1244" s="51" t="s">
        <v>23</v>
      </c>
      <c r="D1244" s="54">
        <v>4123</v>
      </c>
      <c r="E1244" s="32" t="s">
        <v>212</v>
      </c>
      <c r="G1244" s="1">
        <v>45000</v>
      </c>
      <c r="H1244" s="1">
        <v>45000</v>
      </c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226</v>
      </c>
      <c r="B1245" s="25">
        <v>11</v>
      </c>
      <c r="C1245" s="50" t="s">
        <v>23</v>
      </c>
      <c r="D1245" s="40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21"/>
      <c r="W1245" s="21"/>
      <c r="X1245" s="21"/>
      <c r="Y1245" s="12"/>
    </row>
    <row r="1246" spans="1:25" hidden="1" x14ac:dyDescent="0.2">
      <c r="A1246" s="28" t="s">
        <v>226</v>
      </c>
      <c r="B1246" s="29">
        <v>11</v>
      </c>
      <c r="C1246" s="51" t="s">
        <v>23</v>
      </c>
      <c r="D1246" s="54">
        <v>4221</v>
      </c>
      <c r="E1246" s="32" t="s">
        <v>129</v>
      </c>
      <c r="G1246" s="1">
        <v>150000</v>
      </c>
      <c r="H1246" s="1">
        <v>150000</v>
      </c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226</v>
      </c>
      <c r="B1247" s="29">
        <v>11</v>
      </c>
      <c r="C1247" s="51" t="s">
        <v>23</v>
      </c>
      <c r="D1247" s="54">
        <v>4222</v>
      </c>
      <c r="E1247" s="32" t="s">
        <v>130</v>
      </c>
      <c r="G1247" s="1">
        <v>80000</v>
      </c>
      <c r="H1247" s="1">
        <v>80000</v>
      </c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226</v>
      </c>
      <c r="B1248" s="29">
        <v>11</v>
      </c>
      <c r="C1248" s="51" t="s">
        <v>23</v>
      </c>
      <c r="D1248" s="54">
        <v>4223</v>
      </c>
      <c r="E1248" s="32" t="s">
        <v>131</v>
      </c>
      <c r="G1248" s="1">
        <v>37000</v>
      </c>
      <c r="H1248" s="1">
        <v>37000</v>
      </c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226</v>
      </c>
      <c r="B1249" s="29">
        <v>11</v>
      </c>
      <c r="C1249" s="51" t="s">
        <v>23</v>
      </c>
      <c r="D1249" s="54">
        <v>4227</v>
      </c>
      <c r="E1249" s="32" t="s">
        <v>132</v>
      </c>
      <c r="G1249" s="1">
        <v>150000</v>
      </c>
      <c r="H1249" s="1">
        <v>150000</v>
      </c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226</v>
      </c>
      <c r="B1250" s="25">
        <v>11</v>
      </c>
      <c r="C1250" s="50" t="s">
        <v>23</v>
      </c>
      <c r="D1250" s="40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21"/>
      <c r="W1250" s="21"/>
      <c r="X1250" s="21"/>
      <c r="Y1250" s="12"/>
    </row>
    <row r="1251" spans="1:25" hidden="1" x14ac:dyDescent="0.2">
      <c r="A1251" s="28" t="s">
        <v>226</v>
      </c>
      <c r="B1251" s="29">
        <v>11</v>
      </c>
      <c r="C1251" s="51" t="s">
        <v>23</v>
      </c>
      <c r="D1251" s="54">
        <v>4262</v>
      </c>
      <c r="E1251" s="32" t="s">
        <v>135</v>
      </c>
      <c r="G1251" s="1">
        <v>100000</v>
      </c>
      <c r="H1251" s="1">
        <v>100000</v>
      </c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226</v>
      </c>
      <c r="B1252" s="25">
        <v>11</v>
      </c>
      <c r="C1252" s="50" t="s">
        <v>23</v>
      </c>
      <c r="D1252" s="40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21"/>
      <c r="W1252" s="21"/>
      <c r="X1252" s="21"/>
      <c r="Y1252" s="12"/>
    </row>
    <row r="1253" spans="1:25" hidden="1" x14ac:dyDescent="0.2">
      <c r="A1253" s="28" t="s">
        <v>226</v>
      </c>
      <c r="B1253" s="29">
        <v>11</v>
      </c>
      <c r="C1253" s="51" t="s">
        <v>23</v>
      </c>
      <c r="D1253" s="54">
        <v>4511</v>
      </c>
      <c r="E1253" s="32" t="s">
        <v>136</v>
      </c>
      <c r="G1253" s="1">
        <v>740000</v>
      </c>
      <c r="H1253" s="1">
        <v>740000</v>
      </c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282" t="s">
        <v>440</v>
      </c>
      <c r="B1254" s="282"/>
      <c r="C1254" s="282"/>
      <c r="D1254" s="282"/>
      <c r="E1254" s="49" t="s">
        <v>35</v>
      </c>
      <c r="F1254" s="49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21"/>
      <c r="W1254" s="21"/>
      <c r="X1254" s="21"/>
      <c r="Y1254" s="12"/>
    </row>
    <row r="1255" spans="1:25" s="23" customFormat="1" ht="15.75" hidden="1" x14ac:dyDescent="0.2">
      <c r="A1255" s="24" t="s">
        <v>269</v>
      </c>
      <c r="B1255" s="25">
        <v>11</v>
      </c>
      <c r="C1255" s="50" t="s">
        <v>23</v>
      </c>
      <c r="D1255" s="40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21"/>
      <c r="W1255" s="21"/>
      <c r="X1255" s="21"/>
      <c r="Y1255" s="12"/>
    </row>
    <row r="1256" spans="1:25" hidden="1" x14ac:dyDescent="0.2">
      <c r="A1256" s="28" t="s">
        <v>269</v>
      </c>
      <c r="B1256" s="29">
        <v>11</v>
      </c>
      <c r="C1256" s="51" t="s">
        <v>23</v>
      </c>
      <c r="D1256" s="54">
        <v>3232</v>
      </c>
      <c r="E1256" s="32" t="s">
        <v>118</v>
      </c>
      <c r="G1256" s="1">
        <v>50000</v>
      </c>
      <c r="H1256" s="1">
        <v>50000</v>
      </c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269</v>
      </c>
      <c r="B1257" s="29">
        <v>11</v>
      </c>
      <c r="C1257" s="51" t="s">
        <v>23</v>
      </c>
      <c r="D1257" s="54">
        <v>3235</v>
      </c>
      <c r="E1257" s="32" t="s">
        <v>42</v>
      </c>
      <c r="G1257" s="1">
        <v>70000</v>
      </c>
      <c r="H1257" s="1">
        <v>70000</v>
      </c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269</v>
      </c>
      <c r="B1258" s="29">
        <v>11</v>
      </c>
      <c r="C1258" s="51" t="s">
        <v>23</v>
      </c>
      <c r="D1258" s="54">
        <v>3239</v>
      </c>
      <c r="E1258" s="32" t="s">
        <v>41</v>
      </c>
      <c r="G1258" s="1">
        <v>40000</v>
      </c>
      <c r="H1258" s="1">
        <v>40000</v>
      </c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269</v>
      </c>
      <c r="B1259" s="25">
        <v>11</v>
      </c>
      <c r="C1259" s="50" t="s">
        <v>23</v>
      </c>
      <c r="D1259" s="40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21"/>
      <c r="W1259" s="21"/>
      <c r="X1259" s="21"/>
      <c r="Y1259" s="12"/>
    </row>
    <row r="1260" spans="1:25" hidden="1" x14ac:dyDescent="0.2">
      <c r="A1260" s="28" t="s">
        <v>269</v>
      </c>
      <c r="B1260" s="29">
        <v>11</v>
      </c>
      <c r="C1260" s="51" t="s">
        <v>23</v>
      </c>
      <c r="D1260" s="54">
        <v>3292</v>
      </c>
      <c r="E1260" s="32" t="s">
        <v>123</v>
      </c>
      <c r="G1260" s="1">
        <v>40000</v>
      </c>
      <c r="H1260" s="1">
        <v>40000</v>
      </c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276" t="s">
        <v>440</v>
      </c>
      <c r="B1261" s="276"/>
      <c r="C1261" s="276"/>
      <c r="D1261" s="276"/>
      <c r="E1261" s="49" t="s">
        <v>562</v>
      </c>
      <c r="F1261" s="49" t="s">
        <v>548</v>
      </c>
      <c r="G1261" s="84">
        <f>G1262+G1264+G1266+G1268+G1270</f>
        <v>5185560</v>
      </c>
      <c r="H1261" s="84">
        <f>H1262+H1264+H1266+H1268+H1270</f>
        <v>100000</v>
      </c>
      <c r="I1261" s="84">
        <f>I1262+I1264+I1266+I1268+I1270</f>
        <v>0</v>
      </c>
      <c r="J1261" s="84">
        <f>J1262+J1264+J1266+J1268+J1270</f>
        <v>0</v>
      </c>
      <c r="K1261" s="84">
        <f>K1262+K1264+K1266+K1268+K1270</f>
        <v>0</v>
      </c>
      <c r="L1261" s="85" t="str">
        <f t="shared" si="605"/>
        <v>-</v>
      </c>
      <c r="M1261" s="84">
        <f t="shared" ref="M1261:U1261" si="629">M1262+M1264+M1266+M1268+M1270</f>
        <v>0</v>
      </c>
      <c r="N1261" s="84">
        <f t="shared" si="629"/>
        <v>0</v>
      </c>
      <c r="O1261" s="84">
        <f t="shared" si="629"/>
        <v>4355000</v>
      </c>
      <c r="P1261" s="84">
        <f t="shared" si="629"/>
        <v>90000</v>
      </c>
      <c r="Q1261" s="84">
        <f t="shared" si="629"/>
        <v>0</v>
      </c>
      <c r="R1261" s="84">
        <f t="shared" si="629"/>
        <v>0</v>
      </c>
      <c r="S1261" s="84">
        <f t="shared" si="629"/>
        <v>0</v>
      </c>
      <c r="T1261" s="84">
        <f t="shared" si="629"/>
        <v>0</v>
      </c>
      <c r="U1261" s="84">
        <f t="shared" si="629"/>
        <v>0</v>
      </c>
      <c r="V1261" s="21"/>
      <c r="W1261" s="21"/>
      <c r="X1261" s="21"/>
      <c r="Y1261" s="12"/>
    </row>
    <row r="1262" spans="1:25" s="23" customFormat="1" ht="15.75" hidden="1" x14ac:dyDescent="0.2">
      <c r="A1262" s="24" t="s">
        <v>225</v>
      </c>
      <c r="B1262" s="25">
        <v>12</v>
      </c>
      <c r="C1262" s="50" t="s">
        <v>23</v>
      </c>
      <c r="D1262" s="27">
        <v>323</v>
      </c>
      <c r="E1262" s="20"/>
      <c r="F1262" s="20"/>
      <c r="G1262" s="84">
        <f>SUM(G1263)</f>
        <v>40000</v>
      </c>
      <c r="H1262" s="84">
        <f t="shared" ref="H1262:U1262" si="630">SUM(H1263)</f>
        <v>40000</v>
      </c>
      <c r="I1262" s="84">
        <f t="shared" si="630"/>
        <v>0</v>
      </c>
      <c r="J1262" s="84">
        <f t="shared" si="630"/>
        <v>0</v>
      </c>
      <c r="K1262" s="84">
        <f t="shared" si="630"/>
        <v>0</v>
      </c>
      <c r="L1262" s="85" t="str">
        <f t="shared" si="605"/>
        <v>-</v>
      </c>
      <c r="M1262" s="84">
        <f t="shared" si="630"/>
        <v>0</v>
      </c>
      <c r="N1262" s="84">
        <f t="shared" si="630"/>
        <v>0</v>
      </c>
      <c r="O1262" s="84">
        <f t="shared" si="630"/>
        <v>40000</v>
      </c>
      <c r="P1262" s="84">
        <f t="shared" si="630"/>
        <v>40000</v>
      </c>
      <c r="Q1262" s="84">
        <f t="shared" si="630"/>
        <v>0</v>
      </c>
      <c r="R1262" s="84">
        <f t="shared" si="630"/>
        <v>0</v>
      </c>
      <c r="S1262" s="84">
        <f t="shared" si="630"/>
        <v>0</v>
      </c>
      <c r="T1262" s="84">
        <f t="shared" si="630"/>
        <v>0</v>
      </c>
      <c r="U1262" s="84">
        <f t="shared" si="630"/>
        <v>0</v>
      </c>
      <c r="V1262" s="21"/>
      <c r="W1262" s="21"/>
      <c r="X1262" s="21"/>
      <c r="Y1262" s="12"/>
    </row>
    <row r="1263" spans="1:25" hidden="1" x14ac:dyDescent="0.2">
      <c r="A1263" s="28" t="s">
        <v>225</v>
      </c>
      <c r="B1263" s="29">
        <v>12</v>
      </c>
      <c r="C1263" s="51" t="s">
        <v>23</v>
      </c>
      <c r="D1263" s="54">
        <v>3237</v>
      </c>
      <c r="E1263" s="32" t="s">
        <v>36</v>
      </c>
      <c r="G1263" s="1">
        <v>40000</v>
      </c>
      <c r="H1263" s="1">
        <v>40000</v>
      </c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</row>
    <row r="1264" spans="1:25" s="23" customFormat="1" ht="15.75" hidden="1" x14ac:dyDescent="0.2">
      <c r="A1264" s="24" t="s">
        <v>225</v>
      </c>
      <c r="B1264" s="25">
        <v>12</v>
      </c>
      <c r="C1264" s="50" t="s">
        <v>23</v>
      </c>
      <c r="D1264" s="40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2"/>
    </row>
    <row r="1265" spans="1:25" hidden="1" x14ac:dyDescent="0.2">
      <c r="A1265" s="28" t="s">
        <v>225</v>
      </c>
      <c r="B1265" s="29">
        <v>12</v>
      </c>
      <c r="C1265" s="51" t="s">
        <v>23</v>
      </c>
      <c r="D1265" s="54">
        <v>4227</v>
      </c>
      <c r="E1265" s="32" t="s">
        <v>132</v>
      </c>
      <c r="G1265" s="1">
        <v>60000</v>
      </c>
      <c r="H1265" s="1">
        <v>60000</v>
      </c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</row>
    <row r="1266" spans="1:25" s="23" customFormat="1" ht="15.75" hidden="1" x14ac:dyDescent="0.2">
      <c r="A1266" s="24" t="s">
        <v>225</v>
      </c>
      <c r="B1266" s="25">
        <v>51</v>
      </c>
      <c r="C1266" s="50" t="s">
        <v>23</v>
      </c>
      <c r="D1266" s="40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2"/>
    </row>
    <row r="1267" spans="1:25" hidden="1" x14ac:dyDescent="0.2">
      <c r="A1267" s="28" t="s">
        <v>225</v>
      </c>
      <c r="B1267" s="29">
        <v>51</v>
      </c>
      <c r="C1267" s="51" t="s">
        <v>23</v>
      </c>
      <c r="D1267" s="54">
        <v>3237</v>
      </c>
      <c r="E1267" s="32" t="s">
        <v>36</v>
      </c>
      <c r="G1267" s="1">
        <v>660000</v>
      </c>
      <c r="H1267" s="56"/>
      <c r="J1267" s="56"/>
      <c r="L1267" s="33" t="str">
        <f t="shared" si="605"/>
        <v>-</v>
      </c>
      <c r="M1267" s="1">
        <v>0</v>
      </c>
      <c r="N1267" s="56"/>
      <c r="O1267" s="1">
        <v>660000</v>
      </c>
      <c r="P1267" s="56"/>
      <c r="Q1267" s="1">
        <v>0</v>
      </c>
      <c r="R1267" s="1"/>
      <c r="S1267" s="56"/>
      <c r="T1267" s="1"/>
      <c r="U1267" s="56"/>
    </row>
    <row r="1268" spans="1:25" s="23" customFormat="1" ht="15.75" hidden="1" x14ac:dyDescent="0.2">
      <c r="A1268" s="24" t="s">
        <v>225</v>
      </c>
      <c r="B1268" s="25">
        <v>51</v>
      </c>
      <c r="C1268" s="50" t="s">
        <v>23</v>
      </c>
      <c r="D1268" s="40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2"/>
    </row>
    <row r="1269" spans="1:25" hidden="1" x14ac:dyDescent="0.2">
      <c r="A1269" s="28" t="s">
        <v>225</v>
      </c>
      <c r="B1269" s="29">
        <v>51</v>
      </c>
      <c r="C1269" s="51" t="s">
        <v>23</v>
      </c>
      <c r="D1269" s="54">
        <v>3821</v>
      </c>
      <c r="E1269" s="32" t="s">
        <v>38</v>
      </c>
      <c r="G1269" s="1">
        <v>4250560</v>
      </c>
      <c r="H1269" s="56"/>
      <c r="J1269" s="56"/>
      <c r="L1269" s="33" t="str">
        <f>IF(I1269=0, "-", K1269/I1269*100)</f>
        <v>-</v>
      </c>
      <c r="M1269" s="1">
        <v>0</v>
      </c>
      <c r="N1269" s="56"/>
      <c r="O1269" s="1">
        <v>3430000</v>
      </c>
      <c r="P1269" s="56"/>
      <c r="Q1269" s="1">
        <v>0</v>
      </c>
      <c r="R1269" s="1"/>
      <c r="S1269" s="56"/>
      <c r="T1269" s="1"/>
      <c r="U1269" s="56"/>
    </row>
    <row r="1270" spans="1:25" s="23" customFormat="1" ht="15.75" hidden="1" x14ac:dyDescent="0.2">
      <c r="A1270" s="24" t="s">
        <v>225</v>
      </c>
      <c r="B1270" s="25">
        <v>51</v>
      </c>
      <c r="C1270" s="50" t="s">
        <v>23</v>
      </c>
      <c r="D1270" s="40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2"/>
    </row>
    <row r="1271" spans="1:25" hidden="1" x14ac:dyDescent="0.2">
      <c r="A1271" s="28" t="s">
        <v>225</v>
      </c>
      <c r="B1271" s="29">
        <v>51</v>
      </c>
      <c r="C1271" s="51" t="s">
        <v>23</v>
      </c>
      <c r="D1271" s="54">
        <v>4221</v>
      </c>
      <c r="E1271" s="32" t="s">
        <v>129</v>
      </c>
      <c r="G1271" s="1">
        <v>0</v>
      </c>
      <c r="H1271" s="56"/>
      <c r="J1271" s="56"/>
      <c r="L1271" s="33" t="str">
        <f>IF(I1271=0, "-", K1271/I1271*100)</f>
        <v>-</v>
      </c>
      <c r="M1271" s="1">
        <v>0</v>
      </c>
      <c r="N1271" s="56"/>
      <c r="O1271" s="1"/>
      <c r="P1271" s="56"/>
      <c r="Q1271" s="1">
        <v>0</v>
      </c>
      <c r="R1271" s="1"/>
      <c r="S1271" s="56"/>
      <c r="T1271" s="1"/>
      <c r="U1271" s="56"/>
    </row>
    <row r="1272" spans="1:25" hidden="1" x14ac:dyDescent="0.2">
      <c r="A1272" s="28" t="s">
        <v>225</v>
      </c>
      <c r="B1272" s="29">
        <v>51</v>
      </c>
      <c r="C1272" s="51" t="s">
        <v>23</v>
      </c>
      <c r="D1272" s="54">
        <v>4227</v>
      </c>
      <c r="E1272" s="32" t="s">
        <v>132</v>
      </c>
      <c r="G1272" s="1">
        <v>175000</v>
      </c>
      <c r="H1272" s="56"/>
      <c r="J1272" s="56"/>
      <c r="L1272" s="33" t="str">
        <f>IF(I1272=0, "-", K1272/I1272*100)</f>
        <v>-</v>
      </c>
      <c r="M1272" s="1">
        <v>0</v>
      </c>
      <c r="N1272" s="56"/>
      <c r="O1272" s="1">
        <v>175000</v>
      </c>
      <c r="P1272" s="56"/>
      <c r="Q1272" s="1">
        <v>0</v>
      </c>
      <c r="R1272" s="1"/>
      <c r="S1272" s="56"/>
      <c r="T1272" s="1"/>
      <c r="U1272" s="56"/>
    </row>
    <row r="1273" spans="1:25" ht="15.75" x14ac:dyDescent="0.2">
      <c r="A1273" s="277" t="s">
        <v>187</v>
      </c>
      <c r="B1273" s="277"/>
      <c r="C1273" s="277"/>
      <c r="D1273" s="277"/>
      <c r="E1273" s="277"/>
      <c r="F1273" s="277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278" t="s">
        <v>176</v>
      </c>
      <c r="B1274" s="278"/>
      <c r="C1274" s="278"/>
      <c r="D1274" s="278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21"/>
      <c r="W1274" s="21"/>
      <c r="X1274" s="21"/>
      <c r="Y1274" s="12"/>
    </row>
    <row r="1275" spans="1:25" s="23" customFormat="1" ht="15.75" hidden="1" x14ac:dyDescent="0.2">
      <c r="A1275" s="24" t="s">
        <v>176</v>
      </c>
      <c r="B1275" s="25">
        <v>11</v>
      </c>
      <c r="C1275" s="50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21">
        <v>8940000</v>
      </c>
      <c r="W1275" s="21"/>
      <c r="X1275" s="21"/>
      <c r="Y1275" s="12" t="s">
        <v>582</v>
      </c>
    </row>
    <row r="1276" spans="1:25" ht="15.75" hidden="1" x14ac:dyDescent="0.2">
      <c r="A1276" s="28" t="s">
        <v>176</v>
      </c>
      <c r="B1276" s="29">
        <v>11</v>
      </c>
      <c r="C1276" s="51" t="s">
        <v>25</v>
      </c>
      <c r="D1276" s="54" t="s">
        <v>177</v>
      </c>
      <c r="E1276" s="32" t="s">
        <v>19</v>
      </c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21">
        <f>O1275+O1277+O1279</f>
        <v>8940000</v>
      </c>
      <c r="Y1276" s="12" t="s">
        <v>583</v>
      </c>
    </row>
    <row r="1277" spans="1:25" s="23" customFormat="1" ht="15.75" hidden="1" x14ac:dyDescent="0.2">
      <c r="A1277" s="24" t="s">
        <v>176</v>
      </c>
      <c r="B1277" s="25">
        <v>11</v>
      </c>
      <c r="C1277" s="50" t="s">
        <v>25</v>
      </c>
      <c r="D1277" s="40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1">
        <f>V1275-V1276</f>
        <v>0</v>
      </c>
      <c r="W1277" s="1"/>
      <c r="X1277" s="1"/>
      <c r="Y1277" s="69" t="s">
        <v>570</v>
      </c>
    </row>
    <row r="1278" spans="1:25" hidden="1" x14ac:dyDescent="0.2">
      <c r="A1278" s="28" t="s">
        <v>176</v>
      </c>
      <c r="B1278" s="29">
        <v>11</v>
      </c>
      <c r="C1278" s="51" t="s">
        <v>25</v>
      </c>
      <c r="D1278" s="54" t="s">
        <v>178</v>
      </c>
      <c r="E1278" s="32" t="s">
        <v>138</v>
      </c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176</v>
      </c>
      <c r="B1279" s="25">
        <v>11</v>
      </c>
      <c r="C1279" s="50" t="s">
        <v>25</v>
      </c>
      <c r="D1279" s="40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21"/>
      <c r="W1279" s="21"/>
      <c r="X1279" s="21"/>
      <c r="Y1279" s="12"/>
    </row>
    <row r="1280" spans="1:25" hidden="1" x14ac:dyDescent="0.2">
      <c r="A1280" s="28" t="s">
        <v>176</v>
      </c>
      <c r="B1280" s="29">
        <v>11</v>
      </c>
      <c r="C1280" s="51" t="s">
        <v>25</v>
      </c>
      <c r="D1280" s="54" t="s">
        <v>179</v>
      </c>
      <c r="E1280" s="32" t="s">
        <v>280</v>
      </c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176</v>
      </c>
      <c r="B1281" s="29">
        <v>11</v>
      </c>
      <c r="C1281" s="51" t="s">
        <v>25</v>
      </c>
      <c r="D1281" s="54" t="s">
        <v>180</v>
      </c>
      <c r="E1281" s="32" t="s">
        <v>258</v>
      </c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176</v>
      </c>
      <c r="B1282" s="25">
        <v>11</v>
      </c>
      <c r="C1282" s="50" t="s">
        <v>25</v>
      </c>
      <c r="D1282" s="40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21"/>
      <c r="W1282" s="21"/>
      <c r="X1282" s="21"/>
      <c r="Y1282" s="12"/>
    </row>
    <row r="1283" spans="1:25" hidden="1" x14ac:dyDescent="0.2">
      <c r="A1283" s="28" t="s">
        <v>176</v>
      </c>
      <c r="B1283" s="29">
        <v>11</v>
      </c>
      <c r="C1283" s="51" t="s">
        <v>25</v>
      </c>
      <c r="D1283" s="54" t="s">
        <v>181</v>
      </c>
      <c r="E1283" s="32" t="s">
        <v>115</v>
      </c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176</v>
      </c>
      <c r="B1284" s="25">
        <v>11</v>
      </c>
      <c r="C1284" s="50" t="s">
        <v>25</v>
      </c>
      <c r="D1284" s="40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21"/>
      <c r="W1284" s="21"/>
      <c r="X1284" s="21"/>
      <c r="Y1284" s="12"/>
    </row>
    <row r="1285" spans="1:25" hidden="1" x14ac:dyDescent="0.2">
      <c r="A1285" s="28" t="s">
        <v>176</v>
      </c>
      <c r="B1285" s="29">
        <v>11</v>
      </c>
      <c r="C1285" s="51" t="s">
        <v>25</v>
      </c>
      <c r="D1285" s="54" t="s">
        <v>182</v>
      </c>
      <c r="E1285" s="32" t="s">
        <v>118</v>
      </c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176</v>
      </c>
      <c r="B1286" s="29">
        <v>11</v>
      </c>
      <c r="C1286" s="51" t="s">
        <v>25</v>
      </c>
      <c r="D1286" s="54">
        <v>3235</v>
      </c>
      <c r="E1286" s="32" t="s">
        <v>42</v>
      </c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176</v>
      </c>
      <c r="B1287" s="25">
        <v>11</v>
      </c>
      <c r="C1287" s="50" t="s">
        <v>25</v>
      </c>
      <c r="D1287" s="40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21"/>
      <c r="W1287" s="21"/>
      <c r="X1287" s="21"/>
      <c r="Y1287" s="12"/>
    </row>
    <row r="1288" spans="1:25" hidden="1" x14ac:dyDescent="0.2">
      <c r="A1288" s="28" t="s">
        <v>176</v>
      </c>
      <c r="B1288" s="29">
        <v>11</v>
      </c>
      <c r="C1288" s="51" t="s">
        <v>25</v>
      </c>
      <c r="D1288" s="54">
        <v>3294</v>
      </c>
      <c r="E1288" s="32" t="s">
        <v>37</v>
      </c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278" t="s">
        <v>270</v>
      </c>
      <c r="B1289" s="279"/>
      <c r="C1289" s="279"/>
      <c r="D1289" s="279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21"/>
      <c r="W1289" s="21"/>
      <c r="X1289" s="21"/>
      <c r="Y1289" s="12"/>
    </row>
    <row r="1290" spans="1:25" s="23" customFormat="1" ht="15.75" hidden="1" x14ac:dyDescent="0.2">
      <c r="A1290" s="24" t="s">
        <v>270</v>
      </c>
      <c r="B1290" s="25">
        <v>11</v>
      </c>
      <c r="C1290" s="50" t="s">
        <v>25</v>
      </c>
      <c r="D1290" s="40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21"/>
      <c r="W1290" s="21"/>
      <c r="X1290" s="21"/>
      <c r="Y1290" s="12"/>
    </row>
    <row r="1291" spans="1:25" hidden="1" x14ac:dyDescent="0.2">
      <c r="A1291" s="28" t="s">
        <v>270</v>
      </c>
      <c r="B1291" s="29">
        <v>11</v>
      </c>
      <c r="C1291" s="51" t="s">
        <v>25</v>
      </c>
      <c r="D1291" s="54" t="s">
        <v>159</v>
      </c>
      <c r="E1291" s="32" t="s">
        <v>129</v>
      </c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32" customFormat="1" x14ac:dyDescent="0.2">
      <c r="A1308" s="28"/>
      <c r="B1308" s="29"/>
      <c r="C1308" s="51"/>
      <c r="D1308" s="54"/>
      <c r="G1308" s="1"/>
      <c r="H1308" s="1"/>
      <c r="I1308" s="1"/>
      <c r="J1308" s="1"/>
      <c r="K1308" s="1"/>
      <c r="L1308" s="33"/>
      <c r="V1308" s="101"/>
      <c r="W1308" s="101"/>
      <c r="X1308" s="101"/>
      <c r="Y1308" s="106"/>
    </row>
    <row r="1309" spans="1:25" s="32" customFormat="1" x14ac:dyDescent="0.2">
      <c r="A1309" s="28"/>
      <c r="B1309" s="29"/>
      <c r="C1309" s="51"/>
      <c r="D1309" s="54"/>
      <c r="G1309" s="1"/>
      <c r="H1309" s="1"/>
      <c r="I1309" s="1"/>
      <c r="J1309" s="1"/>
      <c r="K1309" s="1"/>
      <c r="L1309" s="33"/>
      <c r="V1309" s="101"/>
      <c r="W1309" s="101"/>
      <c r="X1309" s="101"/>
      <c r="Y1309" s="106"/>
    </row>
    <row r="1310" spans="1:25" s="32" customFormat="1" x14ac:dyDescent="0.2">
      <c r="A1310" s="28"/>
      <c r="B1310" s="29"/>
      <c r="C1310" s="51"/>
      <c r="D1310" s="54"/>
      <c r="G1310" s="1"/>
      <c r="H1310" s="1"/>
      <c r="I1310" s="1"/>
      <c r="J1310" s="1"/>
      <c r="K1310" s="1"/>
      <c r="L1310" s="33"/>
      <c r="V1310" s="101"/>
      <c r="W1310" s="101"/>
      <c r="X1310" s="101"/>
      <c r="Y1310" s="106"/>
    </row>
    <row r="1311" spans="1:25" s="32" customFormat="1" x14ac:dyDescent="0.2">
      <c r="A1311" s="28"/>
      <c r="B1311" s="29"/>
      <c r="C1311" s="51"/>
      <c r="D1311" s="54"/>
      <c r="G1311" s="1"/>
      <c r="H1311" s="1"/>
      <c r="I1311" s="1"/>
      <c r="J1311" s="1"/>
      <c r="K1311" s="1"/>
      <c r="L1311" s="33"/>
      <c r="V1311" s="101"/>
      <c r="W1311" s="101"/>
      <c r="X1311" s="101"/>
      <c r="Y1311" s="106"/>
    </row>
    <row r="1320" spans="12:21" x14ac:dyDescent="0.2">
      <c r="L1320" s="1"/>
      <c r="M1320" s="1"/>
      <c r="N1320" s="1"/>
      <c r="O1320" s="1"/>
      <c r="P1320" s="1"/>
      <c r="Q1320" s="1">
        <f>SUBTOTAL(9,Q6:Q1279)</f>
        <v>47911067362</v>
      </c>
      <c r="R1320" s="1"/>
      <c r="S1320" s="1"/>
      <c r="T1320" s="1"/>
      <c r="U1320" s="1"/>
    </row>
    <row r="1321" spans="12:21" x14ac:dyDescent="0.2">
      <c r="M1321" s="1"/>
      <c r="N1321" s="1"/>
      <c r="O1321" s="1"/>
      <c r="P1321" s="1"/>
      <c r="Q1321" s="1"/>
      <c r="R1321" s="1"/>
      <c r="S1321" s="1"/>
      <c r="T1321" s="1"/>
      <c r="U1321" s="1"/>
    </row>
  </sheetData>
  <autoFilter ref="A1:U1319" xr:uid="{00000000-0009-0000-0000-000000000000}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270431AB-E563-454A-9403-17037B6FF049}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E703D6A0-5C5B-4808-A555-13B57DB77BEF}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E7203B03-AB10-471F-AAA3-AAD73E079B3A}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4662"/>
  <sheetViews>
    <sheetView zoomScale="80" zoomScaleNormal="80" zoomScaleSheetLayoutView="70" zoomScalePageLayoutView="81" workbookViewId="0">
      <pane xSplit="4" ySplit="2" topLeftCell="E2726" activePane="bottomRight" state="frozen"/>
      <selection pane="topRight" activeCell="E1" sqref="E1"/>
      <selection pane="bottomLeft" activeCell="A3" sqref="A3"/>
      <selection pane="bottomRight" activeCell="K2752" sqref="K2752"/>
    </sheetView>
  </sheetViews>
  <sheetFormatPr defaultColWidth="9.140625" defaultRowHeight="15.75" x14ac:dyDescent="0.2"/>
  <cols>
    <col min="1" max="1" width="10.28515625" style="129" customWidth="1"/>
    <col min="2" max="2" width="67.5703125" style="119" customWidth="1"/>
    <col min="3" max="3" width="7.28515625" style="111" customWidth="1"/>
    <col min="4" max="4" width="8.42578125" style="112" customWidth="1"/>
    <col min="5" max="9" width="17" style="131" customWidth="1"/>
    <col min="10" max="10" width="15.5703125" style="183" bestFit="1" customWidth="1"/>
    <col min="11" max="11" width="14.140625" style="124" bestFit="1" customWidth="1"/>
    <col min="12" max="12" width="9.140625" style="124"/>
    <col min="13" max="13" width="16.5703125" style="124" bestFit="1" customWidth="1"/>
    <col min="14" max="15" width="12.7109375" style="124" bestFit="1" customWidth="1"/>
    <col min="16" max="16" width="9.5703125" style="124" bestFit="1" customWidth="1"/>
    <col min="17" max="17" width="12.7109375" style="124" bestFit="1" customWidth="1"/>
    <col min="18" max="19" width="9.5703125" style="124" bestFit="1" customWidth="1"/>
    <col min="20" max="16384" width="9.140625" style="124"/>
  </cols>
  <sheetData>
    <row r="1" spans="1:10" s="161" customFormat="1" ht="36" customHeight="1" x14ac:dyDescent="0.2">
      <c r="A1" s="193"/>
      <c r="B1" s="193"/>
      <c r="C1" s="191" t="s">
        <v>63</v>
      </c>
      <c r="D1" s="192" t="s">
        <v>17</v>
      </c>
      <c r="E1" s="249" t="s">
        <v>1038</v>
      </c>
      <c r="F1" s="190" t="s">
        <v>972</v>
      </c>
      <c r="G1" s="190" t="s">
        <v>973</v>
      </c>
      <c r="H1" s="190" t="s">
        <v>974</v>
      </c>
      <c r="I1" s="190" t="s">
        <v>1012</v>
      </c>
      <c r="J1" s="247"/>
    </row>
    <row r="2" spans="1:10" s="114" customFormat="1" ht="15.6" customHeight="1" x14ac:dyDescent="0.2">
      <c r="A2" s="199" t="s">
        <v>907</v>
      </c>
      <c r="B2" s="224" t="s">
        <v>908</v>
      </c>
      <c r="C2" s="200"/>
      <c r="D2" s="200"/>
      <c r="E2" s="201">
        <f>E3+E1734+E1809+E1919+E1989+E2078+E2182+E2273+E2756+E3015+E3242+E3596+E3856+E4018+E4199+E4573+E4440</f>
        <v>9921598194</v>
      </c>
      <c r="F2" s="201">
        <f>F3+F1734+F1809+F1919+F1989+F2078+F2182+F2273+F2756+F3015+F3242+F3596+F3856+F4018+F4199+F4573+F4440</f>
        <v>9921598194</v>
      </c>
      <c r="G2" s="201">
        <f>G3+G1734+G1809+G1919+G1989+G2078+G2182+G2273+G2756+G3015+G3242+G3596+G3856+G4018+G4199+G4573+G4440</f>
        <v>20064480</v>
      </c>
      <c r="H2" s="201">
        <f>H3+H1734+H1809+H1919+H1989+H2078+H2182+H2273+H2756+H3015+H3242+H3596+H3856+H4018+H4199+H4573+H4440</f>
        <v>20064480</v>
      </c>
      <c r="I2" s="201">
        <f>F2-G2+H2</f>
        <v>9921598194</v>
      </c>
      <c r="J2" s="247"/>
    </row>
    <row r="3" spans="1:10" s="114" customFormat="1" x14ac:dyDescent="0.2">
      <c r="A3" s="202" t="s">
        <v>636</v>
      </c>
      <c r="B3" s="225" t="s">
        <v>909</v>
      </c>
      <c r="C3" s="203"/>
      <c r="D3" s="203"/>
      <c r="E3" s="204">
        <f>E4+E60+E74+E94+E116+E129+E138+E148+E173+E181+E200+E208+E217+E229+E234+E242+E250+E285+E393+E405+E410+E420+E425+E430+E435+E440+E461+E466+E530+E565+E656+E662+E670+E675+E682+E691+E696+E718+E726+E766+E821+E826+E863+E868+E873+E878+E889+E894+E899+E904+E931+E947+E985+E1019+E1065+E1099+E1104+E1113+E1128+E1133+E1171+E1177+E1182+E1187+E1198+E1204+E1209+E1214+E1224+E1244+E1249+E1256+E1263+E1270+E1275+E1320+E1329+E1336+E1347+E1354+E1359+E1364+E1374+E1382+E1387+E1591+E1610+E1696+E623+E168+E1092+E1709+E1120+E1166+E1219</f>
        <v>8373034735</v>
      </c>
      <c r="F3" s="204">
        <f>F4+F60+F74+F94+F116+F129+F138+F148+F173+F181+F200+F208+F217+F229+F234+F242+F250+F285+F393+F405+F410+F420+F425+F430+F435+F440+F461+F466+F530+F565+F656+F662+F670+F675+F682+F691+F696+F718+F726+F766+F821+F826+F863+F868+F873+F878+F889+F894+F899+F904+F931+F947+F985+F1019+F1065+F1099+F1104+F1113+F1128+F1133+F1171+F1177+F1182+F1187+F1198+F1204+F1209+F1214+F1224+F1244+F1249+F1256+F1263+F1270+F1275+F1320+F1329+F1336+F1347+F1354+F1359+F1364+F1374+F1382+F1387+F1591+F1610+F1696+F623+F168+F1092+F1709+F1120+F1166+F1219</f>
        <v>8374769735</v>
      </c>
      <c r="G3" s="204">
        <f>G4+G60+G74+G94+G116+G129+G138+G148+G173+G181+G200+G208+G217+G229+G234+G242+G250+G285+G393+G405+G410+G420+G425+G430+G435+G440+G461+G466+G530+G565+G656+G662+G670+G675+G682+G691+G696+G718+G726+G766+G821+G826+G863+G868+G873+G878+G889+G894+G899+G904+G931+G947+G985+G1019+G1065+G1099+G1104+G1113+G1128+G1133+G1171+G1177+G1182+G1187+G1198+G1204+G1209+G1214+G1224+G1244+G1249+G1256+G1263+G1270+G1275+G1320+G1329+G1336+G1347+G1354+G1359+G1364+G1374+G1382+G1387+G1591+G1610+G1696+G623+G168+G1092+G1709+G1120+G1166+G1219</f>
        <v>14515040</v>
      </c>
      <c r="H3" s="204">
        <f>H4+H60+H74+H94+H116+H129+H138+H148+H173+H181+H200+H208+H217+H229+H234+H242+H250+H285+H393+H405+H410+H420+H425+H430+H435+H440+H461+H466+H530+H565+H656+H662+H670+H675+H682+H691+H696+H718+H726+H766+H821+H826+H863+H868+H873+H878+H889+H894+H899+H904+H931+H947+H985+H1019+H1065+H1099+H1104+H1113+H1128+H1133+H1171+H1177+H1182+H1187+H1198+H1204+H1209+H1214+H1224+H1244+H1249+H1256+H1263+H1270+H1275+H1320+H1329+H1336+H1347+H1354+H1359+H1364+H1374+H1382+H1387+H1591+H1610+H1696+H623+H168+H1092+H1709+H1120+H1166+H1219</f>
        <v>19932030</v>
      </c>
      <c r="I3" s="204">
        <f t="shared" ref="I3:I66" si="0">F3-G3+H3</f>
        <v>8380186725</v>
      </c>
      <c r="J3" s="247"/>
    </row>
    <row r="4" spans="1:10" s="115" customFormat="1" ht="31.5" x14ac:dyDescent="0.2">
      <c r="A4" s="172" t="s">
        <v>13</v>
      </c>
      <c r="B4" s="173" t="s">
        <v>85</v>
      </c>
      <c r="C4" s="171"/>
      <c r="D4" s="171"/>
      <c r="E4" s="174">
        <f>E5</f>
        <v>91179784</v>
      </c>
      <c r="F4" s="174">
        <f>F5</f>
        <v>87868034</v>
      </c>
      <c r="G4" s="174">
        <f>G5</f>
        <v>228758</v>
      </c>
      <c r="H4" s="174">
        <f>H5</f>
        <v>0</v>
      </c>
      <c r="I4" s="174">
        <f t="shared" si="0"/>
        <v>87639276</v>
      </c>
      <c r="J4" s="247"/>
    </row>
    <row r="5" spans="1:10" s="195" customFormat="1" x14ac:dyDescent="0.2">
      <c r="A5" s="205">
        <v>11</v>
      </c>
      <c r="B5" s="205" t="s">
        <v>910</v>
      </c>
      <c r="C5" s="206"/>
      <c r="D5" s="206"/>
      <c r="E5" s="209">
        <f t="shared" ref="E5:H5" si="1">E6+E15+E45+E50+E53</f>
        <v>91179784</v>
      </c>
      <c r="F5" s="209">
        <f t="shared" si="1"/>
        <v>87868034</v>
      </c>
      <c r="G5" s="209">
        <f t="shared" si="1"/>
        <v>228758</v>
      </c>
      <c r="H5" s="209">
        <f t="shared" si="1"/>
        <v>0</v>
      </c>
      <c r="I5" s="209">
        <f t="shared" si="0"/>
        <v>87639276</v>
      </c>
      <c r="J5" s="247"/>
    </row>
    <row r="6" spans="1:10" x14ac:dyDescent="0.2">
      <c r="A6" s="210" t="s">
        <v>944</v>
      </c>
      <c r="B6" s="211" t="s">
        <v>986</v>
      </c>
      <c r="C6" s="212"/>
      <c r="D6" s="212"/>
      <c r="E6" s="213">
        <f t="shared" ref="E6:H6" si="2">E7+E11+E13</f>
        <v>62900000</v>
      </c>
      <c r="F6" s="213">
        <f t="shared" si="2"/>
        <v>61150000</v>
      </c>
      <c r="G6" s="213">
        <f t="shared" si="2"/>
        <v>196664</v>
      </c>
      <c r="H6" s="213">
        <f t="shared" si="2"/>
        <v>0</v>
      </c>
      <c r="I6" s="213">
        <f t="shared" si="0"/>
        <v>60953336</v>
      </c>
      <c r="J6" s="247"/>
    </row>
    <row r="7" spans="1:10" s="115" customFormat="1" x14ac:dyDescent="0.2">
      <c r="A7" s="119">
        <v>311</v>
      </c>
      <c r="B7" s="226" t="s">
        <v>914</v>
      </c>
      <c r="C7" s="117"/>
      <c r="D7" s="118"/>
      <c r="E7" s="120">
        <f>SUM(E8:E10)</f>
        <v>52400000</v>
      </c>
      <c r="F7" s="120">
        <f>SUM(F8:F10)</f>
        <v>50850000</v>
      </c>
      <c r="G7" s="120">
        <f>SUM(G8:G10)</f>
        <v>15200</v>
      </c>
      <c r="H7" s="120">
        <f>SUM(H8:H10)</f>
        <v>0</v>
      </c>
      <c r="I7" s="120">
        <f t="shared" si="0"/>
        <v>50834800</v>
      </c>
      <c r="J7" s="247"/>
    </row>
    <row r="8" spans="1:10" s="142" customFormat="1" ht="15" x14ac:dyDescent="0.2">
      <c r="A8" s="139">
        <v>3111</v>
      </c>
      <c r="B8" s="223" t="s">
        <v>19</v>
      </c>
      <c r="C8" s="137">
        <v>11</v>
      </c>
      <c r="D8" s="138" t="s">
        <v>18</v>
      </c>
      <c r="E8" s="147">
        <v>50700000</v>
      </c>
      <c r="F8" s="147">
        <v>49350000</v>
      </c>
      <c r="G8" s="147"/>
      <c r="H8" s="147"/>
      <c r="I8" s="147">
        <f t="shared" si="0"/>
        <v>49350000</v>
      </c>
      <c r="J8" s="247"/>
    </row>
    <row r="9" spans="1:10" s="142" customFormat="1" ht="15" x14ac:dyDescent="0.2">
      <c r="A9" s="139">
        <v>3113</v>
      </c>
      <c r="B9" s="223" t="s">
        <v>20</v>
      </c>
      <c r="C9" s="137">
        <v>11</v>
      </c>
      <c r="D9" s="138" t="s">
        <v>18</v>
      </c>
      <c r="E9" s="147">
        <v>900000</v>
      </c>
      <c r="F9" s="147">
        <v>820000</v>
      </c>
      <c r="G9" s="147"/>
      <c r="H9" s="147"/>
      <c r="I9" s="147">
        <f t="shared" si="0"/>
        <v>820000</v>
      </c>
      <c r="J9" s="247"/>
    </row>
    <row r="10" spans="1:10" s="142" customFormat="1" ht="15" x14ac:dyDescent="0.2">
      <c r="A10" s="139">
        <v>3114</v>
      </c>
      <c r="B10" s="223" t="s">
        <v>21</v>
      </c>
      <c r="C10" s="137">
        <v>11</v>
      </c>
      <c r="D10" s="138" t="s">
        <v>18</v>
      </c>
      <c r="E10" s="147">
        <v>800000</v>
      </c>
      <c r="F10" s="147">
        <v>680000</v>
      </c>
      <c r="G10" s="147">
        <v>15200</v>
      </c>
      <c r="H10" s="147"/>
      <c r="I10" s="147">
        <f t="shared" si="0"/>
        <v>664800</v>
      </c>
      <c r="J10" s="247"/>
    </row>
    <row r="11" spans="1:10" s="115" customFormat="1" x14ac:dyDescent="0.2">
      <c r="A11" s="119">
        <v>312</v>
      </c>
      <c r="B11" s="227" t="s">
        <v>22</v>
      </c>
      <c r="C11" s="117"/>
      <c r="D11" s="118"/>
      <c r="E11" s="148">
        <f>SUM(E12)</f>
        <v>2000000</v>
      </c>
      <c r="F11" s="148">
        <f>SUM(F12)</f>
        <v>2000000</v>
      </c>
      <c r="G11" s="148">
        <f>SUM(G12)</f>
        <v>100000</v>
      </c>
      <c r="H11" s="148">
        <f>SUM(H12)</f>
        <v>0</v>
      </c>
      <c r="I11" s="148">
        <f t="shared" si="0"/>
        <v>1900000</v>
      </c>
      <c r="J11" s="247"/>
    </row>
    <row r="12" spans="1:10" s="142" customFormat="1" ht="15" x14ac:dyDescent="0.2">
      <c r="A12" s="139">
        <v>3121</v>
      </c>
      <c r="B12" s="223" t="s">
        <v>22</v>
      </c>
      <c r="C12" s="137">
        <v>11</v>
      </c>
      <c r="D12" s="138" t="s">
        <v>18</v>
      </c>
      <c r="E12" s="147">
        <v>2000000</v>
      </c>
      <c r="F12" s="147">
        <v>2000000</v>
      </c>
      <c r="G12" s="147">
        <v>100000</v>
      </c>
      <c r="H12" s="147"/>
      <c r="I12" s="147">
        <f t="shared" si="0"/>
        <v>1900000</v>
      </c>
      <c r="J12" s="247"/>
    </row>
    <row r="13" spans="1:10" s="115" customFormat="1" x14ac:dyDescent="0.2">
      <c r="A13" s="119">
        <v>313</v>
      </c>
      <c r="B13" s="227" t="s">
        <v>915</v>
      </c>
      <c r="C13" s="117"/>
      <c r="D13" s="118"/>
      <c r="E13" s="148">
        <f>SUM(E14:E14)</f>
        <v>8500000</v>
      </c>
      <c r="F13" s="148">
        <f>SUM(F14:F14)</f>
        <v>8300000</v>
      </c>
      <c r="G13" s="148">
        <f>SUM(G14:G14)</f>
        <v>81464</v>
      </c>
      <c r="H13" s="148">
        <f>SUM(H14:H14)</f>
        <v>0</v>
      </c>
      <c r="I13" s="148">
        <f t="shared" si="0"/>
        <v>8218536</v>
      </c>
      <c r="J13" s="247"/>
    </row>
    <row r="14" spans="1:10" s="142" customFormat="1" ht="15" x14ac:dyDescent="0.2">
      <c r="A14" s="139">
        <v>3132</v>
      </c>
      <c r="B14" s="223" t="s">
        <v>280</v>
      </c>
      <c r="C14" s="137">
        <v>11</v>
      </c>
      <c r="D14" s="138" t="s">
        <v>18</v>
      </c>
      <c r="E14" s="147">
        <v>8500000</v>
      </c>
      <c r="F14" s="147">
        <v>8300000</v>
      </c>
      <c r="G14" s="147">
        <v>81464</v>
      </c>
      <c r="H14" s="147"/>
      <c r="I14" s="147">
        <f t="shared" si="0"/>
        <v>8218536</v>
      </c>
      <c r="J14" s="247"/>
    </row>
    <row r="15" spans="1:10" x14ac:dyDescent="0.2">
      <c r="A15" s="210" t="s">
        <v>976</v>
      </c>
      <c r="B15" s="211" t="s">
        <v>987</v>
      </c>
      <c r="C15" s="212"/>
      <c r="D15" s="212"/>
      <c r="E15" s="213">
        <f t="shared" ref="E15:H15" si="3">E16+E21+E27+E36+E38</f>
        <v>26589784</v>
      </c>
      <c r="F15" s="213">
        <f t="shared" si="3"/>
        <v>25080534</v>
      </c>
      <c r="G15" s="213">
        <f t="shared" si="3"/>
        <v>26094</v>
      </c>
      <c r="H15" s="213">
        <f t="shared" si="3"/>
        <v>0</v>
      </c>
      <c r="I15" s="213">
        <f t="shared" si="0"/>
        <v>25054440</v>
      </c>
      <c r="J15" s="247"/>
    </row>
    <row r="16" spans="1:10" s="115" customFormat="1" x14ac:dyDescent="0.2">
      <c r="A16" s="119">
        <v>321</v>
      </c>
      <c r="B16" s="227" t="s">
        <v>916</v>
      </c>
      <c r="C16" s="117"/>
      <c r="D16" s="118"/>
      <c r="E16" s="148">
        <f>SUM(E17:E20)</f>
        <v>4865000</v>
      </c>
      <c r="F16" s="148">
        <f>SUM(F17:F20)</f>
        <v>4465000</v>
      </c>
      <c r="G16" s="148">
        <f>SUM(G17:G20)</f>
        <v>13250</v>
      </c>
      <c r="H16" s="148">
        <f>SUM(H17:H20)</f>
        <v>0</v>
      </c>
      <c r="I16" s="148">
        <f t="shared" si="0"/>
        <v>4451750</v>
      </c>
      <c r="J16" s="247"/>
    </row>
    <row r="17" spans="1:10" s="142" customFormat="1" ht="15" x14ac:dyDescent="0.2">
      <c r="A17" s="139">
        <v>3211</v>
      </c>
      <c r="B17" s="223" t="s">
        <v>110</v>
      </c>
      <c r="C17" s="137">
        <v>11</v>
      </c>
      <c r="D17" s="138" t="s">
        <v>18</v>
      </c>
      <c r="E17" s="182">
        <v>2000000</v>
      </c>
      <c r="F17" s="182">
        <v>1900000</v>
      </c>
      <c r="G17" s="147"/>
      <c r="H17" s="147"/>
      <c r="I17" s="147">
        <f t="shared" si="0"/>
        <v>1900000</v>
      </c>
      <c r="J17" s="247"/>
    </row>
    <row r="18" spans="1:10" s="142" customFormat="1" ht="15" x14ac:dyDescent="0.2">
      <c r="A18" s="139">
        <v>3212</v>
      </c>
      <c r="B18" s="223" t="s">
        <v>111</v>
      </c>
      <c r="C18" s="137">
        <v>11</v>
      </c>
      <c r="D18" s="138" t="s">
        <v>18</v>
      </c>
      <c r="E18" s="147">
        <v>2400000</v>
      </c>
      <c r="F18" s="147">
        <v>2100000</v>
      </c>
      <c r="G18" s="147"/>
      <c r="H18" s="147"/>
      <c r="I18" s="147">
        <f t="shared" si="0"/>
        <v>2100000</v>
      </c>
      <c r="J18" s="247"/>
    </row>
    <row r="19" spans="1:10" s="142" customFormat="1" ht="15" x14ac:dyDescent="0.2">
      <c r="A19" s="139">
        <v>3213</v>
      </c>
      <c r="B19" s="223" t="s">
        <v>112</v>
      </c>
      <c r="C19" s="137">
        <v>11</v>
      </c>
      <c r="D19" s="138" t="s">
        <v>18</v>
      </c>
      <c r="E19" s="147">
        <v>265000</v>
      </c>
      <c r="F19" s="147">
        <v>265000</v>
      </c>
      <c r="G19" s="147">
        <v>13250</v>
      </c>
      <c r="H19" s="147"/>
      <c r="I19" s="147">
        <f t="shared" si="0"/>
        <v>251750</v>
      </c>
      <c r="J19" s="247"/>
    </row>
    <row r="20" spans="1:10" s="142" customFormat="1" ht="15" x14ac:dyDescent="0.2">
      <c r="A20" s="139">
        <v>3214</v>
      </c>
      <c r="B20" s="223" t="s">
        <v>234</v>
      </c>
      <c r="C20" s="137">
        <v>11</v>
      </c>
      <c r="D20" s="138" t="s">
        <v>18</v>
      </c>
      <c r="E20" s="147">
        <v>200000</v>
      </c>
      <c r="F20" s="147">
        <v>200000</v>
      </c>
      <c r="G20" s="147"/>
      <c r="H20" s="147"/>
      <c r="I20" s="147">
        <f t="shared" si="0"/>
        <v>200000</v>
      </c>
      <c r="J20" s="247"/>
    </row>
    <row r="21" spans="1:10" s="115" customFormat="1" x14ac:dyDescent="0.2">
      <c r="A21" s="119">
        <v>322</v>
      </c>
      <c r="B21" s="227" t="s">
        <v>917</v>
      </c>
      <c r="C21" s="117"/>
      <c r="D21" s="118"/>
      <c r="E21" s="148">
        <f>SUM(E22:E26)</f>
        <v>9581884</v>
      </c>
      <c r="F21" s="148">
        <f>SUM(F22:F26)</f>
        <v>9111634</v>
      </c>
      <c r="G21" s="148">
        <f>SUM(G22:G26)</f>
        <v>8844</v>
      </c>
      <c r="H21" s="148">
        <f>SUM(H22:H26)</f>
        <v>0</v>
      </c>
      <c r="I21" s="148">
        <f t="shared" si="0"/>
        <v>9102790</v>
      </c>
      <c r="J21" s="247"/>
    </row>
    <row r="22" spans="1:10" s="142" customFormat="1" ht="15" x14ac:dyDescent="0.2">
      <c r="A22" s="139">
        <v>3221</v>
      </c>
      <c r="B22" s="223" t="s">
        <v>146</v>
      </c>
      <c r="C22" s="137">
        <v>11</v>
      </c>
      <c r="D22" s="138" t="s">
        <v>18</v>
      </c>
      <c r="E22" s="147">
        <v>922000</v>
      </c>
      <c r="F22" s="147">
        <v>922000</v>
      </c>
      <c r="G22" s="147"/>
      <c r="H22" s="147"/>
      <c r="I22" s="147">
        <f t="shared" si="0"/>
        <v>922000</v>
      </c>
      <c r="J22" s="247"/>
    </row>
    <row r="23" spans="1:10" s="142" customFormat="1" ht="15" x14ac:dyDescent="0.2">
      <c r="A23" s="139">
        <v>3223</v>
      </c>
      <c r="B23" s="223" t="s">
        <v>115</v>
      </c>
      <c r="C23" s="137">
        <v>11</v>
      </c>
      <c r="D23" s="138" t="s">
        <v>18</v>
      </c>
      <c r="E23" s="147">
        <v>8000000</v>
      </c>
      <c r="F23" s="147">
        <v>7529750</v>
      </c>
      <c r="G23" s="147"/>
      <c r="H23" s="147"/>
      <c r="I23" s="147">
        <f t="shared" si="0"/>
        <v>7529750</v>
      </c>
      <c r="J23" s="247"/>
    </row>
    <row r="24" spans="1:10" s="142" customFormat="1" ht="15" x14ac:dyDescent="0.2">
      <c r="A24" s="139">
        <v>3224</v>
      </c>
      <c r="B24" s="223" t="s">
        <v>144</v>
      </c>
      <c r="C24" s="137">
        <v>11</v>
      </c>
      <c r="D24" s="138" t="s">
        <v>18</v>
      </c>
      <c r="E24" s="147">
        <v>549884</v>
      </c>
      <c r="F24" s="147">
        <v>549884</v>
      </c>
      <c r="G24" s="147"/>
      <c r="H24" s="147"/>
      <c r="I24" s="147">
        <f t="shared" si="0"/>
        <v>549884</v>
      </c>
      <c r="J24" s="247"/>
    </row>
    <row r="25" spans="1:10" s="142" customFormat="1" ht="15" x14ac:dyDescent="0.2">
      <c r="A25" s="139">
        <v>3225</v>
      </c>
      <c r="B25" s="223" t="s">
        <v>151</v>
      </c>
      <c r="C25" s="137">
        <v>11</v>
      </c>
      <c r="D25" s="138" t="s">
        <v>18</v>
      </c>
      <c r="E25" s="147">
        <v>90000</v>
      </c>
      <c r="F25" s="147">
        <v>90000</v>
      </c>
      <c r="G25" s="147"/>
      <c r="H25" s="147"/>
      <c r="I25" s="147">
        <f t="shared" si="0"/>
        <v>90000</v>
      </c>
      <c r="J25" s="247"/>
    </row>
    <row r="26" spans="1:10" s="142" customFormat="1" ht="15" x14ac:dyDescent="0.2">
      <c r="A26" s="139">
        <v>3227</v>
      </c>
      <c r="B26" s="223" t="s">
        <v>235</v>
      </c>
      <c r="C26" s="137">
        <v>11</v>
      </c>
      <c r="D26" s="138" t="s">
        <v>18</v>
      </c>
      <c r="E26" s="147">
        <v>20000</v>
      </c>
      <c r="F26" s="147">
        <v>20000</v>
      </c>
      <c r="G26" s="147">
        <v>8844</v>
      </c>
      <c r="H26" s="147"/>
      <c r="I26" s="147">
        <f t="shared" si="0"/>
        <v>11156</v>
      </c>
      <c r="J26" s="247"/>
    </row>
    <row r="27" spans="1:10" s="115" customFormat="1" x14ac:dyDescent="0.2">
      <c r="A27" s="119">
        <v>323</v>
      </c>
      <c r="B27" s="227" t="s">
        <v>918</v>
      </c>
      <c r="C27" s="117"/>
      <c r="D27" s="118"/>
      <c r="E27" s="148">
        <f>SUM(E28:E35)</f>
        <v>10280000</v>
      </c>
      <c r="F27" s="148">
        <f>SUM(F28:F35)</f>
        <v>9770000</v>
      </c>
      <c r="G27" s="148">
        <f>SUM(G28:G35)</f>
        <v>4000</v>
      </c>
      <c r="H27" s="148">
        <f>SUM(H28:H35)</f>
        <v>0</v>
      </c>
      <c r="I27" s="148">
        <f t="shared" si="0"/>
        <v>9766000</v>
      </c>
      <c r="J27" s="247"/>
    </row>
    <row r="28" spans="1:10" s="142" customFormat="1" ht="15" x14ac:dyDescent="0.2">
      <c r="A28" s="139">
        <v>3231</v>
      </c>
      <c r="B28" s="223" t="s">
        <v>117</v>
      </c>
      <c r="C28" s="137">
        <v>11</v>
      </c>
      <c r="D28" s="138" t="s">
        <v>18</v>
      </c>
      <c r="E28" s="147">
        <v>2100000</v>
      </c>
      <c r="F28" s="147">
        <v>1790000</v>
      </c>
      <c r="G28" s="147"/>
      <c r="H28" s="147"/>
      <c r="I28" s="147">
        <f t="shared" si="0"/>
        <v>1790000</v>
      </c>
      <c r="J28" s="247"/>
    </row>
    <row r="29" spans="1:10" s="142" customFormat="1" ht="15" x14ac:dyDescent="0.2">
      <c r="A29" s="139">
        <v>3232</v>
      </c>
      <c r="B29" s="223" t="s">
        <v>118</v>
      </c>
      <c r="C29" s="137">
        <v>11</v>
      </c>
      <c r="D29" s="138" t="s">
        <v>18</v>
      </c>
      <c r="E29" s="147">
        <v>420000</v>
      </c>
      <c r="F29" s="147">
        <v>420000</v>
      </c>
      <c r="G29" s="147"/>
      <c r="H29" s="147"/>
      <c r="I29" s="147">
        <f t="shared" si="0"/>
        <v>420000</v>
      </c>
      <c r="J29" s="247"/>
    </row>
    <row r="30" spans="1:10" s="142" customFormat="1" ht="15" x14ac:dyDescent="0.2">
      <c r="A30" s="139">
        <v>3233</v>
      </c>
      <c r="B30" s="223" t="s">
        <v>119</v>
      </c>
      <c r="C30" s="137">
        <v>11</v>
      </c>
      <c r="D30" s="138" t="s">
        <v>18</v>
      </c>
      <c r="E30" s="147">
        <v>900000</v>
      </c>
      <c r="F30" s="147">
        <v>900000</v>
      </c>
      <c r="G30" s="147"/>
      <c r="H30" s="147"/>
      <c r="I30" s="147">
        <f t="shared" si="0"/>
        <v>900000</v>
      </c>
      <c r="J30" s="247"/>
    </row>
    <row r="31" spans="1:10" s="142" customFormat="1" ht="15" x14ac:dyDescent="0.2">
      <c r="A31" s="139">
        <v>3234</v>
      </c>
      <c r="B31" s="223" t="s">
        <v>120</v>
      </c>
      <c r="C31" s="137">
        <v>11</v>
      </c>
      <c r="D31" s="138" t="s">
        <v>18</v>
      </c>
      <c r="E31" s="147">
        <v>700000</v>
      </c>
      <c r="F31" s="147">
        <v>700000</v>
      </c>
      <c r="G31" s="147"/>
      <c r="H31" s="147"/>
      <c r="I31" s="147">
        <f t="shared" si="0"/>
        <v>700000</v>
      </c>
      <c r="J31" s="247"/>
    </row>
    <row r="32" spans="1:10" s="142" customFormat="1" ht="15" x14ac:dyDescent="0.2">
      <c r="A32" s="139">
        <v>3235</v>
      </c>
      <c r="B32" s="223" t="s">
        <v>42</v>
      </c>
      <c r="C32" s="137">
        <v>11</v>
      </c>
      <c r="D32" s="138" t="s">
        <v>18</v>
      </c>
      <c r="E32" s="147">
        <v>1000000</v>
      </c>
      <c r="F32" s="147">
        <v>1000000</v>
      </c>
      <c r="G32" s="147"/>
      <c r="H32" s="147"/>
      <c r="I32" s="147">
        <f t="shared" si="0"/>
        <v>1000000</v>
      </c>
      <c r="J32" s="247"/>
    </row>
    <row r="33" spans="1:10" s="142" customFormat="1" ht="15" x14ac:dyDescent="0.2">
      <c r="A33" s="139">
        <v>3236</v>
      </c>
      <c r="B33" s="223" t="s">
        <v>121</v>
      </c>
      <c r="C33" s="137">
        <v>11</v>
      </c>
      <c r="D33" s="138" t="s">
        <v>18</v>
      </c>
      <c r="E33" s="147">
        <v>370000</v>
      </c>
      <c r="F33" s="147">
        <v>370000</v>
      </c>
      <c r="G33" s="147">
        <v>4000</v>
      </c>
      <c r="H33" s="147"/>
      <c r="I33" s="147">
        <f t="shared" si="0"/>
        <v>366000</v>
      </c>
      <c r="J33" s="247"/>
    </row>
    <row r="34" spans="1:10" s="142" customFormat="1" ht="15" x14ac:dyDescent="0.2">
      <c r="A34" s="139">
        <v>3237</v>
      </c>
      <c r="B34" s="223" t="s">
        <v>36</v>
      </c>
      <c r="C34" s="137">
        <v>11</v>
      </c>
      <c r="D34" s="138" t="s">
        <v>18</v>
      </c>
      <c r="E34" s="147">
        <v>1700000</v>
      </c>
      <c r="F34" s="147">
        <v>1500000</v>
      </c>
      <c r="G34" s="147"/>
      <c r="H34" s="147"/>
      <c r="I34" s="147">
        <f t="shared" si="0"/>
        <v>1500000</v>
      </c>
      <c r="J34" s="247"/>
    </row>
    <row r="35" spans="1:10" s="142" customFormat="1" ht="15" x14ac:dyDescent="0.2">
      <c r="A35" s="139">
        <v>3239</v>
      </c>
      <c r="B35" s="223" t="s">
        <v>41</v>
      </c>
      <c r="C35" s="137">
        <v>11</v>
      </c>
      <c r="D35" s="138" t="s">
        <v>18</v>
      </c>
      <c r="E35" s="147">
        <v>3090000</v>
      </c>
      <c r="F35" s="147">
        <v>3090000</v>
      </c>
      <c r="G35" s="147"/>
      <c r="H35" s="147"/>
      <c r="I35" s="147">
        <f t="shared" si="0"/>
        <v>3090000</v>
      </c>
      <c r="J35" s="247"/>
    </row>
    <row r="36" spans="1:10" s="115" customFormat="1" x14ac:dyDescent="0.2">
      <c r="A36" s="119">
        <v>324</v>
      </c>
      <c r="B36" s="227" t="s">
        <v>238</v>
      </c>
      <c r="C36" s="117"/>
      <c r="D36" s="118"/>
      <c r="E36" s="148">
        <f>SUM(E37)</f>
        <v>88900</v>
      </c>
      <c r="F36" s="148">
        <f>SUM(F37)</f>
        <v>88900</v>
      </c>
      <c r="G36" s="148">
        <f>SUM(G37)</f>
        <v>0</v>
      </c>
      <c r="H36" s="148">
        <f>SUM(H37)</f>
        <v>0</v>
      </c>
      <c r="I36" s="148">
        <f t="shared" si="0"/>
        <v>88900</v>
      </c>
      <c r="J36" s="247"/>
    </row>
    <row r="37" spans="1:10" s="142" customFormat="1" ht="15" x14ac:dyDescent="0.2">
      <c r="A37" s="139">
        <v>3241</v>
      </c>
      <c r="B37" s="223" t="s">
        <v>238</v>
      </c>
      <c r="C37" s="137">
        <v>11</v>
      </c>
      <c r="D37" s="138" t="s">
        <v>18</v>
      </c>
      <c r="E37" s="147">
        <v>88900</v>
      </c>
      <c r="F37" s="147">
        <v>88900</v>
      </c>
      <c r="G37" s="147"/>
      <c r="H37" s="147"/>
      <c r="I37" s="147">
        <f t="shared" si="0"/>
        <v>88900</v>
      </c>
      <c r="J37" s="247"/>
    </row>
    <row r="38" spans="1:10" s="115" customFormat="1" x14ac:dyDescent="0.2">
      <c r="A38" s="119">
        <v>329</v>
      </c>
      <c r="B38" s="227" t="s">
        <v>125</v>
      </c>
      <c r="C38" s="117"/>
      <c r="D38" s="118"/>
      <c r="E38" s="148">
        <f>SUM(E39:E44)</f>
        <v>1774000</v>
      </c>
      <c r="F38" s="148">
        <f>SUM(F39:F44)</f>
        <v>1645000</v>
      </c>
      <c r="G38" s="148">
        <f>SUM(G39:G44)</f>
        <v>0</v>
      </c>
      <c r="H38" s="148">
        <f>SUM(H39:H44)</f>
        <v>0</v>
      </c>
      <c r="I38" s="148">
        <f t="shared" si="0"/>
        <v>1645000</v>
      </c>
      <c r="J38" s="247"/>
    </row>
    <row r="39" spans="1:10" s="142" customFormat="1" ht="30" x14ac:dyDescent="0.2">
      <c r="A39" s="139">
        <v>3291</v>
      </c>
      <c r="B39" s="223" t="s">
        <v>152</v>
      </c>
      <c r="C39" s="137">
        <v>11</v>
      </c>
      <c r="D39" s="138" t="s">
        <v>18</v>
      </c>
      <c r="E39" s="147">
        <v>40000</v>
      </c>
      <c r="F39" s="147">
        <v>40000</v>
      </c>
      <c r="G39" s="147"/>
      <c r="H39" s="147"/>
      <c r="I39" s="147">
        <f t="shared" si="0"/>
        <v>40000</v>
      </c>
      <c r="J39" s="247"/>
    </row>
    <row r="40" spans="1:10" s="142" customFormat="1" ht="15" x14ac:dyDescent="0.2">
      <c r="A40" s="139">
        <v>3292</v>
      </c>
      <c r="B40" s="223" t="s">
        <v>123</v>
      </c>
      <c r="C40" s="137">
        <v>11</v>
      </c>
      <c r="D40" s="138" t="s">
        <v>18</v>
      </c>
      <c r="E40" s="147">
        <v>20000</v>
      </c>
      <c r="F40" s="147">
        <v>20000</v>
      </c>
      <c r="G40" s="147"/>
      <c r="H40" s="147"/>
      <c r="I40" s="147">
        <f t="shared" si="0"/>
        <v>20000</v>
      </c>
      <c r="J40" s="247"/>
    </row>
    <row r="41" spans="1:10" s="142" customFormat="1" ht="15" x14ac:dyDescent="0.2">
      <c r="A41" s="139">
        <v>3293</v>
      </c>
      <c r="B41" s="223" t="s">
        <v>124</v>
      </c>
      <c r="C41" s="137">
        <v>11</v>
      </c>
      <c r="D41" s="138" t="s">
        <v>18</v>
      </c>
      <c r="E41" s="147">
        <v>500000</v>
      </c>
      <c r="F41" s="147">
        <v>425000</v>
      </c>
      <c r="G41" s="147"/>
      <c r="H41" s="147"/>
      <c r="I41" s="147">
        <f t="shared" si="0"/>
        <v>425000</v>
      </c>
      <c r="J41" s="247"/>
    </row>
    <row r="42" spans="1:10" s="142" customFormat="1" ht="15" x14ac:dyDescent="0.2">
      <c r="A42" s="139">
        <v>3294</v>
      </c>
      <c r="B42" s="223" t="s">
        <v>610</v>
      </c>
      <c r="C42" s="137">
        <v>11</v>
      </c>
      <c r="D42" s="138" t="s">
        <v>18</v>
      </c>
      <c r="E42" s="147">
        <v>854000</v>
      </c>
      <c r="F42" s="147">
        <v>854000</v>
      </c>
      <c r="G42" s="147"/>
      <c r="H42" s="147"/>
      <c r="I42" s="147">
        <f t="shared" si="0"/>
        <v>854000</v>
      </c>
      <c r="J42" s="247"/>
    </row>
    <row r="43" spans="1:10" s="142" customFormat="1" ht="15" x14ac:dyDescent="0.2">
      <c r="A43" s="139">
        <v>3295</v>
      </c>
      <c r="B43" s="223" t="s">
        <v>237</v>
      </c>
      <c r="C43" s="137">
        <v>11</v>
      </c>
      <c r="D43" s="138" t="s">
        <v>18</v>
      </c>
      <c r="E43" s="147">
        <v>260000</v>
      </c>
      <c r="F43" s="147">
        <v>221000</v>
      </c>
      <c r="G43" s="147"/>
      <c r="H43" s="147"/>
      <c r="I43" s="147">
        <f t="shared" si="0"/>
        <v>221000</v>
      </c>
      <c r="J43" s="247"/>
    </row>
    <row r="44" spans="1:10" s="142" customFormat="1" ht="15" x14ac:dyDescent="0.2">
      <c r="A44" s="139">
        <v>3299</v>
      </c>
      <c r="B44" s="223" t="s">
        <v>125</v>
      </c>
      <c r="C44" s="137">
        <v>11</v>
      </c>
      <c r="D44" s="138" t="s">
        <v>18</v>
      </c>
      <c r="E44" s="147">
        <v>100000</v>
      </c>
      <c r="F44" s="147">
        <v>85000</v>
      </c>
      <c r="G44" s="147"/>
      <c r="H44" s="147"/>
      <c r="I44" s="147">
        <f t="shared" si="0"/>
        <v>85000</v>
      </c>
      <c r="J44" s="247"/>
    </row>
    <row r="45" spans="1:10" x14ac:dyDescent="0.2">
      <c r="A45" s="210" t="s">
        <v>978</v>
      </c>
      <c r="B45" s="211" t="s">
        <v>988</v>
      </c>
      <c r="C45" s="212"/>
      <c r="D45" s="212"/>
      <c r="E45" s="213">
        <f t="shared" ref="E45:H45" si="4">E46</f>
        <v>70000</v>
      </c>
      <c r="F45" s="213">
        <f t="shared" si="4"/>
        <v>70000</v>
      </c>
      <c r="G45" s="213">
        <f t="shared" si="4"/>
        <v>0</v>
      </c>
      <c r="H45" s="213">
        <f t="shared" si="4"/>
        <v>0</v>
      </c>
      <c r="I45" s="213">
        <f t="shared" si="0"/>
        <v>70000</v>
      </c>
      <c r="J45" s="247"/>
    </row>
    <row r="46" spans="1:10" s="115" customFormat="1" x14ac:dyDescent="0.2">
      <c r="A46" s="119">
        <v>343</v>
      </c>
      <c r="B46" s="227" t="s">
        <v>919</v>
      </c>
      <c r="C46" s="117"/>
      <c r="D46" s="118"/>
      <c r="E46" s="148">
        <f>SUM(E47:E49)</f>
        <v>70000</v>
      </c>
      <c r="F46" s="148">
        <f>SUM(F47:F49)</f>
        <v>70000</v>
      </c>
      <c r="G46" s="148">
        <f>SUM(G47:G49)</f>
        <v>0</v>
      </c>
      <c r="H46" s="148">
        <f>SUM(H47:H49)</f>
        <v>0</v>
      </c>
      <c r="I46" s="148">
        <f t="shared" si="0"/>
        <v>70000</v>
      </c>
      <c r="J46" s="247"/>
    </row>
    <row r="47" spans="1:10" s="142" customFormat="1" ht="15" x14ac:dyDescent="0.2">
      <c r="A47" s="139">
        <v>3431</v>
      </c>
      <c r="B47" s="223" t="s">
        <v>153</v>
      </c>
      <c r="C47" s="137">
        <v>11</v>
      </c>
      <c r="D47" s="138" t="s">
        <v>18</v>
      </c>
      <c r="E47" s="147">
        <v>30000</v>
      </c>
      <c r="F47" s="147">
        <v>30000</v>
      </c>
      <c r="G47" s="147"/>
      <c r="H47" s="147"/>
      <c r="I47" s="147">
        <f t="shared" si="0"/>
        <v>30000</v>
      </c>
      <c r="J47" s="247"/>
    </row>
    <row r="48" spans="1:10" s="142" customFormat="1" ht="15" x14ac:dyDescent="0.2">
      <c r="A48" s="139">
        <v>3433</v>
      </c>
      <c r="B48" s="223" t="s">
        <v>126</v>
      </c>
      <c r="C48" s="137">
        <v>11</v>
      </c>
      <c r="D48" s="138" t="s">
        <v>18</v>
      </c>
      <c r="E48" s="147">
        <v>25000</v>
      </c>
      <c r="F48" s="147">
        <v>25000</v>
      </c>
      <c r="G48" s="147"/>
      <c r="H48" s="147"/>
      <c r="I48" s="147">
        <f t="shared" si="0"/>
        <v>25000</v>
      </c>
      <c r="J48" s="247"/>
    </row>
    <row r="49" spans="1:10" s="142" customFormat="1" ht="15" x14ac:dyDescent="0.2">
      <c r="A49" s="139">
        <v>3434</v>
      </c>
      <c r="B49" s="223" t="s">
        <v>127</v>
      </c>
      <c r="C49" s="137">
        <v>11</v>
      </c>
      <c r="D49" s="138" t="s">
        <v>18</v>
      </c>
      <c r="E49" s="147">
        <v>15000</v>
      </c>
      <c r="F49" s="147">
        <v>15000</v>
      </c>
      <c r="G49" s="147"/>
      <c r="H49" s="147"/>
      <c r="I49" s="147">
        <f t="shared" si="0"/>
        <v>15000</v>
      </c>
      <c r="J49" s="247"/>
    </row>
    <row r="50" spans="1:10" ht="31.5" x14ac:dyDescent="0.2">
      <c r="A50" s="210" t="s">
        <v>984</v>
      </c>
      <c r="B50" s="211" t="s">
        <v>991</v>
      </c>
      <c r="C50" s="212"/>
      <c r="D50" s="212"/>
      <c r="E50" s="213">
        <f t="shared" ref="E50:H50" si="5">E51</f>
        <v>120000</v>
      </c>
      <c r="F50" s="213">
        <f t="shared" si="5"/>
        <v>120000</v>
      </c>
      <c r="G50" s="213">
        <f t="shared" si="5"/>
        <v>6000</v>
      </c>
      <c r="H50" s="213">
        <f t="shared" si="5"/>
        <v>0</v>
      </c>
      <c r="I50" s="213">
        <f t="shared" si="0"/>
        <v>114000</v>
      </c>
      <c r="J50" s="247"/>
    </row>
    <row r="51" spans="1:10" s="115" customFormat="1" x14ac:dyDescent="0.2">
      <c r="A51" s="119">
        <v>372</v>
      </c>
      <c r="B51" s="227" t="s">
        <v>920</v>
      </c>
      <c r="C51" s="117"/>
      <c r="D51" s="118"/>
      <c r="E51" s="148">
        <f>SUM(E52)</f>
        <v>120000</v>
      </c>
      <c r="F51" s="148">
        <f>SUM(F52)</f>
        <v>120000</v>
      </c>
      <c r="G51" s="148">
        <f>SUM(G52)</f>
        <v>6000</v>
      </c>
      <c r="H51" s="148">
        <f>SUM(H52)</f>
        <v>0</v>
      </c>
      <c r="I51" s="148">
        <f t="shared" si="0"/>
        <v>114000</v>
      </c>
      <c r="J51" s="247"/>
    </row>
    <row r="52" spans="1:10" s="142" customFormat="1" ht="15" x14ac:dyDescent="0.2">
      <c r="A52" s="139">
        <v>3721</v>
      </c>
      <c r="B52" s="223" t="s">
        <v>149</v>
      </c>
      <c r="C52" s="137">
        <v>11</v>
      </c>
      <c r="D52" s="138" t="s">
        <v>18</v>
      </c>
      <c r="E52" s="147">
        <v>120000</v>
      </c>
      <c r="F52" s="147">
        <v>120000</v>
      </c>
      <c r="G52" s="147">
        <v>6000</v>
      </c>
      <c r="H52" s="147"/>
      <c r="I52" s="147">
        <f t="shared" si="0"/>
        <v>114000</v>
      </c>
      <c r="J52" s="247"/>
    </row>
    <row r="53" spans="1:10" x14ac:dyDescent="0.2">
      <c r="A53" s="210" t="s">
        <v>977</v>
      </c>
      <c r="B53" s="211" t="s">
        <v>994</v>
      </c>
      <c r="C53" s="212"/>
      <c r="D53" s="212"/>
      <c r="E53" s="213">
        <f t="shared" ref="E53:H53" si="6">E54</f>
        <v>1500000</v>
      </c>
      <c r="F53" s="213">
        <f t="shared" si="6"/>
        <v>1447500</v>
      </c>
      <c r="G53" s="213">
        <f t="shared" si="6"/>
        <v>0</v>
      </c>
      <c r="H53" s="213">
        <f t="shared" si="6"/>
        <v>0</v>
      </c>
      <c r="I53" s="213">
        <f t="shared" si="0"/>
        <v>1447500</v>
      </c>
      <c r="J53" s="247"/>
    </row>
    <row r="54" spans="1:10" s="115" customFormat="1" x14ac:dyDescent="0.2">
      <c r="A54" s="119">
        <v>422</v>
      </c>
      <c r="B54" s="227" t="s">
        <v>921</v>
      </c>
      <c r="C54" s="117"/>
      <c r="D54" s="118"/>
      <c r="E54" s="148">
        <f>SUM(E55:E59)</f>
        <v>1500000</v>
      </c>
      <c r="F54" s="148">
        <f>SUM(F55:F59)</f>
        <v>1447500</v>
      </c>
      <c r="G54" s="148">
        <f>SUM(G55:G59)</f>
        <v>0</v>
      </c>
      <c r="H54" s="148">
        <f>SUM(H55:H59)</f>
        <v>0</v>
      </c>
      <c r="I54" s="148">
        <f t="shared" si="0"/>
        <v>1447500</v>
      </c>
      <c r="J54" s="247"/>
    </row>
    <row r="55" spans="1:10" s="142" customFormat="1" ht="15" x14ac:dyDescent="0.2">
      <c r="A55" s="139">
        <v>4221</v>
      </c>
      <c r="B55" s="223" t="s">
        <v>129</v>
      </c>
      <c r="C55" s="137">
        <v>11</v>
      </c>
      <c r="D55" s="138" t="s">
        <v>18</v>
      </c>
      <c r="E55" s="147">
        <v>100000</v>
      </c>
      <c r="F55" s="147">
        <v>100000</v>
      </c>
      <c r="G55" s="147"/>
      <c r="H55" s="147"/>
      <c r="I55" s="147">
        <f t="shared" si="0"/>
        <v>100000</v>
      </c>
      <c r="J55" s="247"/>
    </row>
    <row r="56" spans="1:10" s="142" customFormat="1" ht="15" x14ac:dyDescent="0.2">
      <c r="A56" s="139">
        <v>4222</v>
      </c>
      <c r="B56" s="223" t="s">
        <v>130</v>
      </c>
      <c r="C56" s="137">
        <v>11</v>
      </c>
      <c r="D56" s="138" t="s">
        <v>18</v>
      </c>
      <c r="E56" s="147">
        <v>650000</v>
      </c>
      <c r="F56" s="147">
        <v>597500</v>
      </c>
      <c r="G56" s="147"/>
      <c r="H56" s="147"/>
      <c r="I56" s="147">
        <f t="shared" si="0"/>
        <v>597500</v>
      </c>
      <c r="J56" s="247"/>
    </row>
    <row r="57" spans="1:10" s="142" customFormat="1" ht="15" x14ac:dyDescent="0.2">
      <c r="A57" s="139">
        <v>4223</v>
      </c>
      <c r="B57" s="223" t="s">
        <v>131</v>
      </c>
      <c r="C57" s="137">
        <v>11</v>
      </c>
      <c r="D57" s="138" t="s">
        <v>18</v>
      </c>
      <c r="E57" s="147">
        <v>300000</v>
      </c>
      <c r="F57" s="147">
        <v>300000</v>
      </c>
      <c r="G57" s="147"/>
      <c r="H57" s="147"/>
      <c r="I57" s="147">
        <f t="shared" si="0"/>
        <v>300000</v>
      </c>
      <c r="J57" s="247"/>
    </row>
    <row r="58" spans="1:10" s="142" customFormat="1" ht="15" x14ac:dyDescent="0.2">
      <c r="A58" s="139">
        <v>4225</v>
      </c>
      <c r="B58" s="223" t="s">
        <v>134</v>
      </c>
      <c r="C58" s="137">
        <v>11</v>
      </c>
      <c r="D58" s="138" t="s">
        <v>18</v>
      </c>
      <c r="E58" s="147">
        <v>20000</v>
      </c>
      <c r="F58" s="147">
        <v>20000</v>
      </c>
      <c r="G58" s="147"/>
      <c r="H58" s="147"/>
      <c r="I58" s="147">
        <f t="shared" si="0"/>
        <v>20000</v>
      </c>
      <c r="J58" s="247"/>
    </row>
    <row r="59" spans="1:10" s="142" customFormat="1" ht="15" x14ac:dyDescent="0.2">
      <c r="A59" s="139">
        <v>4227</v>
      </c>
      <c r="B59" s="223" t="s">
        <v>132</v>
      </c>
      <c r="C59" s="137">
        <v>11</v>
      </c>
      <c r="D59" s="138" t="s">
        <v>18</v>
      </c>
      <c r="E59" s="147">
        <v>430000</v>
      </c>
      <c r="F59" s="147">
        <v>430000</v>
      </c>
      <c r="G59" s="147"/>
      <c r="H59" s="147"/>
      <c r="I59" s="147">
        <f t="shared" si="0"/>
        <v>430000</v>
      </c>
      <c r="J59" s="247"/>
    </row>
    <row r="60" spans="1:10" s="115" customFormat="1" ht="31.5" x14ac:dyDescent="0.2">
      <c r="A60" s="171" t="s">
        <v>39</v>
      </c>
      <c r="B60" s="173" t="s">
        <v>35</v>
      </c>
      <c r="C60" s="173"/>
      <c r="D60" s="173"/>
      <c r="E60" s="174">
        <f>E61</f>
        <v>7072000</v>
      </c>
      <c r="F60" s="174">
        <f>F61</f>
        <v>7072000</v>
      </c>
      <c r="G60" s="174">
        <f>G61</f>
        <v>52500</v>
      </c>
      <c r="H60" s="174">
        <f>H61</f>
        <v>0</v>
      </c>
      <c r="I60" s="174">
        <f t="shared" si="0"/>
        <v>7019500</v>
      </c>
      <c r="J60" s="247"/>
    </row>
    <row r="61" spans="1:10" s="195" customFormat="1" x14ac:dyDescent="0.2">
      <c r="A61" s="205">
        <v>11</v>
      </c>
      <c r="B61" s="205" t="s">
        <v>910</v>
      </c>
      <c r="C61" s="206"/>
      <c r="D61" s="206"/>
      <c r="E61" s="209">
        <f t="shared" ref="E61:H61" si="7">E62+E71</f>
        <v>7072000</v>
      </c>
      <c r="F61" s="209">
        <f t="shared" si="7"/>
        <v>7072000</v>
      </c>
      <c r="G61" s="209">
        <f t="shared" si="7"/>
        <v>52500</v>
      </c>
      <c r="H61" s="209">
        <f t="shared" si="7"/>
        <v>0</v>
      </c>
      <c r="I61" s="209">
        <f t="shared" si="0"/>
        <v>7019500</v>
      </c>
      <c r="J61" s="247"/>
    </row>
    <row r="62" spans="1:10" x14ac:dyDescent="0.2">
      <c r="A62" s="210" t="s">
        <v>976</v>
      </c>
      <c r="B62" s="211" t="s">
        <v>987</v>
      </c>
      <c r="C62" s="212"/>
      <c r="D62" s="212"/>
      <c r="E62" s="213">
        <f t="shared" ref="E62:H62" si="8">E63+E65+E69</f>
        <v>1960000</v>
      </c>
      <c r="F62" s="213">
        <f t="shared" si="8"/>
        <v>1960000</v>
      </c>
      <c r="G62" s="213">
        <f t="shared" si="8"/>
        <v>52500</v>
      </c>
      <c r="H62" s="213">
        <f t="shared" si="8"/>
        <v>0</v>
      </c>
      <c r="I62" s="213">
        <f t="shared" si="0"/>
        <v>1907500</v>
      </c>
      <c r="J62" s="247"/>
    </row>
    <row r="63" spans="1:10" s="115" customFormat="1" x14ac:dyDescent="0.2">
      <c r="A63" s="119">
        <v>322</v>
      </c>
      <c r="B63" s="227" t="s">
        <v>917</v>
      </c>
      <c r="C63" s="117"/>
      <c r="D63" s="118"/>
      <c r="E63" s="145">
        <f>SUM(E64)</f>
        <v>250000</v>
      </c>
      <c r="F63" s="145">
        <f>SUM(F64)</f>
        <v>250000</v>
      </c>
      <c r="G63" s="145">
        <f>SUM(G64)</f>
        <v>0</v>
      </c>
      <c r="H63" s="145">
        <f>SUM(H64)</f>
        <v>0</v>
      </c>
      <c r="I63" s="145">
        <f t="shared" si="0"/>
        <v>250000</v>
      </c>
      <c r="J63" s="247"/>
    </row>
    <row r="64" spans="1:10" s="162" customFormat="1" ht="15" x14ac:dyDescent="0.2">
      <c r="A64" s="139">
        <v>3225</v>
      </c>
      <c r="B64" s="223" t="s">
        <v>151</v>
      </c>
      <c r="C64" s="137">
        <v>11</v>
      </c>
      <c r="D64" s="138" t="s">
        <v>18</v>
      </c>
      <c r="E64" s="147">
        <v>250000</v>
      </c>
      <c r="F64" s="147">
        <v>250000</v>
      </c>
      <c r="G64" s="147"/>
      <c r="H64" s="147"/>
      <c r="I64" s="147">
        <f t="shared" si="0"/>
        <v>250000</v>
      </c>
      <c r="J64" s="247"/>
    </row>
    <row r="65" spans="1:10" s="125" customFormat="1" x14ac:dyDescent="0.2">
      <c r="A65" s="119">
        <v>323</v>
      </c>
      <c r="B65" s="227" t="s">
        <v>918</v>
      </c>
      <c r="C65" s="117"/>
      <c r="D65" s="118"/>
      <c r="E65" s="148">
        <f>SUM(E66:E68)</f>
        <v>1460000</v>
      </c>
      <c r="F65" s="148">
        <f>SUM(F66:F68)</f>
        <v>1460000</v>
      </c>
      <c r="G65" s="148">
        <f>SUM(G66:G68)</f>
        <v>52500</v>
      </c>
      <c r="H65" s="148">
        <f>SUM(H66:H68)</f>
        <v>0</v>
      </c>
      <c r="I65" s="148">
        <f t="shared" si="0"/>
        <v>1407500</v>
      </c>
      <c r="J65" s="247"/>
    </row>
    <row r="66" spans="1:10" s="146" customFormat="1" x14ac:dyDescent="0.2">
      <c r="A66" s="139">
        <v>3232</v>
      </c>
      <c r="B66" s="223" t="s">
        <v>118</v>
      </c>
      <c r="C66" s="137">
        <v>11</v>
      </c>
      <c r="D66" s="138" t="s">
        <v>18</v>
      </c>
      <c r="E66" s="147">
        <v>650000</v>
      </c>
      <c r="F66" s="147">
        <v>650000</v>
      </c>
      <c r="G66" s="147">
        <v>32500</v>
      </c>
      <c r="H66" s="147"/>
      <c r="I66" s="147">
        <f t="shared" si="0"/>
        <v>617500</v>
      </c>
      <c r="J66" s="247"/>
    </row>
    <row r="67" spans="1:10" s="146" customFormat="1" x14ac:dyDescent="0.2">
      <c r="A67" s="139">
        <v>3235</v>
      </c>
      <c r="B67" s="223" t="s">
        <v>42</v>
      </c>
      <c r="C67" s="137">
        <v>11</v>
      </c>
      <c r="D67" s="138" t="s">
        <v>18</v>
      </c>
      <c r="E67" s="147">
        <v>410000</v>
      </c>
      <c r="F67" s="147">
        <v>410000</v>
      </c>
      <c r="G67" s="147"/>
      <c r="H67" s="147"/>
      <c r="I67" s="147">
        <f t="shared" ref="I67:I131" si="9">F67-G67+H67</f>
        <v>410000</v>
      </c>
      <c r="J67" s="247"/>
    </row>
    <row r="68" spans="1:10" s="163" customFormat="1" x14ac:dyDescent="0.2">
      <c r="A68" s="139">
        <v>3239</v>
      </c>
      <c r="B68" s="223" t="s">
        <v>41</v>
      </c>
      <c r="C68" s="137">
        <v>11</v>
      </c>
      <c r="D68" s="138" t="s">
        <v>18</v>
      </c>
      <c r="E68" s="147">
        <v>400000</v>
      </c>
      <c r="F68" s="147">
        <v>400000</v>
      </c>
      <c r="G68" s="147">
        <v>20000</v>
      </c>
      <c r="H68" s="147"/>
      <c r="I68" s="147">
        <f t="shared" si="9"/>
        <v>380000</v>
      </c>
      <c r="J68" s="247"/>
    </row>
    <row r="69" spans="1:10" s="125" customFormat="1" x14ac:dyDescent="0.2">
      <c r="A69" s="119">
        <v>329</v>
      </c>
      <c r="B69" s="227" t="s">
        <v>125</v>
      </c>
      <c r="C69" s="117"/>
      <c r="D69" s="118"/>
      <c r="E69" s="148">
        <f>SUM(E70)</f>
        <v>250000</v>
      </c>
      <c r="F69" s="148">
        <f>SUM(F70)</f>
        <v>250000</v>
      </c>
      <c r="G69" s="148">
        <f>SUM(G70)</f>
        <v>0</v>
      </c>
      <c r="H69" s="148">
        <f>SUM(H70)</f>
        <v>0</v>
      </c>
      <c r="I69" s="148">
        <f t="shared" si="9"/>
        <v>250000</v>
      </c>
      <c r="J69" s="247"/>
    </row>
    <row r="70" spans="1:10" s="146" customFormat="1" x14ac:dyDescent="0.2">
      <c r="A70" s="139">
        <v>3292</v>
      </c>
      <c r="B70" s="223" t="s">
        <v>123</v>
      </c>
      <c r="C70" s="137">
        <v>11</v>
      </c>
      <c r="D70" s="138" t="s">
        <v>18</v>
      </c>
      <c r="E70" s="147">
        <v>250000</v>
      </c>
      <c r="F70" s="147">
        <v>250000</v>
      </c>
      <c r="G70" s="147"/>
      <c r="H70" s="147"/>
      <c r="I70" s="147">
        <f t="shared" si="9"/>
        <v>250000</v>
      </c>
      <c r="J70" s="247"/>
    </row>
    <row r="71" spans="1:10" x14ac:dyDescent="0.2">
      <c r="A71" s="210" t="s">
        <v>977</v>
      </c>
      <c r="B71" s="211" t="s">
        <v>994</v>
      </c>
      <c r="C71" s="212"/>
      <c r="D71" s="212"/>
      <c r="E71" s="213">
        <f t="shared" ref="E71:H71" si="10">E72</f>
        <v>5112000</v>
      </c>
      <c r="F71" s="213">
        <f t="shared" si="10"/>
        <v>5112000</v>
      </c>
      <c r="G71" s="213">
        <f t="shared" si="10"/>
        <v>0</v>
      </c>
      <c r="H71" s="213">
        <f t="shared" si="10"/>
        <v>0</v>
      </c>
      <c r="I71" s="213">
        <f t="shared" si="9"/>
        <v>5112000</v>
      </c>
      <c r="J71" s="247"/>
    </row>
    <row r="72" spans="1:10" s="125" customFormat="1" x14ac:dyDescent="0.2">
      <c r="A72" s="119">
        <v>423</v>
      </c>
      <c r="B72" s="119" t="s">
        <v>937</v>
      </c>
      <c r="C72" s="117"/>
      <c r="D72" s="118"/>
      <c r="E72" s="148">
        <f>SUM(E73)</f>
        <v>5112000</v>
      </c>
      <c r="F72" s="148">
        <f>SUM(F73)</f>
        <v>5112000</v>
      </c>
      <c r="G72" s="148">
        <f>SUM(G73)</f>
        <v>0</v>
      </c>
      <c r="H72" s="148">
        <f>SUM(H73)</f>
        <v>0</v>
      </c>
      <c r="I72" s="148">
        <f t="shared" si="9"/>
        <v>5112000</v>
      </c>
      <c r="J72" s="247"/>
    </row>
    <row r="73" spans="1:10" s="146" customFormat="1" x14ac:dyDescent="0.2">
      <c r="A73" s="139">
        <v>4231</v>
      </c>
      <c r="B73" s="223" t="s">
        <v>128</v>
      </c>
      <c r="C73" s="137">
        <v>11</v>
      </c>
      <c r="D73" s="138" t="s">
        <v>18</v>
      </c>
      <c r="E73" s="147">
        <v>5112000</v>
      </c>
      <c r="F73" s="147">
        <v>5112000</v>
      </c>
      <c r="G73" s="147"/>
      <c r="H73" s="147"/>
      <c r="I73" s="147">
        <f t="shared" si="9"/>
        <v>5112000</v>
      </c>
      <c r="J73" s="247"/>
    </row>
    <row r="74" spans="1:10" s="115" customFormat="1" ht="31.5" x14ac:dyDescent="0.2">
      <c r="A74" s="171" t="s">
        <v>40</v>
      </c>
      <c r="B74" s="173" t="s">
        <v>242</v>
      </c>
      <c r="C74" s="173"/>
      <c r="D74" s="173"/>
      <c r="E74" s="174">
        <f>E75</f>
        <v>12655000</v>
      </c>
      <c r="F74" s="174">
        <f>F75</f>
        <v>12155000</v>
      </c>
      <c r="G74" s="174">
        <f>G75</f>
        <v>54250</v>
      </c>
      <c r="H74" s="174">
        <f>H75</f>
        <v>0</v>
      </c>
      <c r="I74" s="174">
        <f t="shared" si="9"/>
        <v>12100750</v>
      </c>
      <c r="J74" s="247"/>
    </row>
    <row r="75" spans="1:10" s="195" customFormat="1" x14ac:dyDescent="0.2">
      <c r="A75" s="205">
        <v>11</v>
      </c>
      <c r="B75" s="205" t="s">
        <v>910</v>
      </c>
      <c r="C75" s="206"/>
      <c r="D75" s="206"/>
      <c r="E75" s="209">
        <f t="shared" ref="E75:H75" si="11">E76+E84+E88</f>
        <v>12655000</v>
      </c>
      <c r="F75" s="209">
        <f t="shared" si="11"/>
        <v>12155000</v>
      </c>
      <c r="G75" s="209">
        <f t="shared" si="11"/>
        <v>54250</v>
      </c>
      <c r="H75" s="209">
        <f t="shared" si="11"/>
        <v>0</v>
      </c>
      <c r="I75" s="209">
        <f t="shared" si="9"/>
        <v>12100750</v>
      </c>
      <c r="J75" s="247"/>
    </row>
    <row r="76" spans="1:10" x14ac:dyDescent="0.2">
      <c r="A76" s="210" t="s">
        <v>976</v>
      </c>
      <c r="B76" s="211" t="s">
        <v>987</v>
      </c>
      <c r="C76" s="212"/>
      <c r="D76" s="212"/>
      <c r="E76" s="213">
        <f t="shared" ref="E76:H76" si="12">E77+E79</f>
        <v>10205000</v>
      </c>
      <c r="F76" s="213">
        <f t="shared" si="12"/>
        <v>9705000</v>
      </c>
      <c r="G76" s="213">
        <f t="shared" si="12"/>
        <v>6750</v>
      </c>
      <c r="H76" s="213">
        <f t="shared" si="12"/>
        <v>0</v>
      </c>
      <c r="I76" s="213">
        <f t="shared" si="9"/>
        <v>9698250</v>
      </c>
      <c r="J76" s="247"/>
    </row>
    <row r="77" spans="1:10" s="146" customFormat="1" x14ac:dyDescent="0.2">
      <c r="A77" s="144">
        <v>322</v>
      </c>
      <c r="B77" s="227" t="s">
        <v>917</v>
      </c>
      <c r="C77" s="143"/>
      <c r="D77" s="151"/>
      <c r="E77" s="148">
        <f>SUM(E78)</f>
        <v>70000</v>
      </c>
      <c r="F77" s="148">
        <f>SUM(F78)</f>
        <v>70000</v>
      </c>
      <c r="G77" s="148">
        <f>SUM(G78)</f>
        <v>0</v>
      </c>
      <c r="H77" s="148">
        <f>SUM(H78)</f>
        <v>0</v>
      </c>
      <c r="I77" s="148">
        <f t="shared" si="9"/>
        <v>70000</v>
      </c>
      <c r="J77" s="247"/>
    </row>
    <row r="78" spans="1:10" s="146" customFormat="1" x14ac:dyDescent="0.2">
      <c r="A78" s="139">
        <v>3224</v>
      </c>
      <c r="B78" s="223" t="s">
        <v>144</v>
      </c>
      <c r="C78" s="137">
        <v>11</v>
      </c>
      <c r="D78" s="138" t="s">
        <v>18</v>
      </c>
      <c r="E78" s="147">
        <v>70000</v>
      </c>
      <c r="F78" s="147">
        <v>70000</v>
      </c>
      <c r="G78" s="147"/>
      <c r="H78" s="147"/>
      <c r="I78" s="147">
        <f t="shared" si="9"/>
        <v>70000</v>
      </c>
      <c r="J78" s="247"/>
    </row>
    <row r="79" spans="1:10" s="146" customFormat="1" x14ac:dyDescent="0.2">
      <c r="A79" s="144">
        <v>323</v>
      </c>
      <c r="B79" s="227" t="s">
        <v>918</v>
      </c>
      <c r="C79" s="143"/>
      <c r="D79" s="151"/>
      <c r="E79" s="148">
        <f>SUM(E80:E83)</f>
        <v>10135000</v>
      </c>
      <c r="F79" s="148">
        <f>SUM(F80:F83)</f>
        <v>9635000</v>
      </c>
      <c r="G79" s="148">
        <f>SUM(G80:G83)</f>
        <v>6750</v>
      </c>
      <c r="H79" s="148">
        <f>SUM(H80:H83)</f>
        <v>0</v>
      </c>
      <c r="I79" s="148">
        <f t="shared" si="9"/>
        <v>9628250</v>
      </c>
      <c r="J79" s="247"/>
    </row>
    <row r="80" spans="1:10" s="146" customFormat="1" x14ac:dyDescent="0.2">
      <c r="A80" s="139">
        <v>3232</v>
      </c>
      <c r="B80" s="223" t="s">
        <v>118</v>
      </c>
      <c r="C80" s="137">
        <v>11</v>
      </c>
      <c r="D80" s="138" t="s">
        <v>18</v>
      </c>
      <c r="E80" s="147">
        <v>185000</v>
      </c>
      <c r="F80" s="147">
        <v>185000</v>
      </c>
      <c r="G80" s="147"/>
      <c r="H80" s="147"/>
      <c r="I80" s="147">
        <f t="shared" si="9"/>
        <v>185000</v>
      </c>
      <c r="J80" s="247"/>
    </row>
    <row r="81" spans="1:10" s="146" customFormat="1" x14ac:dyDescent="0.2">
      <c r="A81" s="139">
        <v>3235</v>
      </c>
      <c r="B81" s="223" t="s">
        <v>42</v>
      </c>
      <c r="C81" s="137">
        <v>11</v>
      </c>
      <c r="D81" s="138" t="s">
        <v>18</v>
      </c>
      <c r="E81" s="147">
        <v>4600000</v>
      </c>
      <c r="F81" s="147">
        <v>4100000</v>
      </c>
      <c r="G81" s="147"/>
      <c r="H81" s="147"/>
      <c r="I81" s="147">
        <f t="shared" si="9"/>
        <v>4100000</v>
      </c>
      <c r="J81" s="247"/>
    </row>
    <row r="82" spans="1:10" s="146" customFormat="1" x14ac:dyDescent="0.2">
      <c r="A82" s="139">
        <v>3237</v>
      </c>
      <c r="B82" s="223" t="s">
        <v>36</v>
      </c>
      <c r="C82" s="137">
        <v>11</v>
      </c>
      <c r="D82" s="138" t="s">
        <v>18</v>
      </c>
      <c r="E82" s="147">
        <v>100000</v>
      </c>
      <c r="F82" s="147">
        <v>100000</v>
      </c>
      <c r="G82" s="147">
        <v>6750</v>
      </c>
      <c r="H82" s="147"/>
      <c r="I82" s="147">
        <f t="shared" si="9"/>
        <v>93250</v>
      </c>
      <c r="J82" s="247"/>
    </row>
    <row r="83" spans="1:10" s="146" customFormat="1" x14ac:dyDescent="0.2">
      <c r="A83" s="139">
        <v>3238</v>
      </c>
      <c r="B83" s="223" t="s">
        <v>122</v>
      </c>
      <c r="C83" s="137">
        <v>11</v>
      </c>
      <c r="D83" s="138" t="s">
        <v>18</v>
      </c>
      <c r="E83" s="147">
        <v>5250000</v>
      </c>
      <c r="F83" s="147">
        <v>5250000</v>
      </c>
      <c r="G83" s="147"/>
      <c r="H83" s="147"/>
      <c r="I83" s="147">
        <f t="shared" si="9"/>
        <v>5250000</v>
      </c>
      <c r="J83" s="247"/>
    </row>
    <row r="84" spans="1:10" x14ac:dyDescent="0.2">
      <c r="A84" s="210" t="s">
        <v>979</v>
      </c>
      <c r="B84" s="211" t="s">
        <v>993</v>
      </c>
      <c r="C84" s="212"/>
      <c r="D84" s="212"/>
      <c r="E84" s="213">
        <f t="shared" ref="E84:H84" si="13">E85</f>
        <v>500000</v>
      </c>
      <c r="F84" s="213">
        <f t="shared" si="13"/>
        <v>500000</v>
      </c>
      <c r="G84" s="213">
        <f t="shared" si="13"/>
        <v>25000</v>
      </c>
      <c r="H84" s="213">
        <f t="shared" si="13"/>
        <v>0</v>
      </c>
      <c r="I84" s="213">
        <f t="shared" si="9"/>
        <v>475000</v>
      </c>
      <c r="J84" s="247"/>
    </row>
    <row r="85" spans="1:10" s="115" customFormat="1" x14ac:dyDescent="0.2">
      <c r="A85" s="119">
        <v>412</v>
      </c>
      <c r="B85" s="227" t="s">
        <v>935</v>
      </c>
      <c r="C85" s="117"/>
      <c r="D85" s="118"/>
      <c r="E85" s="148">
        <f>SUM(E86:E87)</f>
        <v>500000</v>
      </c>
      <c r="F85" s="148">
        <f>SUM(F86:F87)</f>
        <v>500000</v>
      </c>
      <c r="G85" s="148">
        <f>SUM(G86:G87)</f>
        <v>25000</v>
      </c>
      <c r="H85" s="148">
        <f>SUM(H86:H87)</f>
        <v>0</v>
      </c>
      <c r="I85" s="148">
        <f t="shared" si="9"/>
        <v>475000</v>
      </c>
      <c r="J85" s="247"/>
    </row>
    <row r="86" spans="1:10" s="146" customFormat="1" x14ac:dyDescent="0.2">
      <c r="A86" s="139">
        <v>4123</v>
      </c>
      <c r="B86" s="223" t="s">
        <v>133</v>
      </c>
      <c r="C86" s="137">
        <v>11</v>
      </c>
      <c r="D86" s="138" t="s">
        <v>18</v>
      </c>
      <c r="E86" s="147">
        <v>500000</v>
      </c>
      <c r="F86" s="147">
        <v>500000</v>
      </c>
      <c r="G86" s="147">
        <v>25000</v>
      </c>
      <c r="H86" s="147"/>
      <c r="I86" s="147">
        <f t="shared" si="9"/>
        <v>475000</v>
      </c>
      <c r="J86" s="247"/>
    </row>
    <row r="87" spans="1:10" s="146" customFormat="1" x14ac:dyDescent="0.2">
      <c r="A87" s="139">
        <v>4126</v>
      </c>
      <c r="B87" s="223" t="s">
        <v>4</v>
      </c>
      <c r="C87" s="137">
        <v>11</v>
      </c>
      <c r="D87" s="138" t="s">
        <v>18</v>
      </c>
      <c r="E87" s="147">
        <v>0</v>
      </c>
      <c r="F87" s="147">
        <v>0</v>
      </c>
      <c r="G87" s="147"/>
      <c r="H87" s="147"/>
      <c r="I87" s="147">
        <f t="shared" si="9"/>
        <v>0</v>
      </c>
      <c r="J87" s="247"/>
    </row>
    <row r="88" spans="1:10" x14ac:dyDescent="0.2">
      <c r="A88" s="210" t="s">
        <v>977</v>
      </c>
      <c r="B88" s="211" t="s">
        <v>994</v>
      </c>
      <c r="C88" s="212"/>
      <c r="D88" s="212"/>
      <c r="E88" s="213">
        <f t="shared" ref="E88:H88" si="14">E89+E92</f>
        <v>1950000</v>
      </c>
      <c r="F88" s="213">
        <f t="shared" si="14"/>
        <v>1950000</v>
      </c>
      <c r="G88" s="213">
        <f t="shared" si="14"/>
        <v>22500</v>
      </c>
      <c r="H88" s="213">
        <f t="shared" si="14"/>
        <v>0</v>
      </c>
      <c r="I88" s="213">
        <f t="shared" si="9"/>
        <v>1927500</v>
      </c>
      <c r="J88" s="247"/>
    </row>
    <row r="89" spans="1:10" s="115" customFormat="1" x14ac:dyDescent="0.2">
      <c r="A89" s="119">
        <v>422</v>
      </c>
      <c r="B89" s="227" t="s">
        <v>921</v>
      </c>
      <c r="C89" s="117"/>
      <c r="D89" s="118"/>
      <c r="E89" s="148">
        <f>SUM(E90:E91)</f>
        <v>1500000</v>
      </c>
      <c r="F89" s="148">
        <f>SUM(F90:F91)</f>
        <v>1500000</v>
      </c>
      <c r="G89" s="148">
        <f>SUM(G90:G91)</f>
        <v>0</v>
      </c>
      <c r="H89" s="148">
        <f>SUM(H90:H91)</f>
        <v>0</v>
      </c>
      <c r="I89" s="148">
        <f t="shared" si="9"/>
        <v>1500000</v>
      </c>
      <c r="J89" s="247"/>
    </row>
    <row r="90" spans="1:10" s="146" customFormat="1" x14ac:dyDescent="0.2">
      <c r="A90" s="139">
        <v>4221</v>
      </c>
      <c r="B90" s="223" t="s">
        <v>129</v>
      </c>
      <c r="C90" s="137">
        <v>11</v>
      </c>
      <c r="D90" s="138" t="s">
        <v>18</v>
      </c>
      <c r="E90" s="147">
        <v>1400000</v>
      </c>
      <c r="F90" s="147">
        <v>1400000</v>
      </c>
      <c r="G90" s="147"/>
      <c r="H90" s="147"/>
      <c r="I90" s="147">
        <f t="shared" si="9"/>
        <v>1400000</v>
      </c>
      <c r="J90" s="247"/>
    </row>
    <row r="91" spans="1:10" s="146" customFormat="1" x14ac:dyDescent="0.2">
      <c r="A91" s="139">
        <v>4222</v>
      </c>
      <c r="B91" s="223" t="s">
        <v>130</v>
      </c>
      <c r="C91" s="137">
        <v>11</v>
      </c>
      <c r="D91" s="138" t="s">
        <v>18</v>
      </c>
      <c r="E91" s="147">
        <v>100000</v>
      </c>
      <c r="F91" s="147">
        <v>100000</v>
      </c>
      <c r="G91" s="147"/>
      <c r="H91" s="147"/>
      <c r="I91" s="147">
        <f t="shared" si="9"/>
        <v>100000</v>
      </c>
      <c r="J91" s="247"/>
    </row>
    <row r="92" spans="1:10" s="115" customFormat="1" x14ac:dyDescent="0.2">
      <c r="A92" s="119">
        <v>426</v>
      </c>
      <c r="B92" s="227" t="s">
        <v>939</v>
      </c>
      <c r="C92" s="117"/>
      <c r="D92" s="118"/>
      <c r="E92" s="148">
        <f>SUM(E93)</f>
        <v>450000</v>
      </c>
      <c r="F92" s="148">
        <f>SUM(F93)</f>
        <v>450000</v>
      </c>
      <c r="G92" s="148">
        <f>SUM(G93)</f>
        <v>22500</v>
      </c>
      <c r="H92" s="148">
        <f>SUM(H93)</f>
        <v>0</v>
      </c>
      <c r="I92" s="148">
        <f t="shared" si="9"/>
        <v>427500</v>
      </c>
      <c r="J92" s="247"/>
    </row>
    <row r="93" spans="1:10" s="146" customFormat="1" x14ac:dyDescent="0.2">
      <c r="A93" s="139">
        <v>4262</v>
      </c>
      <c r="B93" s="223" t="s">
        <v>135</v>
      </c>
      <c r="C93" s="137">
        <v>11</v>
      </c>
      <c r="D93" s="138" t="s">
        <v>18</v>
      </c>
      <c r="E93" s="147">
        <v>450000</v>
      </c>
      <c r="F93" s="147">
        <v>450000</v>
      </c>
      <c r="G93" s="147">
        <v>22500</v>
      </c>
      <c r="H93" s="147"/>
      <c r="I93" s="147">
        <f t="shared" si="9"/>
        <v>427500</v>
      </c>
      <c r="J93" s="247"/>
    </row>
    <row r="94" spans="1:10" ht="31.5" x14ac:dyDescent="0.2">
      <c r="A94" s="171" t="s">
        <v>81</v>
      </c>
      <c r="B94" s="173" t="s">
        <v>79</v>
      </c>
      <c r="C94" s="173"/>
      <c r="D94" s="173"/>
      <c r="E94" s="174">
        <f>E95</f>
        <v>3550000</v>
      </c>
      <c r="F94" s="174">
        <f>F95</f>
        <v>3380000</v>
      </c>
      <c r="G94" s="174">
        <f>G95</f>
        <v>0</v>
      </c>
      <c r="H94" s="174">
        <f>H95</f>
        <v>0</v>
      </c>
      <c r="I94" s="174">
        <f t="shared" si="9"/>
        <v>3380000</v>
      </c>
      <c r="J94" s="247"/>
    </row>
    <row r="95" spans="1:10" s="195" customFormat="1" x14ac:dyDescent="0.2">
      <c r="A95" s="205">
        <v>11</v>
      </c>
      <c r="B95" s="205" t="s">
        <v>910</v>
      </c>
      <c r="C95" s="206"/>
      <c r="D95" s="206"/>
      <c r="E95" s="209">
        <f>E96+E103+E109+E112</f>
        <v>3550000</v>
      </c>
      <c r="F95" s="209">
        <f>F96+F103+F109+F112</f>
        <v>3380000</v>
      </c>
      <c r="G95" s="209">
        <f>G96+G103+G109+G112</f>
        <v>0</v>
      </c>
      <c r="H95" s="209">
        <f>H96+H103+H109+H112</f>
        <v>0</v>
      </c>
      <c r="I95" s="209">
        <f t="shared" si="9"/>
        <v>3380000</v>
      </c>
      <c r="J95" s="247"/>
    </row>
    <row r="96" spans="1:10" x14ac:dyDescent="0.2">
      <c r="A96" s="210" t="s">
        <v>944</v>
      </c>
      <c r="B96" s="211" t="s">
        <v>986</v>
      </c>
      <c r="C96" s="212"/>
      <c r="D96" s="212"/>
      <c r="E96" s="213">
        <f t="shared" ref="E96:H96" si="15">E97+E100</f>
        <v>200000</v>
      </c>
      <c r="F96" s="213">
        <f t="shared" si="15"/>
        <v>300000</v>
      </c>
      <c r="G96" s="213">
        <f t="shared" si="15"/>
        <v>0</v>
      </c>
      <c r="H96" s="213">
        <f t="shared" si="15"/>
        <v>0</v>
      </c>
      <c r="I96" s="213">
        <f t="shared" si="9"/>
        <v>300000</v>
      </c>
      <c r="J96" s="247"/>
    </row>
    <row r="97" spans="1:10" s="142" customFormat="1" x14ac:dyDescent="0.2">
      <c r="A97" s="144">
        <v>311</v>
      </c>
      <c r="B97" s="226" t="s">
        <v>914</v>
      </c>
      <c r="C97" s="143"/>
      <c r="D97" s="151"/>
      <c r="E97" s="148">
        <f>SUM(E98:E99)</f>
        <v>160000</v>
      </c>
      <c r="F97" s="148">
        <f>SUM(F98:F99)</f>
        <v>260000</v>
      </c>
      <c r="G97" s="148">
        <f>SUM(G98:G99)</f>
        <v>0</v>
      </c>
      <c r="H97" s="148">
        <f>SUM(H98:H99)</f>
        <v>0</v>
      </c>
      <c r="I97" s="148">
        <f t="shared" si="9"/>
        <v>260000</v>
      </c>
      <c r="J97" s="247"/>
    </row>
    <row r="98" spans="1:10" s="142" customFormat="1" ht="15" x14ac:dyDescent="0.2">
      <c r="A98" s="139">
        <v>3111</v>
      </c>
      <c r="B98" s="223" t="s">
        <v>19</v>
      </c>
      <c r="C98" s="137">
        <v>11</v>
      </c>
      <c r="D98" s="138" t="s">
        <v>18</v>
      </c>
      <c r="E98" s="147">
        <v>80000</v>
      </c>
      <c r="F98" s="147">
        <v>80000</v>
      </c>
      <c r="G98" s="147"/>
      <c r="H98" s="147"/>
      <c r="I98" s="147">
        <f t="shared" si="9"/>
        <v>80000</v>
      </c>
      <c r="J98" s="247"/>
    </row>
    <row r="99" spans="1:10" s="142" customFormat="1" ht="15" x14ac:dyDescent="0.2">
      <c r="A99" s="139">
        <v>3113</v>
      </c>
      <c r="B99" s="223" t="s">
        <v>20</v>
      </c>
      <c r="C99" s="137">
        <v>11</v>
      </c>
      <c r="D99" s="138" t="s">
        <v>18</v>
      </c>
      <c r="E99" s="147">
        <v>80000</v>
      </c>
      <c r="F99" s="147">
        <v>180000</v>
      </c>
      <c r="G99" s="147"/>
      <c r="H99" s="147"/>
      <c r="I99" s="147">
        <f t="shared" si="9"/>
        <v>180000</v>
      </c>
      <c r="J99" s="247"/>
    </row>
    <row r="100" spans="1:10" s="142" customFormat="1" x14ac:dyDescent="0.2">
      <c r="A100" s="144">
        <v>313</v>
      </c>
      <c r="B100" s="227" t="s">
        <v>915</v>
      </c>
      <c r="C100" s="143"/>
      <c r="D100" s="151"/>
      <c r="E100" s="148">
        <f>SUM(E101:E102)</f>
        <v>40000</v>
      </c>
      <c r="F100" s="148">
        <f>SUM(F101:F102)</f>
        <v>40000</v>
      </c>
      <c r="G100" s="148">
        <f>SUM(G101:G101)</f>
        <v>0</v>
      </c>
      <c r="H100" s="148">
        <f>SUM(H101:H101)</f>
        <v>0</v>
      </c>
      <c r="I100" s="148">
        <f t="shared" si="9"/>
        <v>40000</v>
      </c>
      <c r="J100" s="247"/>
    </row>
    <row r="101" spans="1:10" s="142" customFormat="1" ht="15" x14ac:dyDescent="0.2">
      <c r="A101" s="123">
        <v>3132</v>
      </c>
      <c r="B101" s="222" t="s">
        <v>280</v>
      </c>
      <c r="C101" s="111">
        <v>11</v>
      </c>
      <c r="D101" s="122" t="s">
        <v>18</v>
      </c>
      <c r="E101" s="147">
        <v>35000</v>
      </c>
      <c r="F101" s="147">
        <v>35000</v>
      </c>
      <c r="G101" s="147"/>
      <c r="H101" s="147"/>
      <c r="I101" s="147">
        <f t="shared" si="9"/>
        <v>35000</v>
      </c>
      <c r="J101" s="247"/>
    </row>
    <row r="102" spans="1:10" s="142" customFormat="1" ht="15" x14ac:dyDescent="0.2">
      <c r="A102" s="123">
        <v>3133</v>
      </c>
      <c r="B102" s="222" t="s">
        <v>258</v>
      </c>
      <c r="C102" s="111">
        <v>11</v>
      </c>
      <c r="D102" s="122" t="s">
        <v>18</v>
      </c>
      <c r="E102" s="147">
        <v>5000</v>
      </c>
      <c r="F102" s="147">
        <v>5000</v>
      </c>
      <c r="G102" s="147"/>
      <c r="H102" s="147"/>
      <c r="I102" s="147">
        <f t="shared" si="9"/>
        <v>5000</v>
      </c>
      <c r="J102" s="247"/>
    </row>
    <row r="103" spans="1:10" x14ac:dyDescent="0.2">
      <c r="A103" s="210" t="s">
        <v>976</v>
      </c>
      <c r="B103" s="211" t="s">
        <v>987</v>
      </c>
      <c r="C103" s="212"/>
      <c r="D103" s="212"/>
      <c r="E103" s="213">
        <f t="shared" ref="E103:H103" si="16">E104+E106</f>
        <v>1300000</v>
      </c>
      <c r="F103" s="213">
        <f t="shared" si="16"/>
        <v>1180000</v>
      </c>
      <c r="G103" s="213">
        <f t="shared" si="16"/>
        <v>0</v>
      </c>
      <c r="H103" s="213">
        <f t="shared" si="16"/>
        <v>0</v>
      </c>
      <c r="I103" s="213">
        <f t="shared" si="9"/>
        <v>1180000</v>
      </c>
      <c r="J103" s="247"/>
    </row>
    <row r="104" spans="1:10" s="142" customFormat="1" x14ac:dyDescent="0.2">
      <c r="A104" s="144">
        <v>323</v>
      </c>
      <c r="B104" s="227" t="s">
        <v>918</v>
      </c>
      <c r="C104" s="143"/>
      <c r="D104" s="151"/>
      <c r="E104" s="148">
        <f>E105</f>
        <v>200000</v>
      </c>
      <c r="F104" s="148">
        <f>F105</f>
        <v>200000</v>
      </c>
      <c r="G104" s="148">
        <f>G105</f>
        <v>0</v>
      </c>
      <c r="H104" s="148">
        <f>H105</f>
        <v>0</v>
      </c>
      <c r="I104" s="148">
        <f t="shared" si="9"/>
        <v>200000</v>
      </c>
      <c r="J104" s="247"/>
    </row>
    <row r="105" spans="1:10" s="142" customFormat="1" ht="15" x14ac:dyDescent="0.2">
      <c r="A105" s="123">
        <v>3235</v>
      </c>
      <c r="B105" s="222" t="s">
        <v>42</v>
      </c>
      <c r="C105" s="111">
        <v>11</v>
      </c>
      <c r="D105" s="122" t="s">
        <v>18</v>
      </c>
      <c r="E105" s="147">
        <v>200000</v>
      </c>
      <c r="F105" s="147">
        <v>200000</v>
      </c>
      <c r="G105" s="147"/>
      <c r="H105" s="147"/>
      <c r="I105" s="147">
        <f t="shared" si="9"/>
        <v>200000</v>
      </c>
      <c r="J105" s="247"/>
    </row>
    <row r="106" spans="1:10" s="115" customFormat="1" x14ac:dyDescent="0.2">
      <c r="A106" s="119">
        <v>329</v>
      </c>
      <c r="B106" s="227" t="s">
        <v>125</v>
      </c>
      <c r="C106" s="117"/>
      <c r="D106" s="118"/>
      <c r="E106" s="148">
        <f>SUM(E107:E108)</f>
        <v>1100000</v>
      </c>
      <c r="F106" s="148">
        <f>SUM(F107:F108)</f>
        <v>980000</v>
      </c>
      <c r="G106" s="148">
        <f>SUM(G107:G108)</f>
        <v>0</v>
      </c>
      <c r="H106" s="148">
        <f>SUM(H107:H108)</f>
        <v>0</v>
      </c>
      <c r="I106" s="148">
        <f t="shared" si="9"/>
        <v>980000</v>
      </c>
      <c r="J106" s="247"/>
    </row>
    <row r="107" spans="1:10" s="142" customFormat="1" ht="15" x14ac:dyDescent="0.2">
      <c r="A107" s="123">
        <v>3296</v>
      </c>
      <c r="B107" s="222" t="s">
        <v>611</v>
      </c>
      <c r="C107" s="111">
        <v>11</v>
      </c>
      <c r="D107" s="122" t="s">
        <v>18</v>
      </c>
      <c r="E107" s="147">
        <v>800000</v>
      </c>
      <c r="F107" s="147">
        <v>680000</v>
      </c>
      <c r="G107" s="147"/>
      <c r="H107" s="147"/>
      <c r="I107" s="147">
        <f t="shared" si="9"/>
        <v>680000</v>
      </c>
      <c r="J107" s="247"/>
    </row>
    <row r="108" spans="1:10" s="142" customFormat="1" ht="15" x14ac:dyDescent="0.2">
      <c r="A108" s="123">
        <v>3299</v>
      </c>
      <c r="B108" s="222" t="s">
        <v>125</v>
      </c>
      <c r="C108" s="111">
        <v>11</v>
      </c>
      <c r="D108" s="122" t="s">
        <v>18</v>
      </c>
      <c r="E108" s="147">
        <v>300000</v>
      </c>
      <c r="F108" s="147">
        <v>300000</v>
      </c>
      <c r="G108" s="147"/>
      <c r="H108" s="147"/>
      <c r="I108" s="147">
        <f t="shared" si="9"/>
        <v>300000</v>
      </c>
      <c r="J108" s="247"/>
    </row>
    <row r="109" spans="1:10" x14ac:dyDescent="0.2">
      <c r="A109" s="210" t="s">
        <v>978</v>
      </c>
      <c r="B109" s="211" t="s">
        <v>988</v>
      </c>
      <c r="C109" s="212"/>
      <c r="D109" s="212"/>
      <c r="E109" s="213">
        <f t="shared" ref="E109:H109" si="17">E110</f>
        <v>1000000</v>
      </c>
      <c r="F109" s="213">
        <f t="shared" si="17"/>
        <v>1000000</v>
      </c>
      <c r="G109" s="213">
        <f t="shared" si="17"/>
        <v>0</v>
      </c>
      <c r="H109" s="213">
        <f t="shared" si="17"/>
        <v>0</v>
      </c>
      <c r="I109" s="213">
        <f t="shared" si="9"/>
        <v>1000000</v>
      </c>
      <c r="J109" s="247"/>
    </row>
    <row r="110" spans="1:10" s="146" customFormat="1" x14ac:dyDescent="0.2">
      <c r="A110" s="144">
        <v>343</v>
      </c>
      <c r="B110" s="227" t="s">
        <v>919</v>
      </c>
      <c r="C110" s="143"/>
      <c r="D110" s="151"/>
      <c r="E110" s="148">
        <f>SUM(E111)</f>
        <v>1000000</v>
      </c>
      <c r="F110" s="148">
        <f>SUM(F111)</f>
        <v>1000000</v>
      </c>
      <c r="G110" s="148">
        <f>SUM(G111)</f>
        <v>0</v>
      </c>
      <c r="H110" s="148">
        <f>SUM(H111)</f>
        <v>0</v>
      </c>
      <c r="I110" s="148">
        <f t="shared" si="9"/>
        <v>1000000</v>
      </c>
      <c r="J110" s="247"/>
    </row>
    <row r="111" spans="1:10" s="142" customFormat="1" ht="15" x14ac:dyDescent="0.2">
      <c r="A111" s="123">
        <v>3433</v>
      </c>
      <c r="B111" s="222" t="s">
        <v>126</v>
      </c>
      <c r="C111" s="111">
        <v>11</v>
      </c>
      <c r="D111" s="122" t="s">
        <v>18</v>
      </c>
      <c r="E111" s="147">
        <v>1000000</v>
      </c>
      <c r="F111" s="147">
        <v>1000000</v>
      </c>
      <c r="G111" s="147"/>
      <c r="H111" s="147"/>
      <c r="I111" s="147">
        <f t="shared" si="9"/>
        <v>1000000</v>
      </c>
      <c r="J111" s="247"/>
    </row>
    <row r="112" spans="1:10" x14ac:dyDescent="0.2">
      <c r="A112" s="210" t="s">
        <v>982</v>
      </c>
      <c r="B112" s="211" t="s">
        <v>992</v>
      </c>
      <c r="C112" s="212"/>
      <c r="D112" s="212"/>
      <c r="E112" s="213">
        <f t="shared" ref="E112:H112" si="18">E113</f>
        <v>1050000</v>
      </c>
      <c r="F112" s="213">
        <f t="shared" si="18"/>
        <v>900000</v>
      </c>
      <c r="G112" s="213">
        <f t="shared" si="18"/>
        <v>0</v>
      </c>
      <c r="H112" s="213">
        <f t="shared" si="18"/>
        <v>0</v>
      </c>
      <c r="I112" s="213">
        <f t="shared" si="9"/>
        <v>900000</v>
      </c>
      <c r="J112" s="247"/>
    </row>
    <row r="113" spans="1:10" s="146" customFormat="1" x14ac:dyDescent="0.2">
      <c r="A113" s="144">
        <v>383</v>
      </c>
      <c r="B113" s="228" t="s">
        <v>932</v>
      </c>
      <c r="C113" s="143"/>
      <c r="D113" s="151"/>
      <c r="E113" s="148">
        <f>E114+E115</f>
        <v>1050000</v>
      </c>
      <c r="F113" s="148">
        <f>F114+F115</f>
        <v>900000</v>
      </c>
      <c r="G113" s="148">
        <f>G114+G115</f>
        <v>0</v>
      </c>
      <c r="H113" s="148">
        <f>H114+H115</f>
        <v>0</v>
      </c>
      <c r="I113" s="148">
        <f t="shared" si="9"/>
        <v>900000</v>
      </c>
      <c r="J113" s="247"/>
    </row>
    <row r="114" spans="1:10" s="142" customFormat="1" ht="15" x14ac:dyDescent="0.2">
      <c r="A114" s="123">
        <v>3831</v>
      </c>
      <c r="B114" s="222" t="s">
        <v>295</v>
      </c>
      <c r="C114" s="111">
        <v>11</v>
      </c>
      <c r="D114" s="122" t="s">
        <v>18</v>
      </c>
      <c r="E114" s="147">
        <v>1000000</v>
      </c>
      <c r="F114" s="147">
        <v>850000</v>
      </c>
      <c r="G114" s="147"/>
      <c r="H114" s="147"/>
      <c r="I114" s="147">
        <f t="shared" si="9"/>
        <v>850000</v>
      </c>
      <c r="J114" s="247"/>
    </row>
    <row r="115" spans="1:10" s="142" customFormat="1" ht="15" x14ac:dyDescent="0.2">
      <c r="A115" s="123">
        <v>3835</v>
      </c>
      <c r="B115" s="222" t="s">
        <v>612</v>
      </c>
      <c r="C115" s="111">
        <v>11</v>
      </c>
      <c r="D115" s="122" t="s">
        <v>18</v>
      </c>
      <c r="E115" s="147">
        <v>50000</v>
      </c>
      <c r="F115" s="147">
        <v>50000</v>
      </c>
      <c r="G115" s="147"/>
      <c r="H115" s="147"/>
      <c r="I115" s="147">
        <f t="shared" si="9"/>
        <v>50000</v>
      </c>
      <c r="J115" s="247"/>
    </row>
    <row r="116" spans="1:10" s="115" customFormat="1" ht="31.5" x14ac:dyDescent="0.2">
      <c r="A116" s="171" t="s">
        <v>274</v>
      </c>
      <c r="B116" s="173" t="s">
        <v>231</v>
      </c>
      <c r="C116" s="173"/>
      <c r="D116" s="173"/>
      <c r="E116" s="174">
        <f>E117+E125</f>
        <v>5670000</v>
      </c>
      <c r="F116" s="174">
        <f>F117+F125</f>
        <v>5670000</v>
      </c>
      <c r="G116" s="174">
        <f>G117+G125</f>
        <v>0</v>
      </c>
      <c r="H116" s="174">
        <f>H117+H125</f>
        <v>0</v>
      </c>
      <c r="I116" s="174">
        <f t="shared" si="9"/>
        <v>5670000</v>
      </c>
      <c r="J116" s="247"/>
    </row>
    <row r="117" spans="1:10" s="195" customFormat="1" x14ac:dyDescent="0.2">
      <c r="A117" s="205">
        <v>11</v>
      </c>
      <c r="B117" s="205" t="s">
        <v>910</v>
      </c>
      <c r="C117" s="206"/>
      <c r="D117" s="206"/>
      <c r="E117" s="209">
        <f t="shared" ref="E117:H117" si="19">E118+E122</f>
        <v>5300000</v>
      </c>
      <c r="F117" s="209">
        <f t="shared" si="19"/>
        <v>5300000</v>
      </c>
      <c r="G117" s="209">
        <f t="shared" si="19"/>
        <v>0</v>
      </c>
      <c r="H117" s="209">
        <f t="shared" si="19"/>
        <v>0</v>
      </c>
      <c r="I117" s="209">
        <f t="shared" si="9"/>
        <v>5300000</v>
      </c>
      <c r="J117" s="247"/>
    </row>
    <row r="118" spans="1:10" x14ac:dyDescent="0.2">
      <c r="A118" s="210" t="s">
        <v>976</v>
      </c>
      <c r="B118" s="211" t="s">
        <v>987</v>
      </c>
      <c r="C118" s="212"/>
      <c r="D118" s="212"/>
      <c r="E118" s="213">
        <f t="shared" ref="E118:H118" si="20">E119</f>
        <v>5195000</v>
      </c>
      <c r="F118" s="213">
        <f t="shared" si="20"/>
        <v>5195000</v>
      </c>
      <c r="G118" s="213">
        <f t="shared" si="20"/>
        <v>0</v>
      </c>
      <c r="H118" s="213">
        <f t="shared" si="20"/>
        <v>0</v>
      </c>
      <c r="I118" s="213">
        <f t="shared" si="9"/>
        <v>5195000</v>
      </c>
      <c r="J118" s="247"/>
    </row>
    <row r="119" spans="1:10" s="115" customFormat="1" x14ac:dyDescent="0.2">
      <c r="A119" s="126">
        <v>323</v>
      </c>
      <c r="B119" s="227" t="s">
        <v>918</v>
      </c>
      <c r="C119" s="117"/>
      <c r="D119" s="118"/>
      <c r="E119" s="148">
        <f>SUM(E120:E121)</f>
        <v>5195000</v>
      </c>
      <c r="F119" s="148">
        <f>SUM(F120:F121)</f>
        <v>5195000</v>
      </c>
      <c r="G119" s="148">
        <f>SUM(G120:G121)</f>
        <v>0</v>
      </c>
      <c r="H119" s="148">
        <f>SUM(H120:H121)</f>
        <v>0</v>
      </c>
      <c r="I119" s="148">
        <f t="shared" si="9"/>
        <v>5195000</v>
      </c>
      <c r="J119" s="247"/>
    </row>
    <row r="120" spans="1:10" s="142" customFormat="1" ht="15" x14ac:dyDescent="0.2">
      <c r="A120" s="123">
        <v>3232</v>
      </c>
      <c r="B120" s="222" t="s">
        <v>118</v>
      </c>
      <c r="C120" s="111">
        <v>11</v>
      </c>
      <c r="D120" s="122" t="s">
        <v>18</v>
      </c>
      <c r="E120" s="147">
        <v>5000000</v>
      </c>
      <c r="F120" s="147">
        <v>5000000</v>
      </c>
      <c r="G120" s="147"/>
      <c r="H120" s="147"/>
      <c r="I120" s="147">
        <f t="shared" si="9"/>
        <v>5000000</v>
      </c>
      <c r="J120" s="247"/>
    </row>
    <row r="121" spans="1:10" s="142" customFormat="1" ht="15" x14ac:dyDescent="0.2">
      <c r="A121" s="123">
        <v>3237</v>
      </c>
      <c r="B121" s="222" t="s">
        <v>36</v>
      </c>
      <c r="C121" s="111">
        <v>11</v>
      </c>
      <c r="D121" s="122" t="s">
        <v>18</v>
      </c>
      <c r="E121" s="147">
        <v>195000</v>
      </c>
      <c r="F121" s="147">
        <v>195000</v>
      </c>
      <c r="G121" s="147"/>
      <c r="H121" s="147"/>
      <c r="I121" s="147">
        <f t="shared" si="9"/>
        <v>195000</v>
      </c>
      <c r="J121" s="247"/>
    </row>
    <row r="122" spans="1:10" x14ac:dyDescent="0.2">
      <c r="A122" s="210" t="s">
        <v>979</v>
      </c>
      <c r="B122" s="211" t="s">
        <v>993</v>
      </c>
      <c r="C122" s="212"/>
      <c r="D122" s="212"/>
      <c r="E122" s="213">
        <f t="shared" ref="E122:H122" si="21">E123</f>
        <v>105000</v>
      </c>
      <c r="F122" s="213">
        <f t="shared" si="21"/>
        <v>105000</v>
      </c>
      <c r="G122" s="213">
        <f t="shared" si="21"/>
        <v>0</v>
      </c>
      <c r="H122" s="213">
        <f t="shared" si="21"/>
        <v>0</v>
      </c>
      <c r="I122" s="213">
        <f t="shared" si="9"/>
        <v>105000</v>
      </c>
      <c r="J122" s="247"/>
    </row>
    <row r="123" spans="1:10" s="146" customFormat="1" x14ac:dyDescent="0.2">
      <c r="A123" s="144">
        <v>412</v>
      </c>
      <c r="B123" s="227" t="s">
        <v>935</v>
      </c>
      <c r="C123" s="143"/>
      <c r="D123" s="151"/>
      <c r="E123" s="148">
        <f>SUM(E124:E124)</f>
        <v>105000</v>
      </c>
      <c r="F123" s="148">
        <f>SUM(F124:F124)</f>
        <v>105000</v>
      </c>
      <c r="G123" s="148">
        <f>SUM(G124:G124)</f>
        <v>0</v>
      </c>
      <c r="H123" s="148">
        <f>SUM(H124:H124)</f>
        <v>0</v>
      </c>
      <c r="I123" s="148">
        <f t="shared" si="9"/>
        <v>105000</v>
      </c>
      <c r="J123" s="247"/>
    </row>
    <row r="124" spans="1:10" s="146" customFormat="1" x14ac:dyDescent="0.2">
      <c r="A124" s="123">
        <v>4126</v>
      </c>
      <c r="B124" s="222" t="s">
        <v>4</v>
      </c>
      <c r="C124" s="111">
        <v>11</v>
      </c>
      <c r="D124" s="122" t="s">
        <v>18</v>
      </c>
      <c r="E124" s="147">
        <v>105000</v>
      </c>
      <c r="F124" s="147">
        <v>105000</v>
      </c>
      <c r="G124" s="147"/>
      <c r="H124" s="147"/>
      <c r="I124" s="147">
        <f t="shared" si="9"/>
        <v>105000</v>
      </c>
      <c r="J124" s="247"/>
    </row>
    <row r="125" spans="1:10" s="142" customFormat="1" x14ac:dyDescent="0.2">
      <c r="A125" s="207" t="s">
        <v>944</v>
      </c>
      <c r="B125" s="205" t="s">
        <v>945</v>
      </c>
      <c r="C125" s="208"/>
      <c r="D125" s="208"/>
      <c r="E125" s="209">
        <f t="shared" ref="E125:H125" si="22">E126</f>
        <v>370000</v>
      </c>
      <c r="F125" s="209">
        <f t="shared" si="22"/>
        <v>370000</v>
      </c>
      <c r="G125" s="209">
        <f t="shared" si="22"/>
        <v>0</v>
      </c>
      <c r="H125" s="209">
        <f t="shared" si="22"/>
        <v>0</v>
      </c>
      <c r="I125" s="209">
        <f t="shared" si="9"/>
        <v>370000</v>
      </c>
      <c r="J125" s="247"/>
    </row>
    <row r="126" spans="1:10" x14ac:dyDescent="0.2">
      <c r="A126" s="210" t="s">
        <v>976</v>
      </c>
      <c r="B126" s="211" t="s">
        <v>987</v>
      </c>
      <c r="C126" s="212"/>
      <c r="D126" s="212"/>
      <c r="E126" s="213">
        <f t="shared" ref="E126:H126" si="23">E127</f>
        <v>370000</v>
      </c>
      <c r="F126" s="213">
        <f t="shared" si="23"/>
        <v>370000</v>
      </c>
      <c r="G126" s="213">
        <f t="shared" si="23"/>
        <v>0</v>
      </c>
      <c r="H126" s="213">
        <f t="shared" si="23"/>
        <v>0</v>
      </c>
      <c r="I126" s="213">
        <f t="shared" si="9"/>
        <v>370000</v>
      </c>
      <c r="J126" s="247"/>
    </row>
    <row r="127" spans="1:10" s="146" customFormat="1" x14ac:dyDescent="0.2">
      <c r="A127" s="144">
        <v>323</v>
      </c>
      <c r="B127" s="227" t="s">
        <v>918</v>
      </c>
      <c r="C127" s="143"/>
      <c r="D127" s="151"/>
      <c r="E127" s="148">
        <f>SUM(E128:E128)</f>
        <v>370000</v>
      </c>
      <c r="F127" s="148">
        <f>SUM(F128:F128)</f>
        <v>370000</v>
      </c>
      <c r="G127" s="148">
        <f>SUM(G128:G128)</f>
        <v>0</v>
      </c>
      <c r="H127" s="148">
        <f>SUM(H128:H128)</f>
        <v>0</v>
      </c>
      <c r="I127" s="148">
        <f t="shared" si="9"/>
        <v>370000</v>
      </c>
      <c r="J127" s="247"/>
    </row>
    <row r="128" spans="1:10" s="146" customFormat="1" x14ac:dyDescent="0.2">
      <c r="A128" s="123">
        <v>3232</v>
      </c>
      <c r="B128" s="222" t="s">
        <v>118</v>
      </c>
      <c r="C128" s="111">
        <v>31</v>
      </c>
      <c r="D128" s="122" t="s">
        <v>18</v>
      </c>
      <c r="E128" s="147">
        <v>370000</v>
      </c>
      <c r="F128" s="147">
        <v>370000</v>
      </c>
      <c r="G128" s="147"/>
      <c r="H128" s="147"/>
      <c r="I128" s="147">
        <f t="shared" si="9"/>
        <v>370000</v>
      </c>
      <c r="J128" s="247"/>
    </row>
    <row r="129" spans="1:10" s="115" customFormat="1" x14ac:dyDescent="0.2">
      <c r="A129" s="170" t="s">
        <v>591</v>
      </c>
      <c r="B129" s="173" t="s">
        <v>428</v>
      </c>
      <c r="C129" s="173"/>
      <c r="D129" s="173"/>
      <c r="E129" s="174">
        <f>E130</f>
        <v>0</v>
      </c>
      <c r="F129" s="174">
        <f>F130</f>
        <v>0</v>
      </c>
      <c r="G129" s="174">
        <f>G130</f>
        <v>0</v>
      </c>
      <c r="H129" s="174">
        <f>H130</f>
        <v>0</v>
      </c>
      <c r="I129" s="174">
        <f t="shared" si="9"/>
        <v>0</v>
      </c>
      <c r="J129" s="247"/>
    </row>
    <row r="130" spans="1:10" s="195" customFormat="1" x14ac:dyDescent="0.2">
      <c r="A130" s="205">
        <v>11</v>
      </c>
      <c r="B130" s="205" t="s">
        <v>910</v>
      </c>
      <c r="C130" s="206"/>
      <c r="D130" s="206"/>
      <c r="E130" s="209">
        <f t="shared" ref="E130:H130" si="24">E131+E135</f>
        <v>0</v>
      </c>
      <c r="F130" s="209">
        <f t="shared" si="24"/>
        <v>0</v>
      </c>
      <c r="G130" s="209">
        <f t="shared" si="24"/>
        <v>0</v>
      </c>
      <c r="H130" s="209">
        <f t="shared" si="24"/>
        <v>0</v>
      </c>
      <c r="I130" s="209">
        <f t="shared" si="9"/>
        <v>0</v>
      </c>
      <c r="J130" s="247"/>
    </row>
    <row r="131" spans="1:10" x14ac:dyDescent="0.2">
      <c r="A131" s="210" t="s">
        <v>976</v>
      </c>
      <c r="B131" s="211" t="s">
        <v>987</v>
      </c>
      <c r="C131" s="212"/>
      <c r="D131" s="212"/>
      <c r="E131" s="213">
        <f t="shared" ref="E131:H131" si="25">E132</f>
        <v>0</v>
      </c>
      <c r="F131" s="213">
        <f t="shared" si="25"/>
        <v>0</v>
      </c>
      <c r="G131" s="213">
        <f t="shared" si="25"/>
        <v>0</v>
      </c>
      <c r="H131" s="213">
        <f t="shared" si="25"/>
        <v>0</v>
      </c>
      <c r="I131" s="213">
        <f t="shared" si="9"/>
        <v>0</v>
      </c>
      <c r="J131" s="247"/>
    </row>
    <row r="132" spans="1:10" s="115" customFormat="1" x14ac:dyDescent="0.2">
      <c r="A132" s="126">
        <v>323</v>
      </c>
      <c r="B132" s="227" t="s">
        <v>918</v>
      </c>
      <c r="C132" s="116"/>
      <c r="D132" s="118"/>
      <c r="E132" s="148">
        <f>E134+E133</f>
        <v>0</v>
      </c>
      <c r="F132" s="148">
        <f>F134+F133</f>
        <v>0</v>
      </c>
      <c r="G132" s="148">
        <f>G134+G133</f>
        <v>0</v>
      </c>
      <c r="H132" s="148">
        <f>H134+H133</f>
        <v>0</v>
      </c>
      <c r="I132" s="148">
        <f t="shared" ref="I132:I201" si="26">F132-G132+H132</f>
        <v>0</v>
      </c>
      <c r="J132" s="247"/>
    </row>
    <row r="133" spans="1:10" s="142" customFormat="1" ht="15" x14ac:dyDescent="0.2">
      <c r="A133" s="123">
        <v>3237</v>
      </c>
      <c r="B133" s="222" t="s">
        <v>36</v>
      </c>
      <c r="C133" s="111">
        <v>11</v>
      </c>
      <c r="D133" s="122" t="s">
        <v>18</v>
      </c>
      <c r="E133" s="147">
        <v>0</v>
      </c>
      <c r="F133" s="147">
        <v>0</v>
      </c>
      <c r="G133" s="147"/>
      <c r="H133" s="147"/>
      <c r="I133" s="147">
        <f t="shared" si="26"/>
        <v>0</v>
      </c>
      <c r="J133" s="247"/>
    </row>
    <row r="134" spans="1:10" s="142" customFormat="1" ht="15" x14ac:dyDescent="0.2">
      <c r="A134" s="123">
        <v>3238</v>
      </c>
      <c r="B134" s="222" t="s">
        <v>122</v>
      </c>
      <c r="C134" s="111">
        <v>11</v>
      </c>
      <c r="D134" s="122" t="s">
        <v>18</v>
      </c>
      <c r="E134" s="147">
        <v>0</v>
      </c>
      <c r="F134" s="147">
        <v>0</v>
      </c>
      <c r="G134" s="147"/>
      <c r="H134" s="147"/>
      <c r="I134" s="147">
        <f t="shared" si="26"/>
        <v>0</v>
      </c>
      <c r="J134" s="247"/>
    </row>
    <row r="135" spans="1:10" x14ac:dyDescent="0.2">
      <c r="A135" s="210" t="s">
        <v>977</v>
      </c>
      <c r="B135" s="211" t="s">
        <v>994</v>
      </c>
      <c r="C135" s="212"/>
      <c r="D135" s="212"/>
      <c r="E135" s="213">
        <f t="shared" ref="E135:H135" si="27">E136</f>
        <v>0</v>
      </c>
      <c r="F135" s="213">
        <f t="shared" si="27"/>
        <v>0</v>
      </c>
      <c r="G135" s="213">
        <f t="shared" si="27"/>
        <v>0</v>
      </c>
      <c r="H135" s="213">
        <f t="shared" si="27"/>
        <v>0</v>
      </c>
      <c r="I135" s="213">
        <f t="shared" si="26"/>
        <v>0</v>
      </c>
      <c r="J135" s="247"/>
    </row>
    <row r="136" spans="1:10" s="146" customFormat="1" x14ac:dyDescent="0.2">
      <c r="A136" s="135">
        <v>426</v>
      </c>
      <c r="B136" s="227" t="s">
        <v>939</v>
      </c>
      <c r="C136" s="149"/>
      <c r="D136" s="151"/>
      <c r="E136" s="148">
        <f>SUM(E137)</f>
        <v>0</v>
      </c>
      <c r="F136" s="148">
        <f>SUM(F137)</f>
        <v>0</v>
      </c>
      <c r="G136" s="148">
        <f>SUM(G137)</f>
        <v>0</v>
      </c>
      <c r="H136" s="148">
        <f>SUM(H137)</f>
        <v>0</v>
      </c>
      <c r="I136" s="148">
        <f t="shared" si="26"/>
        <v>0</v>
      </c>
      <c r="J136" s="247"/>
    </row>
    <row r="137" spans="1:10" s="142" customFormat="1" ht="15" x14ac:dyDescent="0.2">
      <c r="A137" s="123">
        <v>4262</v>
      </c>
      <c r="B137" s="222" t="s">
        <v>135</v>
      </c>
      <c r="C137" s="111">
        <v>11</v>
      </c>
      <c r="D137" s="122" t="s">
        <v>18</v>
      </c>
      <c r="E137" s="147">
        <v>0</v>
      </c>
      <c r="F137" s="147">
        <v>0</v>
      </c>
      <c r="G137" s="147"/>
      <c r="H137" s="147"/>
      <c r="I137" s="147">
        <f t="shared" si="26"/>
        <v>0</v>
      </c>
      <c r="J137" s="247"/>
    </row>
    <row r="138" spans="1:10" s="142" customFormat="1" x14ac:dyDescent="0.2">
      <c r="A138" s="170" t="s">
        <v>700</v>
      </c>
      <c r="B138" s="173" t="s">
        <v>701</v>
      </c>
      <c r="C138" s="173"/>
      <c r="D138" s="173"/>
      <c r="E138" s="174">
        <f>E139</f>
        <v>965622</v>
      </c>
      <c r="F138" s="174">
        <f>F139</f>
        <v>965622</v>
      </c>
      <c r="G138" s="174">
        <f>G139</f>
        <v>48281</v>
      </c>
      <c r="H138" s="174">
        <f>H139</f>
        <v>0</v>
      </c>
      <c r="I138" s="174">
        <f t="shared" si="26"/>
        <v>917341</v>
      </c>
      <c r="J138" s="247"/>
    </row>
    <row r="139" spans="1:10" s="195" customFormat="1" x14ac:dyDescent="0.2">
      <c r="A139" s="205">
        <v>11</v>
      </c>
      <c r="B139" s="205" t="s">
        <v>910</v>
      </c>
      <c r="C139" s="206"/>
      <c r="D139" s="206"/>
      <c r="E139" s="209">
        <f t="shared" ref="E139:H139" si="28">E140+E143</f>
        <v>965622</v>
      </c>
      <c r="F139" s="209">
        <f t="shared" si="28"/>
        <v>965622</v>
      </c>
      <c r="G139" s="209">
        <f t="shared" si="28"/>
        <v>48281</v>
      </c>
      <c r="H139" s="209">
        <f t="shared" si="28"/>
        <v>0</v>
      </c>
      <c r="I139" s="209">
        <f t="shared" si="26"/>
        <v>917341</v>
      </c>
      <c r="J139" s="247"/>
    </row>
    <row r="140" spans="1:10" x14ac:dyDescent="0.2">
      <c r="A140" s="210" t="s">
        <v>976</v>
      </c>
      <c r="B140" s="211" t="s">
        <v>987</v>
      </c>
      <c r="C140" s="212"/>
      <c r="D140" s="212"/>
      <c r="E140" s="213">
        <f t="shared" ref="E140:H140" si="29">E141</f>
        <v>100000</v>
      </c>
      <c r="F140" s="213">
        <f t="shared" si="29"/>
        <v>100000</v>
      </c>
      <c r="G140" s="213">
        <f t="shared" si="29"/>
        <v>5000</v>
      </c>
      <c r="H140" s="213">
        <f t="shared" si="29"/>
        <v>0</v>
      </c>
      <c r="I140" s="213">
        <f t="shared" si="26"/>
        <v>95000</v>
      </c>
      <c r="J140" s="247"/>
    </row>
    <row r="141" spans="1:10" s="146" customFormat="1" x14ac:dyDescent="0.2">
      <c r="A141" s="135">
        <v>323</v>
      </c>
      <c r="B141" s="227" t="s">
        <v>918</v>
      </c>
      <c r="C141" s="143"/>
      <c r="D141" s="151"/>
      <c r="E141" s="155">
        <f t="shared" ref="E141:H141" si="30">E142</f>
        <v>100000</v>
      </c>
      <c r="F141" s="155">
        <f t="shared" si="30"/>
        <v>100000</v>
      </c>
      <c r="G141" s="155">
        <f t="shared" si="30"/>
        <v>5000</v>
      </c>
      <c r="H141" s="155">
        <f t="shared" si="30"/>
        <v>0</v>
      </c>
      <c r="I141" s="155">
        <f t="shared" si="26"/>
        <v>95000</v>
      </c>
      <c r="J141" s="247"/>
    </row>
    <row r="142" spans="1:10" s="142" customFormat="1" ht="15" x14ac:dyDescent="0.2">
      <c r="A142" s="129">
        <v>3231</v>
      </c>
      <c r="B142" s="222" t="s">
        <v>117</v>
      </c>
      <c r="C142" s="111">
        <v>11</v>
      </c>
      <c r="D142" s="122" t="s">
        <v>18</v>
      </c>
      <c r="E142" s="147">
        <v>100000</v>
      </c>
      <c r="F142" s="147">
        <v>100000</v>
      </c>
      <c r="G142" s="147">
        <v>5000</v>
      </c>
      <c r="H142" s="147"/>
      <c r="I142" s="147">
        <f t="shared" si="26"/>
        <v>95000</v>
      </c>
      <c r="J142" s="247"/>
    </row>
    <row r="143" spans="1:10" x14ac:dyDescent="0.2">
      <c r="A143" s="210" t="s">
        <v>985</v>
      </c>
      <c r="B143" s="211" t="s">
        <v>989</v>
      </c>
      <c r="C143" s="212"/>
      <c r="D143" s="212"/>
      <c r="E143" s="213">
        <f t="shared" ref="E143:H143" si="31">E144+E146</f>
        <v>865622</v>
      </c>
      <c r="F143" s="213">
        <f t="shared" si="31"/>
        <v>865622</v>
      </c>
      <c r="G143" s="213">
        <f t="shared" si="31"/>
        <v>43281</v>
      </c>
      <c r="H143" s="213">
        <f t="shared" si="31"/>
        <v>0</v>
      </c>
      <c r="I143" s="213">
        <f t="shared" si="26"/>
        <v>822341</v>
      </c>
      <c r="J143" s="247"/>
    </row>
    <row r="144" spans="1:10" s="146" customFormat="1" x14ac:dyDescent="0.2">
      <c r="A144" s="135">
        <v>351</v>
      </c>
      <c r="B144" s="228" t="s">
        <v>140</v>
      </c>
      <c r="C144" s="143"/>
      <c r="D144" s="151"/>
      <c r="E144" s="155">
        <f>E145</f>
        <v>100000</v>
      </c>
      <c r="F144" s="155">
        <f>F145</f>
        <v>100000</v>
      </c>
      <c r="G144" s="155">
        <f>G145</f>
        <v>5000</v>
      </c>
      <c r="H144" s="155">
        <f>H145</f>
        <v>0</v>
      </c>
      <c r="I144" s="155">
        <f t="shared" si="26"/>
        <v>95000</v>
      </c>
      <c r="J144" s="247"/>
    </row>
    <row r="145" spans="1:10" s="142" customFormat="1" ht="15" x14ac:dyDescent="0.2">
      <c r="A145" s="129">
        <v>3512</v>
      </c>
      <c r="B145" s="222" t="s">
        <v>140</v>
      </c>
      <c r="C145" s="111">
        <v>11</v>
      </c>
      <c r="D145" s="122" t="s">
        <v>18</v>
      </c>
      <c r="E145" s="147">
        <v>100000</v>
      </c>
      <c r="F145" s="147">
        <v>100000</v>
      </c>
      <c r="G145" s="147">
        <v>5000</v>
      </c>
      <c r="H145" s="147"/>
      <c r="I145" s="147">
        <f t="shared" si="26"/>
        <v>95000</v>
      </c>
      <c r="J145" s="247"/>
    </row>
    <row r="146" spans="1:10" s="146" customFormat="1" ht="31.5" x14ac:dyDescent="0.2">
      <c r="A146" s="135">
        <v>352</v>
      </c>
      <c r="B146" s="227" t="s">
        <v>923</v>
      </c>
      <c r="C146" s="117"/>
      <c r="D146" s="118"/>
      <c r="E146" s="155">
        <f>E147</f>
        <v>765622</v>
      </c>
      <c r="F146" s="155">
        <f>F147</f>
        <v>765622</v>
      </c>
      <c r="G146" s="155">
        <f>G147</f>
        <v>38281</v>
      </c>
      <c r="H146" s="155">
        <f>H147</f>
        <v>0</v>
      </c>
      <c r="I146" s="155">
        <f t="shared" si="26"/>
        <v>727341</v>
      </c>
      <c r="J146" s="247"/>
    </row>
    <row r="147" spans="1:10" s="142" customFormat="1" ht="30" x14ac:dyDescent="0.2">
      <c r="A147" s="129">
        <v>3522</v>
      </c>
      <c r="B147" s="222" t="s">
        <v>646</v>
      </c>
      <c r="C147" s="111">
        <v>11</v>
      </c>
      <c r="D147" s="122" t="s">
        <v>18</v>
      </c>
      <c r="E147" s="147">
        <v>765622</v>
      </c>
      <c r="F147" s="147">
        <v>765622</v>
      </c>
      <c r="G147" s="147">
        <v>38281</v>
      </c>
      <c r="H147" s="147"/>
      <c r="I147" s="147">
        <f t="shared" si="26"/>
        <v>727341</v>
      </c>
      <c r="J147" s="247"/>
    </row>
    <row r="148" spans="1:10" s="142" customFormat="1" ht="47.25" x14ac:dyDescent="0.2">
      <c r="A148" s="175" t="s">
        <v>763</v>
      </c>
      <c r="B148" s="173" t="s">
        <v>714</v>
      </c>
      <c r="C148" s="173"/>
      <c r="D148" s="173"/>
      <c r="E148" s="174">
        <f>E149</f>
        <v>394364000</v>
      </c>
      <c r="F148" s="174">
        <f>F149</f>
        <v>393914000</v>
      </c>
      <c r="G148" s="174">
        <f>G149</f>
        <v>15000</v>
      </c>
      <c r="H148" s="174">
        <f>H149</f>
        <v>0</v>
      </c>
      <c r="I148" s="174">
        <f t="shared" si="26"/>
        <v>393899000</v>
      </c>
      <c r="J148" s="247"/>
    </row>
    <row r="149" spans="1:10" s="195" customFormat="1" x14ac:dyDescent="0.2">
      <c r="A149" s="205">
        <v>11</v>
      </c>
      <c r="B149" s="205" t="s">
        <v>910</v>
      </c>
      <c r="C149" s="206"/>
      <c r="D149" s="206"/>
      <c r="E149" s="209">
        <f>E150+E159+E156+E162+E165</f>
        <v>394364000</v>
      </c>
      <c r="F149" s="209">
        <f>F150+F159+F156+F162+F165</f>
        <v>393914000</v>
      </c>
      <c r="G149" s="209">
        <f t="shared" ref="G149:H149" si="32">G150+G159+G156</f>
        <v>15000</v>
      </c>
      <c r="H149" s="209">
        <f t="shared" si="32"/>
        <v>0</v>
      </c>
      <c r="I149" s="209">
        <f t="shared" si="26"/>
        <v>393899000</v>
      </c>
      <c r="J149" s="247"/>
    </row>
    <row r="150" spans="1:10" x14ac:dyDescent="0.2">
      <c r="A150" s="210" t="s">
        <v>976</v>
      </c>
      <c r="B150" s="211" t="s">
        <v>987</v>
      </c>
      <c r="C150" s="212"/>
      <c r="D150" s="212"/>
      <c r="E150" s="213">
        <f t="shared" ref="E150:H150" si="33">E151+E153</f>
        <v>300000</v>
      </c>
      <c r="F150" s="213">
        <f t="shared" si="33"/>
        <v>300000</v>
      </c>
      <c r="G150" s="213">
        <f t="shared" si="33"/>
        <v>15000</v>
      </c>
      <c r="H150" s="213">
        <f t="shared" si="33"/>
        <v>0</v>
      </c>
      <c r="I150" s="213">
        <f t="shared" si="26"/>
        <v>285000</v>
      </c>
      <c r="J150" s="247"/>
    </row>
    <row r="151" spans="1:10" s="142" customFormat="1" x14ac:dyDescent="0.2">
      <c r="A151" s="119">
        <v>323</v>
      </c>
      <c r="B151" s="227" t="s">
        <v>918</v>
      </c>
      <c r="C151" s="143"/>
      <c r="D151" s="151"/>
      <c r="E151" s="155">
        <f>E152</f>
        <v>100000</v>
      </c>
      <c r="F151" s="155">
        <f>F152</f>
        <v>100000</v>
      </c>
      <c r="G151" s="155">
        <f>G152</f>
        <v>5000</v>
      </c>
      <c r="H151" s="155">
        <f>H152</f>
        <v>0</v>
      </c>
      <c r="I151" s="155">
        <f t="shared" si="26"/>
        <v>95000</v>
      </c>
      <c r="J151" s="247"/>
    </row>
    <row r="152" spans="1:10" s="142" customFormat="1" ht="15" x14ac:dyDescent="0.2">
      <c r="A152" s="123">
        <v>3237</v>
      </c>
      <c r="B152" s="222" t="s">
        <v>36</v>
      </c>
      <c r="C152" s="111">
        <v>11</v>
      </c>
      <c r="D152" s="122" t="s">
        <v>18</v>
      </c>
      <c r="E152" s="147">
        <v>100000</v>
      </c>
      <c r="F152" s="147">
        <v>100000</v>
      </c>
      <c r="G152" s="147">
        <v>5000</v>
      </c>
      <c r="H152" s="147"/>
      <c r="I152" s="147">
        <f t="shared" si="26"/>
        <v>95000</v>
      </c>
      <c r="J152" s="247"/>
    </row>
    <row r="153" spans="1:10" s="142" customFormat="1" x14ac:dyDescent="0.2">
      <c r="A153" s="119">
        <v>329</v>
      </c>
      <c r="B153" s="227" t="s">
        <v>125</v>
      </c>
      <c r="C153" s="143"/>
      <c r="D153" s="151"/>
      <c r="E153" s="155">
        <f>E154+E155</f>
        <v>200000</v>
      </c>
      <c r="F153" s="155">
        <f>F154+F155</f>
        <v>200000</v>
      </c>
      <c r="G153" s="155">
        <f>G154+G155</f>
        <v>10000</v>
      </c>
      <c r="H153" s="155">
        <f>H154+H155</f>
        <v>0</v>
      </c>
      <c r="I153" s="155">
        <f t="shared" si="26"/>
        <v>190000</v>
      </c>
      <c r="J153" s="247"/>
    </row>
    <row r="154" spans="1:10" s="142" customFormat="1" ht="15" x14ac:dyDescent="0.2">
      <c r="A154" s="123">
        <v>3295</v>
      </c>
      <c r="B154" s="222" t="s">
        <v>237</v>
      </c>
      <c r="C154" s="111">
        <v>11</v>
      </c>
      <c r="D154" s="122" t="s">
        <v>18</v>
      </c>
      <c r="E154" s="147">
        <v>100000</v>
      </c>
      <c r="F154" s="147">
        <v>100000</v>
      </c>
      <c r="G154" s="147">
        <v>5000</v>
      </c>
      <c r="H154" s="147"/>
      <c r="I154" s="147">
        <f t="shared" si="26"/>
        <v>95000</v>
      </c>
      <c r="J154" s="247"/>
    </row>
    <row r="155" spans="1:10" s="142" customFormat="1" ht="15" x14ac:dyDescent="0.2">
      <c r="A155" s="123">
        <v>3296</v>
      </c>
      <c r="B155" s="222" t="s">
        <v>611</v>
      </c>
      <c r="C155" s="111">
        <v>11</v>
      </c>
      <c r="D155" s="122" t="s">
        <v>18</v>
      </c>
      <c r="E155" s="147">
        <v>100000</v>
      </c>
      <c r="F155" s="147">
        <v>100000</v>
      </c>
      <c r="G155" s="147">
        <v>5000</v>
      </c>
      <c r="H155" s="147"/>
      <c r="I155" s="147">
        <f t="shared" si="26"/>
        <v>95000</v>
      </c>
      <c r="J155" s="247"/>
    </row>
    <row r="156" spans="1:10" x14ac:dyDescent="0.2">
      <c r="A156" s="210" t="s">
        <v>985</v>
      </c>
      <c r="B156" s="211" t="s">
        <v>987</v>
      </c>
      <c r="C156" s="212"/>
      <c r="D156" s="212"/>
      <c r="E156" s="213">
        <f>E157</f>
        <v>3000000</v>
      </c>
      <c r="F156" s="213">
        <f>F157</f>
        <v>2550000</v>
      </c>
      <c r="G156" s="213">
        <f t="shared" ref="G156:H156" si="34">G157+G159</f>
        <v>0</v>
      </c>
      <c r="H156" s="213">
        <f t="shared" si="34"/>
        <v>0</v>
      </c>
      <c r="I156" s="213">
        <f t="shared" si="26"/>
        <v>2550000</v>
      </c>
      <c r="J156" s="247"/>
    </row>
    <row r="157" spans="1:10" s="142" customFormat="1" x14ac:dyDescent="0.2">
      <c r="A157" s="119">
        <v>352</v>
      </c>
      <c r="B157" s="227" t="s">
        <v>918</v>
      </c>
      <c r="C157" s="143"/>
      <c r="D157" s="151"/>
      <c r="E157" s="155">
        <f>E158</f>
        <v>3000000</v>
      </c>
      <c r="F157" s="155">
        <f>F158</f>
        <v>2550000</v>
      </c>
      <c r="G157" s="155">
        <f>G158</f>
        <v>0</v>
      </c>
      <c r="H157" s="155">
        <f>H158</f>
        <v>0</v>
      </c>
      <c r="I157" s="155">
        <f t="shared" si="26"/>
        <v>2550000</v>
      </c>
      <c r="J157" s="247"/>
    </row>
    <row r="158" spans="1:10" s="142" customFormat="1" ht="30" x14ac:dyDescent="0.2">
      <c r="A158" s="123">
        <v>3522</v>
      </c>
      <c r="B158" s="222" t="s">
        <v>646</v>
      </c>
      <c r="C158" s="111">
        <v>11</v>
      </c>
      <c r="D158" s="122" t="s">
        <v>18</v>
      </c>
      <c r="E158" s="147">
        <v>3000000</v>
      </c>
      <c r="F158" s="147">
        <v>2550000</v>
      </c>
      <c r="G158" s="147"/>
      <c r="H158" s="147"/>
      <c r="I158" s="147">
        <f t="shared" si="26"/>
        <v>2550000</v>
      </c>
      <c r="J158" s="247"/>
    </row>
    <row r="159" spans="1:10" x14ac:dyDescent="0.2">
      <c r="A159" s="210" t="s">
        <v>982</v>
      </c>
      <c r="B159" s="211" t="s">
        <v>992</v>
      </c>
      <c r="C159" s="212"/>
      <c r="D159" s="212"/>
      <c r="E159" s="213">
        <f t="shared" ref="E159:H159" si="35">E160</f>
        <v>1064000</v>
      </c>
      <c r="F159" s="213">
        <f t="shared" si="35"/>
        <v>1064000</v>
      </c>
      <c r="G159" s="213">
        <f t="shared" si="35"/>
        <v>0</v>
      </c>
      <c r="H159" s="213">
        <f t="shared" si="35"/>
        <v>0</v>
      </c>
      <c r="I159" s="213">
        <f t="shared" si="26"/>
        <v>1064000</v>
      </c>
      <c r="J159" s="247"/>
    </row>
    <row r="160" spans="1:10" s="142" customFormat="1" x14ac:dyDescent="0.2">
      <c r="A160" s="119">
        <v>386</v>
      </c>
      <c r="B160" s="227" t="s">
        <v>933</v>
      </c>
      <c r="C160" s="143"/>
      <c r="D160" s="151"/>
      <c r="E160" s="155">
        <f t="shared" ref="E160:H160" si="36">E161</f>
        <v>1064000</v>
      </c>
      <c r="F160" s="155">
        <f t="shared" si="36"/>
        <v>1064000</v>
      </c>
      <c r="G160" s="155">
        <f t="shared" si="36"/>
        <v>0</v>
      </c>
      <c r="H160" s="155">
        <f t="shared" si="36"/>
        <v>0</v>
      </c>
      <c r="I160" s="155">
        <f t="shared" si="26"/>
        <v>1064000</v>
      </c>
      <c r="J160" s="247"/>
    </row>
    <row r="161" spans="1:10" s="142" customFormat="1" ht="30" x14ac:dyDescent="0.2">
      <c r="A161" s="123">
        <v>3865</v>
      </c>
      <c r="B161" s="222" t="s">
        <v>846</v>
      </c>
      <c r="C161" s="111">
        <v>11</v>
      </c>
      <c r="D161" s="122" t="s">
        <v>18</v>
      </c>
      <c r="E161" s="147">
        <v>1064000</v>
      </c>
      <c r="F161" s="147">
        <v>1064000</v>
      </c>
      <c r="G161" s="147"/>
      <c r="H161" s="147"/>
      <c r="I161" s="147">
        <f t="shared" si="26"/>
        <v>1064000</v>
      </c>
      <c r="J161" s="247"/>
    </row>
    <row r="162" spans="1:10" s="142" customFormat="1" x14ac:dyDescent="0.2">
      <c r="A162" s="210" t="s">
        <v>952</v>
      </c>
      <c r="B162" s="211" t="s">
        <v>997</v>
      </c>
      <c r="C162" s="212"/>
      <c r="D162" s="212"/>
      <c r="E162" s="213">
        <f t="shared" ref="E162:H163" si="37">E163</f>
        <v>94000000</v>
      </c>
      <c r="F162" s="213">
        <f t="shared" si="37"/>
        <v>94000000</v>
      </c>
      <c r="G162" s="213">
        <f t="shared" si="37"/>
        <v>0</v>
      </c>
      <c r="H162" s="213">
        <f t="shared" si="37"/>
        <v>0</v>
      </c>
      <c r="I162" s="213">
        <f>F162-G162+H162</f>
        <v>94000000</v>
      </c>
      <c r="J162" s="247"/>
    </row>
    <row r="163" spans="1:10" s="142" customFormat="1" ht="31.5" x14ac:dyDescent="0.2">
      <c r="A163" s="119">
        <v>514</v>
      </c>
      <c r="B163" s="227" t="s">
        <v>1026</v>
      </c>
      <c r="C163" s="111"/>
      <c r="D163" s="122"/>
      <c r="E163" s="147">
        <f t="shared" si="37"/>
        <v>94000000</v>
      </c>
      <c r="F163" s="147">
        <f t="shared" si="37"/>
        <v>94000000</v>
      </c>
      <c r="G163" s="147">
        <f t="shared" si="37"/>
        <v>0</v>
      </c>
      <c r="H163" s="147">
        <f t="shared" si="37"/>
        <v>0</v>
      </c>
      <c r="I163" s="147">
        <f>F163-G163+H163</f>
        <v>94000000</v>
      </c>
      <c r="J163" s="247"/>
    </row>
    <row r="164" spans="1:10" s="142" customFormat="1" ht="15" x14ac:dyDescent="0.2">
      <c r="A164" s="123">
        <v>5141</v>
      </c>
      <c r="B164" s="222" t="s">
        <v>1023</v>
      </c>
      <c r="C164" s="111">
        <v>11</v>
      </c>
      <c r="D164" s="122" t="s">
        <v>18</v>
      </c>
      <c r="E164" s="182">
        <v>94000000</v>
      </c>
      <c r="F164" s="182">
        <v>94000000</v>
      </c>
      <c r="G164" s="147"/>
      <c r="H164" s="147"/>
      <c r="I164" s="147">
        <f t="shared" ref="I164:I167" si="38">F164-G164+H164</f>
        <v>94000000</v>
      </c>
      <c r="J164" s="247"/>
    </row>
    <row r="165" spans="1:10" s="142" customFormat="1" x14ac:dyDescent="0.2">
      <c r="A165" s="210" t="s">
        <v>1024</v>
      </c>
      <c r="B165" s="211" t="s">
        <v>1027</v>
      </c>
      <c r="C165" s="212"/>
      <c r="D165" s="212"/>
      <c r="E165" s="213">
        <f t="shared" ref="E165:H166" si="39">E166</f>
        <v>296000000</v>
      </c>
      <c r="F165" s="213">
        <f t="shared" si="39"/>
        <v>296000000</v>
      </c>
      <c r="G165" s="213">
        <f t="shared" si="39"/>
        <v>0</v>
      </c>
      <c r="H165" s="213">
        <f t="shared" si="39"/>
        <v>0</v>
      </c>
      <c r="I165" s="213">
        <f t="shared" si="38"/>
        <v>296000000</v>
      </c>
      <c r="J165" s="247"/>
    </row>
    <row r="166" spans="1:10" s="142" customFormat="1" ht="31.5" x14ac:dyDescent="0.2">
      <c r="A166" s="119">
        <v>532</v>
      </c>
      <c r="B166" s="227" t="s">
        <v>1025</v>
      </c>
      <c r="C166" s="111"/>
      <c r="D166" s="122"/>
      <c r="E166" s="147">
        <f t="shared" si="39"/>
        <v>296000000</v>
      </c>
      <c r="F166" s="147">
        <f t="shared" si="39"/>
        <v>296000000</v>
      </c>
      <c r="G166" s="147">
        <f t="shared" si="39"/>
        <v>0</v>
      </c>
      <c r="H166" s="147">
        <f t="shared" si="39"/>
        <v>0</v>
      </c>
      <c r="I166" s="147">
        <f t="shared" si="38"/>
        <v>296000000</v>
      </c>
      <c r="J166" s="247"/>
    </row>
    <row r="167" spans="1:10" s="142" customFormat="1" ht="15" x14ac:dyDescent="0.2">
      <c r="A167" s="123">
        <v>5321</v>
      </c>
      <c r="B167" s="222" t="s">
        <v>1025</v>
      </c>
      <c r="C167" s="111">
        <v>11</v>
      </c>
      <c r="D167" s="122" t="s">
        <v>18</v>
      </c>
      <c r="E167" s="147">
        <v>296000000</v>
      </c>
      <c r="F167" s="147">
        <v>296000000</v>
      </c>
      <c r="G167" s="147">
        <v>0</v>
      </c>
      <c r="H167" s="147">
        <v>0</v>
      </c>
      <c r="I167" s="147">
        <f t="shared" si="38"/>
        <v>296000000</v>
      </c>
      <c r="J167" s="247"/>
    </row>
    <row r="168" spans="1:10" s="142" customFormat="1" ht="31.5" x14ac:dyDescent="0.2">
      <c r="A168" s="175" t="s">
        <v>1002</v>
      </c>
      <c r="B168" s="173" t="s">
        <v>1003</v>
      </c>
      <c r="C168" s="173"/>
      <c r="D168" s="173"/>
      <c r="E168" s="174">
        <f>E169</f>
        <v>30000</v>
      </c>
      <c r="F168" s="174">
        <f>F169</f>
        <v>30000</v>
      </c>
      <c r="G168" s="174">
        <f>G169</f>
        <v>0</v>
      </c>
      <c r="H168" s="174">
        <f>H169</f>
        <v>0</v>
      </c>
      <c r="I168" s="174">
        <f t="shared" si="26"/>
        <v>30000</v>
      </c>
      <c r="J168" s="247"/>
    </row>
    <row r="169" spans="1:10" s="195" customFormat="1" x14ac:dyDescent="0.2">
      <c r="A169" s="205">
        <v>31</v>
      </c>
      <c r="B169" s="205" t="s">
        <v>945</v>
      </c>
      <c r="C169" s="206"/>
      <c r="D169" s="206"/>
      <c r="E169" s="209">
        <f t="shared" ref="E169:F171" si="40">E170</f>
        <v>30000</v>
      </c>
      <c r="F169" s="209">
        <f t="shared" si="40"/>
        <v>30000</v>
      </c>
      <c r="G169" s="209">
        <f t="shared" ref="G169:H171" si="41">G170</f>
        <v>0</v>
      </c>
      <c r="H169" s="209">
        <f t="shared" si="41"/>
        <v>0</v>
      </c>
      <c r="I169" s="209">
        <f t="shared" si="26"/>
        <v>30000</v>
      </c>
      <c r="J169" s="247"/>
    </row>
    <row r="170" spans="1:10" x14ac:dyDescent="0.2">
      <c r="A170" s="210" t="s">
        <v>982</v>
      </c>
      <c r="B170" s="211" t="s">
        <v>992</v>
      </c>
      <c r="C170" s="212"/>
      <c r="D170" s="212"/>
      <c r="E170" s="213">
        <f t="shared" si="40"/>
        <v>30000</v>
      </c>
      <c r="F170" s="213">
        <f t="shared" si="40"/>
        <v>30000</v>
      </c>
      <c r="G170" s="213">
        <f t="shared" si="41"/>
        <v>0</v>
      </c>
      <c r="H170" s="213">
        <f t="shared" si="41"/>
        <v>0</v>
      </c>
      <c r="I170" s="213">
        <f t="shared" si="26"/>
        <v>30000</v>
      </c>
      <c r="J170" s="247"/>
    </row>
    <row r="171" spans="1:10" s="142" customFormat="1" x14ac:dyDescent="0.2">
      <c r="A171" s="119">
        <v>383</v>
      </c>
      <c r="B171" s="227" t="s">
        <v>932</v>
      </c>
      <c r="C171" s="143"/>
      <c r="D171" s="151"/>
      <c r="E171" s="155">
        <f t="shared" si="40"/>
        <v>30000</v>
      </c>
      <c r="F171" s="155">
        <f t="shared" si="40"/>
        <v>30000</v>
      </c>
      <c r="G171" s="155">
        <f t="shared" si="41"/>
        <v>0</v>
      </c>
      <c r="H171" s="155">
        <f t="shared" si="41"/>
        <v>0</v>
      </c>
      <c r="I171" s="155">
        <f t="shared" si="26"/>
        <v>30000</v>
      </c>
      <c r="J171" s="247"/>
    </row>
    <row r="172" spans="1:10" s="142" customFormat="1" ht="15" x14ac:dyDescent="0.2">
      <c r="A172" s="123">
        <v>3835</v>
      </c>
      <c r="B172" s="222" t="s">
        <v>612</v>
      </c>
      <c r="C172" s="111">
        <v>31</v>
      </c>
      <c r="D172" s="122" t="s">
        <v>24</v>
      </c>
      <c r="E172" s="147">
        <v>30000</v>
      </c>
      <c r="F172" s="147">
        <v>30000</v>
      </c>
      <c r="G172" s="147"/>
      <c r="H172" s="147"/>
      <c r="I172" s="147">
        <f t="shared" si="26"/>
        <v>30000</v>
      </c>
      <c r="J172" s="247"/>
    </row>
    <row r="173" spans="1:10" s="115" customFormat="1" ht="63" x14ac:dyDescent="0.2">
      <c r="A173" s="171" t="s">
        <v>167</v>
      </c>
      <c r="B173" s="229" t="s">
        <v>644</v>
      </c>
      <c r="C173" s="196"/>
      <c r="D173" s="196"/>
      <c r="E173" s="174">
        <f>E174</f>
        <v>111000000</v>
      </c>
      <c r="F173" s="174">
        <f>F174</f>
        <v>107800000</v>
      </c>
      <c r="G173" s="174">
        <f>G174</f>
        <v>0</v>
      </c>
      <c r="H173" s="174">
        <f>H174</f>
        <v>0</v>
      </c>
      <c r="I173" s="174">
        <f t="shared" si="26"/>
        <v>107800000</v>
      </c>
      <c r="J173" s="247"/>
    </row>
    <row r="174" spans="1:10" s="195" customFormat="1" x14ac:dyDescent="0.2">
      <c r="A174" s="205">
        <v>11</v>
      </c>
      <c r="B174" s="205" t="s">
        <v>910</v>
      </c>
      <c r="C174" s="206"/>
      <c r="D174" s="206"/>
      <c r="E174" s="209">
        <f t="shared" ref="E174:H174" si="42">E175+E178</f>
        <v>111000000</v>
      </c>
      <c r="F174" s="209">
        <f t="shared" si="42"/>
        <v>107800000</v>
      </c>
      <c r="G174" s="209">
        <f t="shared" si="42"/>
        <v>0</v>
      </c>
      <c r="H174" s="209">
        <f t="shared" si="42"/>
        <v>0</v>
      </c>
      <c r="I174" s="209">
        <f t="shared" si="26"/>
        <v>107800000</v>
      </c>
      <c r="J174" s="247"/>
    </row>
    <row r="175" spans="1:10" x14ac:dyDescent="0.2">
      <c r="A175" s="210" t="s">
        <v>983</v>
      </c>
      <c r="B175" s="211" t="s">
        <v>990</v>
      </c>
      <c r="C175" s="212"/>
      <c r="D175" s="212"/>
      <c r="E175" s="213">
        <f t="shared" ref="E175:H175" si="43">E176</f>
        <v>21000000</v>
      </c>
      <c r="F175" s="213">
        <f t="shared" si="43"/>
        <v>21000000</v>
      </c>
      <c r="G175" s="213">
        <f t="shared" si="43"/>
        <v>0</v>
      </c>
      <c r="H175" s="213">
        <f t="shared" si="43"/>
        <v>0</v>
      </c>
      <c r="I175" s="213">
        <f t="shared" si="26"/>
        <v>21000000</v>
      </c>
      <c r="J175" s="247"/>
    </row>
    <row r="176" spans="1:10" s="115" customFormat="1" x14ac:dyDescent="0.2">
      <c r="A176" s="119">
        <v>363</v>
      </c>
      <c r="B176" s="227" t="s">
        <v>926</v>
      </c>
      <c r="C176" s="117"/>
      <c r="D176" s="128"/>
      <c r="E176" s="120">
        <f t="shared" ref="E176:H176" si="44">E177</f>
        <v>21000000</v>
      </c>
      <c r="F176" s="120">
        <f t="shared" si="44"/>
        <v>21000000</v>
      </c>
      <c r="G176" s="120">
        <f t="shared" si="44"/>
        <v>0</v>
      </c>
      <c r="H176" s="120">
        <f t="shared" si="44"/>
        <v>0</v>
      </c>
      <c r="I176" s="120">
        <f t="shared" si="26"/>
        <v>21000000</v>
      </c>
      <c r="J176" s="247"/>
    </row>
    <row r="177" spans="1:10" s="146" customFormat="1" x14ac:dyDescent="0.2">
      <c r="A177" s="123">
        <v>3632</v>
      </c>
      <c r="B177" s="222" t="s">
        <v>244</v>
      </c>
      <c r="C177" s="111">
        <v>11</v>
      </c>
      <c r="D177" s="112" t="s">
        <v>25</v>
      </c>
      <c r="E177" s="147">
        <v>21000000</v>
      </c>
      <c r="F177" s="147">
        <v>21000000</v>
      </c>
      <c r="G177" s="147"/>
      <c r="H177" s="147"/>
      <c r="I177" s="147">
        <f t="shared" si="26"/>
        <v>21000000</v>
      </c>
      <c r="J177" s="247"/>
    </row>
    <row r="178" spans="1:10" x14ac:dyDescent="0.2">
      <c r="A178" s="210" t="s">
        <v>982</v>
      </c>
      <c r="B178" s="211" t="s">
        <v>992</v>
      </c>
      <c r="C178" s="212"/>
      <c r="D178" s="212"/>
      <c r="E178" s="213">
        <f t="shared" ref="E178:H178" si="45">E179</f>
        <v>90000000</v>
      </c>
      <c r="F178" s="213">
        <f t="shared" si="45"/>
        <v>86800000</v>
      </c>
      <c r="G178" s="213">
        <f t="shared" si="45"/>
        <v>0</v>
      </c>
      <c r="H178" s="213">
        <f t="shared" si="45"/>
        <v>0</v>
      </c>
      <c r="I178" s="213">
        <f t="shared" si="26"/>
        <v>86800000</v>
      </c>
      <c r="J178" s="247"/>
    </row>
    <row r="179" spans="1:10" s="146" customFormat="1" x14ac:dyDescent="0.2">
      <c r="A179" s="144">
        <v>382</v>
      </c>
      <c r="B179" s="228" t="s">
        <v>931</v>
      </c>
      <c r="C179" s="143"/>
      <c r="D179" s="136"/>
      <c r="E179" s="148">
        <f>SUM(E180)</f>
        <v>90000000</v>
      </c>
      <c r="F179" s="148">
        <f>SUM(F180)</f>
        <v>86800000</v>
      </c>
      <c r="G179" s="148">
        <f>SUM(G180)</f>
        <v>0</v>
      </c>
      <c r="H179" s="148">
        <f>SUM(H180)</f>
        <v>0</v>
      </c>
      <c r="I179" s="148">
        <f t="shared" si="26"/>
        <v>86800000</v>
      </c>
      <c r="J179" s="247"/>
    </row>
    <row r="180" spans="1:10" s="142" customFormat="1" ht="15" x14ac:dyDescent="0.2">
      <c r="A180" s="123">
        <v>3821</v>
      </c>
      <c r="B180" s="222" t="s">
        <v>38</v>
      </c>
      <c r="C180" s="111">
        <v>11</v>
      </c>
      <c r="D180" s="112" t="s">
        <v>25</v>
      </c>
      <c r="E180" s="182">
        <v>90000000</v>
      </c>
      <c r="F180" s="182">
        <v>86800000</v>
      </c>
      <c r="G180" s="182"/>
      <c r="H180" s="182"/>
      <c r="I180" s="182">
        <f t="shared" si="26"/>
        <v>86800000</v>
      </c>
      <c r="J180" s="247"/>
    </row>
    <row r="181" spans="1:10" s="120" customFormat="1" ht="31.5" x14ac:dyDescent="0.2">
      <c r="A181" s="171" t="s">
        <v>65</v>
      </c>
      <c r="B181" s="173" t="s">
        <v>255</v>
      </c>
      <c r="C181" s="194"/>
      <c r="D181" s="194"/>
      <c r="E181" s="174">
        <f>E182</f>
        <v>3896875</v>
      </c>
      <c r="F181" s="174">
        <f>F182</f>
        <v>3896875</v>
      </c>
      <c r="G181" s="174">
        <f>G182</f>
        <v>49000</v>
      </c>
      <c r="H181" s="174">
        <f>H182</f>
        <v>0</v>
      </c>
      <c r="I181" s="174">
        <f t="shared" si="26"/>
        <v>3847875</v>
      </c>
      <c r="J181" s="247"/>
    </row>
    <row r="182" spans="1:10" s="195" customFormat="1" x14ac:dyDescent="0.2">
      <c r="A182" s="205">
        <v>11</v>
      </c>
      <c r="B182" s="205" t="s">
        <v>910</v>
      </c>
      <c r="C182" s="206"/>
      <c r="D182" s="206"/>
      <c r="E182" s="209">
        <f t="shared" ref="E182:H182" si="46">E183+E188+E191+E194+E197</f>
        <v>3896875</v>
      </c>
      <c r="F182" s="209">
        <f t="shared" si="46"/>
        <v>3896875</v>
      </c>
      <c r="G182" s="209">
        <f t="shared" si="46"/>
        <v>49000</v>
      </c>
      <c r="H182" s="209">
        <f t="shared" si="46"/>
        <v>0</v>
      </c>
      <c r="I182" s="209">
        <f t="shared" si="26"/>
        <v>3847875</v>
      </c>
      <c r="J182" s="247"/>
    </row>
    <row r="183" spans="1:10" x14ac:dyDescent="0.2">
      <c r="A183" s="210" t="s">
        <v>976</v>
      </c>
      <c r="B183" s="211" t="s">
        <v>987</v>
      </c>
      <c r="C183" s="212"/>
      <c r="D183" s="212"/>
      <c r="E183" s="213">
        <f t="shared" ref="E183:H183" si="47">E184</f>
        <v>1580000</v>
      </c>
      <c r="F183" s="213">
        <f t="shared" si="47"/>
        <v>1580000</v>
      </c>
      <c r="G183" s="213">
        <f t="shared" si="47"/>
        <v>25500</v>
      </c>
      <c r="H183" s="213">
        <f t="shared" si="47"/>
        <v>0</v>
      </c>
      <c r="I183" s="213">
        <f t="shared" si="26"/>
        <v>1554500</v>
      </c>
      <c r="J183" s="247"/>
    </row>
    <row r="184" spans="1:10" s="148" customFormat="1" x14ac:dyDescent="0.2">
      <c r="A184" s="144">
        <v>323</v>
      </c>
      <c r="B184" s="227" t="s">
        <v>918</v>
      </c>
      <c r="C184" s="143"/>
      <c r="D184" s="136"/>
      <c r="E184" s="148">
        <f>SUM(E185:E187)</f>
        <v>1580000</v>
      </c>
      <c r="F184" s="148">
        <f>SUM(F185:F187)</f>
        <v>1580000</v>
      </c>
      <c r="G184" s="148">
        <f>SUM(G185:G187)</f>
        <v>25500</v>
      </c>
      <c r="H184" s="148">
        <f>SUM(H185:H187)</f>
        <v>0</v>
      </c>
      <c r="I184" s="148">
        <f t="shared" si="26"/>
        <v>1554500</v>
      </c>
      <c r="J184" s="247"/>
    </row>
    <row r="185" spans="1:10" s="142" customFormat="1" ht="15" x14ac:dyDescent="0.2">
      <c r="A185" s="123">
        <v>3233</v>
      </c>
      <c r="B185" s="222" t="s">
        <v>119</v>
      </c>
      <c r="C185" s="111">
        <v>11</v>
      </c>
      <c r="D185" s="112" t="s">
        <v>25</v>
      </c>
      <c r="E185" s="147">
        <v>10000</v>
      </c>
      <c r="F185" s="147">
        <v>10000</v>
      </c>
      <c r="G185" s="147">
        <v>500</v>
      </c>
      <c r="H185" s="147"/>
      <c r="I185" s="147">
        <f t="shared" si="26"/>
        <v>9500</v>
      </c>
      <c r="J185" s="247"/>
    </row>
    <row r="186" spans="1:10" s="142" customFormat="1" ht="15" x14ac:dyDescent="0.2">
      <c r="A186" s="123">
        <v>3237</v>
      </c>
      <c r="B186" s="222" t="s">
        <v>36</v>
      </c>
      <c r="C186" s="111">
        <v>11</v>
      </c>
      <c r="D186" s="112" t="s">
        <v>25</v>
      </c>
      <c r="E186" s="147">
        <v>500000</v>
      </c>
      <c r="F186" s="147">
        <v>500000</v>
      </c>
      <c r="G186" s="147">
        <v>25000</v>
      </c>
      <c r="H186" s="147"/>
      <c r="I186" s="147">
        <f t="shared" si="26"/>
        <v>475000</v>
      </c>
      <c r="J186" s="247"/>
    </row>
    <row r="187" spans="1:10" s="142" customFormat="1" ht="15" x14ac:dyDescent="0.2">
      <c r="A187" s="123">
        <v>3238</v>
      </c>
      <c r="B187" s="222" t="s">
        <v>122</v>
      </c>
      <c r="C187" s="111">
        <v>11</v>
      </c>
      <c r="D187" s="112" t="s">
        <v>25</v>
      </c>
      <c r="E187" s="147">
        <v>1070000</v>
      </c>
      <c r="F187" s="147">
        <v>1070000</v>
      </c>
      <c r="G187" s="147"/>
      <c r="H187" s="147"/>
      <c r="I187" s="147">
        <f t="shared" si="26"/>
        <v>1070000</v>
      </c>
      <c r="J187" s="247"/>
    </row>
    <row r="188" spans="1:10" x14ac:dyDescent="0.2">
      <c r="A188" s="210" t="s">
        <v>983</v>
      </c>
      <c r="B188" s="211" t="s">
        <v>990</v>
      </c>
      <c r="C188" s="212"/>
      <c r="D188" s="212"/>
      <c r="E188" s="213">
        <f t="shared" ref="E188:H188" si="48">E189</f>
        <v>600000</v>
      </c>
      <c r="F188" s="213">
        <f t="shared" si="48"/>
        <v>600000</v>
      </c>
      <c r="G188" s="213">
        <f t="shared" si="48"/>
        <v>0</v>
      </c>
      <c r="H188" s="213">
        <f t="shared" si="48"/>
        <v>0</v>
      </c>
      <c r="I188" s="213">
        <f t="shared" si="26"/>
        <v>600000</v>
      </c>
      <c r="J188" s="247"/>
    </row>
    <row r="189" spans="1:10" s="146" customFormat="1" x14ac:dyDescent="0.2">
      <c r="A189" s="144">
        <v>363</v>
      </c>
      <c r="B189" s="227" t="s">
        <v>926</v>
      </c>
      <c r="C189" s="143"/>
      <c r="D189" s="136"/>
      <c r="E189" s="148">
        <f>SUM(E190)</f>
        <v>600000</v>
      </c>
      <c r="F189" s="148">
        <f>SUM(F190)</f>
        <v>600000</v>
      </c>
      <c r="G189" s="148">
        <f>SUM(G190)</f>
        <v>0</v>
      </c>
      <c r="H189" s="148">
        <f>SUM(H190)</f>
        <v>0</v>
      </c>
      <c r="I189" s="148">
        <f t="shared" si="26"/>
        <v>600000</v>
      </c>
      <c r="J189" s="247"/>
    </row>
    <row r="190" spans="1:10" s="142" customFormat="1" ht="15" x14ac:dyDescent="0.2">
      <c r="A190" s="123">
        <v>3631</v>
      </c>
      <c r="B190" s="222" t="s">
        <v>233</v>
      </c>
      <c r="C190" s="111">
        <v>11</v>
      </c>
      <c r="D190" s="112" t="s">
        <v>25</v>
      </c>
      <c r="E190" s="147">
        <v>600000</v>
      </c>
      <c r="F190" s="147">
        <v>600000</v>
      </c>
      <c r="G190" s="147"/>
      <c r="H190" s="147"/>
      <c r="I190" s="147">
        <f t="shared" si="26"/>
        <v>600000</v>
      </c>
      <c r="J190" s="247"/>
    </row>
    <row r="191" spans="1:10" x14ac:dyDescent="0.2">
      <c r="A191" s="210" t="s">
        <v>982</v>
      </c>
      <c r="B191" s="211" t="s">
        <v>992</v>
      </c>
      <c r="C191" s="212"/>
      <c r="D191" s="212"/>
      <c r="E191" s="213">
        <f t="shared" ref="E191:H191" si="49">E192</f>
        <v>450000</v>
      </c>
      <c r="F191" s="213">
        <f t="shared" si="49"/>
        <v>450000</v>
      </c>
      <c r="G191" s="213">
        <f t="shared" si="49"/>
        <v>22500</v>
      </c>
      <c r="H191" s="213">
        <f t="shared" si="49"/>
        <v>0</v>
      </c>
      <c r="I191" s="213">
        <f t="shared" si="26"/>
        <v>427500</v>
      </c>
      <c r="J191" s="247"/>
    </row>
    <row r="192" spans="1:10" s="146" customFormat="1" x14ac:dyDescent="0.2">
      <c r="A192" s="144">
        <v>383</v>
      </c>
      <c r="B192" s="228" t="s">
        <v>932</v>
      </c>
      <c r="C192" s="143"/>
      <c r="D192" s="136"/>
      <c r="E192" s="148">
        <f>SUM(E193)</f>
        <v>450000</v>
      </c>
      <c r="F192" s="148">
        <f>SUM(F193)</f>
        <v>450000</v>
      </c>
      <c r="G192" s="148">
        <f>SUM(G193)</f>
        <v>22500</v>
      </c>
      <c r="H192" s="148">
        <f>SUM(H193)</f>
        <v>0</v>
      </c>
      <c r="I192" s="148">
        <f t="shared" si="26"/>
        <v>427500</v>
      </c>
      <c r="J192" s="247"/>
    </row>
    <row r="193" spans="1:10" s="142" customFormat="1" ht="15" x14ac:dyDescent="0.2">
      <c r="A193" s="123">
        <v>3831</v>
      </c>
      <c r="B193" s="222" t="s">
        <v>295</v>
      </c>
      <c r="C193" s="111">
        <v>11</v>
      </c>
      <c r="D193" s="112" t="s">
        <v>25</v>
      </c>
      <c r="E193" s="147">
        <v>450000</v>
      </c>
      <c r="F193" s="147">
        <v>450000</v>
      </c>
      <c r="G193" s="147">
        <v>22500</v>
      </c>
      <c r="H193" s="147"/>
      <c r="I193" s="147">
        <f t="shared" si="26"/>
        <v>427500</v>
      </c>
      <c r="J193" s="247"/>
    </row>
    <row r="194" spans="1:10" x14ac:dyDescent="0.2">
      <c r="A194" s="210" t="s">
        <v>979</v>
      </c>
      <c r="B194" s="211" t="s">
        <v>993</v>
      </c>
      <c r="C194" s="212"/>
      <c r="D194" s="212"/>
      <c r="E194" s="213">
        <f t="shared" ref="E194:H194" si="50">E195</f>
        <v>20000</v>
      </c>
      <c r="F194" s="213">
        <f t="shared" si="50"/>
        <v>20000</v>
      </c>
      <c r="G194" s="213">
        <f t="shared" si="50"/>
        <v>1000</v>
      </c>
      <c r="H194" s="213">
        <f t="shared" si="50"/>
        <v>0</v>
      </c>
      <c r="I194" s="213">
        <f t="shared" si="26"/>
        <v>19000</v>
      </c>
      <c r="J194" s="247"/>
    </row>
    <row r="195" spans="1:10" s="146" customFormat="1" x14ac:dyDescent="0.2">
      <c r="A195" s="144">
        <v>412</v>
      </c>
      <c r="B195" s="227" t="s">
        <v>935</v>
      </c>
      <c r="C195" s="143"/>
      <c r="D195" s="136"/>
      <c r="E195" s="148">
        <f>SUM(E196)</f>
        <v>20000</v>
      </c>
      <c r="F195" s="148">
        <f>SUM(F196)</f>
        <v>20000</v>
      </c>
      <c r="G195" s="148">
        <f>SUM(G196)</f>
        <v>1000</v>
      </c>
      <c r="H195" s="148">
        <f>SUM(H196)</f>
        <v>0</v>
      </c>
      <c r="I195" s="148">
        <f t="shared" si="26"/>
        <v>19000</v>
      </c>
      <c r="J195" s="247"/>
    </row>
    <row r="196" spans="1:10" s="142" customFormat="1" ht="15" x14ac:dyDescent="0.2">
      <c r="A196" s="123">
        <v>4126</v>
      </c>
      <c r="B196" s="230" t="s">
        <v>4</v>
      </c>
      <c r="C196" s="111">
        <v>11</v>
      </c>
      <c r="D196" s="112" t="s">
        <v>25</v>
      </c>
      <c r="E196" s="147">
        <v>20000</v>
      </c>
      <c r="F196" s="147">
        <v>20000</v>
      </c>
      <c r="G196" s="147">
        <v>1000</v>
      </c>
      <c r="H196" s="147"/>
      <c r="I196" s="147">
        <f t="shared" si="26"/>
        <v>19000</v>
      </c>
      <c r="J196" s="247"/>
    </row>
    <row r="197" spans="1:10" x14ac:dyDescent="0.2">
      <c r="A197" s="210" t="s">
        <v>977</v>
      </c>
      <c r="B197" s="211" t="s">
        <v>994</v>
      </c>
      <c r="C197" s="212"/>
      <c r="D197" s="212"/>
      <c r="E197" s="213">
        <f t="shared" ref="E197:H197" si="51">E198</f>
        <v>1246875</v>
      </c>
      <c r="F197" s="213">
        <f t="shared" si="51"/>
        <v>1246875</v>
      </c>
      <c r="G197" s="213">
        <f t="shared" si="51"/>
        <v>0</v>
      </c>
      <c r="H197" s="213">
        <f t="shared" si="51"/>
        <v>0</v>
      </c>
      <c r="I197" s="213">
        <f t="shared" si="26"/>
        <v>1246875</v>
      </c>
      <c r="J197" s="247"/>
    </row>
    <row r="198" spans="1:10" s="142" customFormat="1" x14ac:dyDescent="0.2">
      <c r="A198" s="144">
        <v>426</v>
      </c>
      <c r="B198" s="227" t="s">
        <v>939</v>
      </c>
      <c r="C198" s="143"/>
      <c r="D198" s="136"/>
      <c r="E198" s="148">
        <f t="shared" ref="E198:H198" si="52">E199</f>
        <v>1246875</v>
      </c>
      <c r="F198" s="148">
        <f t="shared" si="52"/>
        <v>1246875</v>
      </c>
      <c r="G198" s="148">
        <f t="shared" si="52"/>
        <v>0</v>
      </c>
      <c r="H198" s="148">
        <f t="shared" si="52"/>
        <v>0</v>
      </c>
      <c r="I198" s="148">
        <f t="shared" si="26"/>
        <v>1246875</v>
      </c>
      <c r="J198" s="247"/>
    </row>
    <row r="199" spans="1:10" s="142" customFormat="1" ht="15" x14ac:dyDescent="0.2">
      <c r="A199" s="123">
        <v>4262</v>
      </c>
      <c r="B199" s="222" t="s">
        <v>135</v>
      </c>
      <c r="C199" s="111">
        <v>11</v>
      </c>
      <c r="D199" s="112" t="s">
        <v>25</v>
      </c>
      <c r="E199" s="147">
        <v>1246875</v>
      </c>
      <c r="F199" s="147">
        <v>1246875</v>
      </c>
      <c r="G199" s="147"/>
      <c r="H199" s="147"/>
      <c r="I199" s="147">
        <f t="shared" si="26"/>
        <v>1246875</v>
      </c>
      <c r="J199" s="247"/>
    </row>
    <row r="200" spans="1:10" s="115" customFormat="1" ht="31.5" x14ac:dyDescent="0.2">
      <c r="A200" s="171" t="s">
        <v>33</v>
      </c>
      <c r="B200" s="173" t="s">
        <v>31</v>
      </c>
      <c r="C200" s="194"/>
      <c r="D200" s="194"/>
      <c r="E200" s="174">
        <f>E201</f>
        <v>0</v>
      </c>
      <c r="F200" s="174">
        <f>F201</f>
        <v>0</v>
      </c>
      <c r="G200" s="174">
        <f>G201</f>
        <v>0</v>
      </c>
      <c r="H200" s="174">
        <f>H201</f>
        <v>0</v>
      </c>
      <c r="I200" s="174">
        <f t="shared" si="26"/>
        <v>0</v>
      </c>
      <c r="J200" s="247"/>
    </row>
    <row r="201" spans="1:10" s="195" customFormat="1" x14ac:dyDescent="0.2">
      <c r="A201" s="205">
        <v>11</v>
      </c>
      <c r="B201" s="205" t="s">
        <v>910</v>
      </c>
      <c r="C201" s="206"/>
      <c r="D201" s="206"/>
      <c r="E201" s="209">
        <f t="shared" ref="E201:H201" si="53">E202+E205</f>
        <v>0</v>
      </c>
      <c r="F201" s="209">
        <f t="shared" si="53"/>
        <v>0</v>
      </c>
      <c r="G201" s="209">
        <f t="shared" si="53"/>
        <v>0</v>
      </c>
      <c r="H201" s="209">
        <f t="shared" si="53"/>
        <v>0</v>
      </c>
      <c r="I201" s="209">
        <f t="shared" si="26"/>
        <v>0</v>
      </c>
      <c r="J201" s="247"/>
    </row>
    <row r="202" spans="1:10" x14ac:dyDescent="0.2">
      <c r="A202" s="210" t="s">
        <v>976</v>
      </c>
      <c r="B202" s="211" t="s">
        <v>987</v>
      </c>
      <c r="C202" s="212"/>
      <c r="D202" s="212"/>
      <c r="E202" s="213">
        <f t="shared" ref="E202:H202" si="54">E203</f>
        <v>0</v>
      </c>
      <c r="F202" s="213">
        <f t="shared" si="54"/>
        <v>0</v>
      </c>
      <c r="G202" s="213">
        <f t="shared" si="54"/>
        <v>0</v>
      </c>
      <c r="H202" s="213">
        <f t="shared" si="54"/>
        <v>0</v>
      </c>
      <c r="I202" s="213">
        <f t="shared" ref="I202:I265" si="55">F202-G202+H202</f>
        <v>0</v>
      </c>
      <c r="J202" s="247"/>
    </row>
    <row r="203" spans="1:10" s="146" customFormat="1" x14ac:dyDescent="0.2">
      <c r="A203" s="144">
        <v>323</v>
      </c>
      <c r="B203" s="227" t="s">
        <v>918</v>
      </c>
      <c r="C203" s="143"/>
      <c r="D203" s="136"/>
      <c r="E203" s="148">
        <f>SUM(E204)</f>
        <v>0</v>
      </c>
      <c r="F203" s="148">
        <f>SUM(F204)</f>
        <v>0</v>
      </c>
      <c r="G203" s="148">
        <f>SUM(G204)</f>
        <v>0</v>
      </c>
      <c r="H203" s="148">
        <f>SUM(H204)</f>
        <v>0</v>
      </c>
      <c r="I203" s="148">
        <f t="shared" si="55"/>
        <v>0</v>
      </c>
      <c r="J203" s="247"/>
    </row>
    <row r="204" spans="1:10" s="142" customFormat="1" ht="15" x14ac:dyDescent="0.2">
      <c r="A204" s="123">
        <v>3237</v>
      </c>
      <c r="B204" s="222" t="s">
        <v>36</v>
      </c>
      <c r="C204" s="111">
        <v>11</v>
      </c>
      <c r="D204" s="112" t="s">
        <v>25</v>
      </c>
      <c r="E204" s="147">
        <v>0</v>
      </c>
      <c r="F204" s="147">
        <v>0</v>
      </c>
      <c r="G204" s="147"/>
      <c r="H204" s="147"/>
      <c r="I204" s="147">
        <f t="shared" si="55"/>
        <v>0</v>
      </c>
      <c r="J204" s="247"/>
    </row>
    <row r="205" spans="1:10" x14ac:dyDescent="0.2">
      <c r="A205" s="210" t="s">
        <v>979</v>
      </c>
      <c r="B205" s="211" t="s">
        <v>993</v>
      </c>
      <c r="C205" s="212"/>
      <c r="D205" s="212"/>
      <c r="E205" s="213">
        <f t="shared" ref="E205:H205" si="56">E206</f>
        <v>0</v>
      </c>
      <c r="F205" s="213">
        <f t="shared" si="56"/>
        <v>0</v>
      </c>
      <c r="G205" s="213">
        <f t="shared" si="56"/>
        <v>0</v>
      </c>
      <c r="H205" s="213">
        <f t="shared" si="56"/>
        <v>0</v>
      </c>
      <c r="I205" s="213">
        <f t="shared" si="55"/>
        <v>0</v>
      </c>
      <c r="J205" s="247"/>
    </row>
    <row r="206" spans="1:10" s="146" customFormat="1" x14ac:dyDescent="0.2">
      <c r="A206" s="144">
        <v>412</v>
      </c>
      <c r="B206" s="227" t="s">
        <v>935</v>
      </c>
      <c r="C206" s="143"/>
      <c r="D206" s="136"/>
      <c r="E206" s="148">
        <f t="shared" ref="E206:H206" si="57">E207</f>
        <v>0</v>
      </c>
      <c r="F206" s="148">
        <f t="shared" si="57"/>
        <v>0</v>
      </c>
      <c r="G206" s="148">
        <f t="shared" si="57"/>
        <v>0</v>
      </c>
      <c r="H206" s="148">
        <f t="shared" si="57"/>
        <v>0</v>
      </c>
      <c r="I206" s="148">
        <f t="shared" si="55"/>
        <v>0</v>
      </c>
      <c r="J206" s="247"/>
    </row>
    <row r="207" spans="1:10" s="142" customFormat="1" ht="15" x14ac:dyDescent="0.2">
      <c r="A207" s="123">
        <v>4126</v>
      </c>
      <c r="B207" s="222" t="s">
        <v>4</v>
      </c>
      <c r="C207" s="111">
        <v>11</v>
      </c>
      <c r="D207" s="112" t="s">
        <v>25</v>
      </c>
      <c r="E207" s="147">
        <v>0</v>
      </c>
      <c r="F207" s="147">
        <v>0</v>
      </c>
      <c r="G207" s="147"/>
      <c r="H207" s="147"/>
      <c r="I207" s="147">
        <f t="shared" si="55"/>
        <v>0</v>
      </c>
      <c r="J207" s="247"/>
    </row>
    <row r="208" spans="1:10" s="115" customFormat="1" ht="31.5" x14ac:dyDescent="0.2">
      <c r="A208" s="171" t="s">
        <v>335</v>
      </c>
      <c r="B208" s="173" t="s">
        <v>645</v>
      </c>
      <c r="C208" s="194"/>
      <c r="D208" s="194"/>
      <c r="E208" s="174">
        <f>E209</f>
        <v>490000</v>
      </c>
      <c r="F208" s="174">
        <f>F209</f>
        <v>490000</v>
      </c>
      <c r="G208" s="174">
        <f>G209</f>
        <v>0</v>
      </c>
      <c r="H208" s="174">
        <f>H209</f>
        <v>0</v>
      </c>
      <c r="I208" s="174">
        <f t="shared" si="55"/>
        <v>490000</v>
      </c>
      <c r="J208" s="247"/>
    </row>
    <row r="209" spans="1:10" s="195" customFormat="1" x14ac:dyDescent="0.2">
      <c r="A209" s="205">
        <v>11</v>
      </c>
      <c r="B209" s="205" t="s">
        <v>910</v>
      </c>
      <c r="C209" s="206"/>
      <c r="D209" s="206"/>
      <c r="E209" s="209">
        <f t="shared" ref="E209:H209" si="58">E210+E214</f>
        <v>490000</v>
      </c>
      <c r="F209" s="209">
        <f t="shared" si="58"/>
        <v>490000</v>
      </c>
      <c r="G209" s="209">
        <f t="shared" si="58"/>
        <v>0</v>
      </c>
      <c r="H209" s="209">
        <f t="shared" si="58"/>
        <v>0</v>
      </c>
      <c r="I209" s="209">
        <f t="shared" si="55"/>
        <v>490000</v>
      </c>
      <c r="J209" s="247"/>
    </row>
    <row r="210" spans="1:10" x14ac:dyDescent="0.2">
      <c r="A210" s="210" t="s">
        <v>976</v>
      </c>
      <c r="B210" s="211" t="s">
        <v>987</v>
      </c>
      <c r="C210" s="212"/>
      <c r="D210" s="212"/>
      <c r="E210" s="213">
        <f t="shared" ref="E210:H210" si="59">E211</f>
        <v>490000</v>
      </c>
      <c r="F210" s="213">
        <f t="shared" si="59"/>
        <v>490000</v>
      </c>
      <c r="G210" s="213">
        <f t="shared" si="59"/>
        <v>0</v>
      </c>
      <c r="H210" s="213">
        <f t="shared" si="59"/>
        <v>0</v>
      </c>
      <c r="I210" s="213">
        <f t="shared" si="55"/>
        <v>490000</v>
      </c>
      <c r="J210" s="247"/>
    </row>
    <row r="211" spans="1:10" s="146" customFormat="1" x14ac:dyDescent="0.2">
      <c r="A211" s="144">
        <v>323</v>
      </c>
      <c r="B211" s="227" t="s">
        <v>918</v>
      </c>
      <c r="C211" s="143"/>
      <c r="D211" s="136"/>
      <c r="E211" s="148">
        <f>SUM(E212:E213)</f>
        <v>490000</v>
      </c>
      <c r="F211" s="148">
        <f>SUM(F212:F213)</f>
        <v>490000</v>
      </c>
      <c r="G211" s="148">
        <f>SUM(G212:G213)</f>
        <v>0</v>
      </c>
      <c r="H211" s="148">
        <f>SUM(H212:H213)</f>
        <v>0</v>
      </c>
      <c r="I211" s="148">
        <f t="shared" si="55"/>
        <v>490000</v>
      </c>
      <c r="J211" s="247"/>
    </row>
    <row r="212" spans="1:10" s="142" customFormat="1" ht="15" x14ac:dyDescent="0.2">
      <c r="A212" s="123">
        <v>3237</v>
      </c>
      <c r="B212" s="222" t="s">
        <v>36</v>
      </c>
      <c r="C212" s="111">
        <v>11</v>
      </c>
      <c r="D212" s="112" t="s">
        <v>25</v>
      </c>
      <c r="E212" s="147">
        <v>0</v>
      </c>
      <c r="F212" s="147">
        <v>0</v>
      </c>
      <c r="G212" s="147"/>
      <c r="H212" s="147"/>
      <c r="I212" s="147">
        <f t="shared" si="55"/>
        <v>0</v>
      </c>
      <c r="J212" s="247"/>
    </row>
    <row r="213" spans="1:10" s="142" customFormat="1" ht="15" x14ac:dyDescent="0.2">
      <c r="A213" s="186">
        <v>3238</v>
      </c>
      <c r="B213" s="231" t="s">
        <v>122</v>
      </c>
      <c r="C213" s="137">
        <v>11</v>
      </c>
      <c r="D213" s="150" t="s">
        <v>25</v>
      </c>
      <c r="E213" s="147">
        <v>490000</v>
      </c>
      <c r="F213" s="147">
        <v>490000</v>
      </c>
      <c r="G213" s="147"/>
      <c r="H213" s="147"/>
      <c r="I213" s="147">
        <f t="shared" si="55"/>
        <v>490000</v>
      </c>
      <c r="J213" s="247"/>
    </row>
    <row r="214" spans="1:10" x14ac:dyDescent="0.2">
      <c r="A214" s="210" t="s">
        <v>979</v>
      </c>
      <c r="B214" s="211" t="s">
        <v>993</v>
      </c>
      <c r="C214" s="212"/>
      <c r="D214" s="212"/>
      <c r="E214" s="213">
        <f t="shared" ref="E214:H214" si="60">E215</f>
        <v>0</v>
      </c>
      <c r="F214" s="213">
        <f t="shared" si="60"/>
        <v>0</v>
      </c>
      <c r="G214" s="213">
        <f t="shared" si="60"/>
        <v>0</v>
      </c>
      <c r="H214" s="213">
        <f t="shared" si="60"/>
        <v>0</v>
      </c>
      <c r="I214" s="213">
        <f t="shared" si="55"/>
        <v>0</v>
      </c>
      <c r="J214" s="247"/>
    </row>
    <row r="215" spans="1:10" s="146" customFormat="1" x14ac:dyDescent="0.2">
      <c r="A215" s="144">
        <v>412</v>
      </c>
      <c r="B215" s="227" t="s">
        <v>935</v>
      </c>
      <c r="C215" s="143"/>
      <c r="D215" s="136"/>
      <c r="E215" s="148">
        <f t="shared" ref="E215:H215" si="61">E216</f>
        <v>0</v>
      </c>
      <c r="F215" s="148">
        <f t="shared" si="61"/>
        <v>0</v>
      </c>
      <c r="G215" s="148">
        <f t="shared" si="61"/>
        <v>0</v>
      </c>
      <c r="H215" s="148">
        <f t="shared" si="61"/>
        <v>0</v>
      </c>
      <c r="I215" s="148">
        <f t="shared" si="55"/>
        <v>0</v>
      </c>
      <c r="J215" s="247"/>
    </row>
    <row r="216" spans="1:10" s="142" customFormat="1" ht="15" x14ac:dyDescent="0.2">
      <c r="A216" s="123">
        <v>4126</v>
      </c>
      <c r="B216" s="222" t="s">
        <v>4</v>
      </c>
      <c r="C216" s="111">
        <v>11</v>
      </c>
      <c r="D216" s="112" t="s">
        <v>25</v>
      </c>
      <c r="E216" s="147">
        <v>0</v>
      </c>
      <c r="F216" s="147">
        <v>0</v>
      </c>
      <c r="G216" s="147"/>
      <c r="H216" s="147"/>
      <c r="I216" s="147">
        <f t="shared" si="55"/>
        <v>0</v>
      </c>
      <c r="J216" s="247"/>
    </row>
    <row r="217" spans="1:10" s="115" customFormat="1" ht="31.5" x14ac:dyDescent="0.2">
      <c r="A217" s="171" t="s">
        <v>660</v>
      </c>
      <c r="B217" s="232" t="s">
        <v>652</v>
      </c>
      <c r="C217" s="197"/>
      <c r="D217" s="197"/>
      <c r="E217" s="174">
        <f>E218</f>
        <v>432000</v>
      </c>
      <c r="F217" s="174">
        <f>F218</f>
        <v>432000</v>
      </c>
      <c r="G217" s="174">
        <f>G218</f>
        <v>0</v>
      </c>
      <c r="H217" s="174">
        <f>H218</f>
        <v>0</v>
      </c>
      <c r="I217" s="174">
        <f t="shared" si="55"/>
        <v>432000</v>
      </c>
      <c r="J217" s="247"/>
    </row>
    <row r="218" spans="1:10" s="195" customFormat="1" x14ac:dyDescent="0.2">
      <c r="A218" s="205">
        <v>11</v>
      </c>
      <c r="B218" s="205" t="s">
        <v>910</v>
      </c>
      <c r="C218" s="206"/>
      <c r="D218" s="206"/>
      <c r="E218" s="209">
        <f t="shared" ref="E218:H218" si="62">E219</f>
        <v>432000</v>
      </c>
      <c r="F218" s="209">
        <f t="shared" si="62"/>
        <v>432000</v>
      </c>
      <c r="G218" s="209">
        <f t="shared" si="62"/>
        <v>0</v>
      </c>
      <c r="H218" s="209">
        <f t="shared" si="62"/>
        <v>0</v>
      </c>
      <c r="I218" s="209">
        <f t="shared" si="55"/>
        <v>432000</v>
      </c>
      <c r="J218" s="247"/>
    </row>
    <row r="219" spans="1:10" x14ac:dyDescent="0.2">
      <c r="A219" s="210" t="s">
        <v>976</v>
      </c>
      <c r="B219" s="211" t="s">
        <v>987</v>
      </c>
      <c r="C219" s="212"/>
      <c r="D219" s="212"/>
      <c r="E219" s="213">
        <f t="shared" ref="E219:H219" si="63">E220+E225+E227</f>
        <v>432000</v>
      </c>
      <c r="F219" s="213">
        <f t="shared" si="63"/>
        <v>432000</v>
      </c>
      <c r="G219" s="213">
        <f t="shared" si="63"/>
        <v>0</v>
      </c>
      <c r="H219" s="213">
        <f t="shared" si="63"/>
        <v>0</v>
      </c>
      <c r="I219" s="213">
        <f t="shared" si="55"/>
        <v>432000</v>
      </c>
      <c r="J219" s="247"/>
    </row>
    <row r="220" spans="1:10" s="115" customFormat="1" x14ac:dyDescent="0.2">
      <c r="A220" s="126">
        <v>323</v>
      </c>
      <c r="B220" s="227" t="s">
        <v>918</v>
      </c>
      <c r="C220" s="117"/>
      <c r="D220" s="128"/>
      <c r="E220" s="120">
        <f>SUM(E221:E224)</f>
        <v>296000</v>
      </c>
      <c r="F220" s="120">
        <f>SUM(F221:F224)</f>
        <v>296000</v>
      </c>
      <c r="G220" s="120">
        <f>SUM(G221:G224)</f>
        <v>0</v>
      </c>
      <c r="H220" s="120">
        <f>SUM(H221:H224)</f>
        <v>0</v>
      </c>
      <c r="I220" s="120">
        <f t="shared" si="55"/>
        <v>296000</v>
      </c>
      <c r="J220" s="247"/>
    </row>
    <row r="221" spans="1:10" s="142" customFormat="1" ht="15" x14ac:dyDescent="0.2">
      <c r="A221" s="129">
        <v>3233</v>
      </c>
      <c r="B221" s="230" t="s">
        <v>119</v>
      </c>
      <c r="C221" s="111">
        <v>11</v>
      </c>
      <c r="D221" s="112" t="s">
        <v>25</v>
      </c>
      <c r="E221" s="147">
        <v>115000</v>
      </c>
      <c r="F221" s="147">
        <v>115000</v>
      </c>
      <c r="G221" s="147"/>
      <c r="H221" s="147"/>
      <c r="I221" s="147">
        <f t="shared" si="55"/>
        <v>115000</v>
      </c>
      <c r="J221" s="247"/>
    </row>
    <row r="222" spans="1:10" s="142" customFormat="1" ht="15" x14ac:dyDescent="0.2">
      <c r="A222" s="129">
        <v>3235</v>
      </c>
      <c r="B222" s="230" t="s">
        <v>42</v>
      </c>
      <c r="C222" s="111">
        <v>11</v>
      </c>
      <c r="D222" s="112" t="s">
        <v>25</v>
      </c>
      <c r="E222" s="147">
        <v>95000</v>
      </c>
      <c r="F222" s="147">
        <v>95000</v>
      </c>
      <c r="G222" s="147"/>
      <c r="H222" s="147"/>
      <c r="I222" s="147">
        <f t="shared" si="55"/>
        <v>95000</v>
      </c>
      <c r="J222" s="247"/>
    </row>
    <row r="223" spans="1:10" s="142" customFormat="1" ht="15" x14ac:dyDescent="0.2">
      <c r="A223" s="129">
        <v>3237</v>
      </c>
      <c r="B223" s="230" t="s">
        <v>36</v>
      </c>
      <c r="C223" s="111">
        <v>11</v>
      </c>
      <c r="D223" s="112" t="s">
        <v>25</v>
      </c>
      <c r="E223" s="147">
        <v>65000</v>
      </c>
      <c r="F223" s="147">
        <v>65000</v>
      </c>
      <c r="G223" s="147"/>
      <c r="H223" s="147"/>
      <c r="I223" s="147">
        <f t="shared" si="55"/>
        <v>65000</v>
      </c>
      <c r="J223" s="247"/>
    </row>
    <row r="224" spans="1:10" s="142" customFormat="1" ht="15" x14ac:dyDescent="0.2">
      <c r="A224" s="129">
        <v>3239</v>
      </c>
      <c r="B224" s="230" t="s">
        <v>41</v>
      </c>
      <c r="C224" s="111">
        <v>11</v>
      </c>
      <c r="D224" s="112" t="s">
        <v>25</v>
      </c>
      <c r="E224" s="147">
        <v>21000</v>
      </c>
      <c r="F224" s="147">
        <v>21000</v>
      </c>
      <c r="G224" s="147"/>
      <c r="H224" s="147"/>
      <c r="I224" s="147">
        <f t="shared" si="55"/>
        <v>21000</v>
      </c>
      <c r="J224" s="247"/>
    </row>
    <row r="225" spans="1:10" s="115" customFormat="1" x14ac:dyDescent="0.2">
      <c r="A225" s="126">
        <v>324</v>
      </c>
      <c r="B225" s="227" t="s">
        <v>238</v>
      </c>
      <c r="C225" s="117"/>
      <c r="D225" s="128"/>
      <c r="E225" s="120">
        <f>E226</f>
        <v>16000</v>
      </c>
      <c r="F225" s="120">
        <f>F226</f>
        <v>16000</v>
      </c>
      <c r="G225" s="120">
        <f>G226</f>
        <v>0</v>
      </c>
      <c r="H225" s="120">
        <f>H226</f>
        <v>0</v>
      </c>
      <c r="I225" s="120">
        <f t="shared" si="55"/>
        <v>16000</v>
      </c>
      <c r="J225" s="247"/>
    </row>
    <row r="226" spans="1:10" s="142" customFormat="1" ht="15" x14ac:dyDescent="0.2">
      <c r="A226" s="129">
        <v>3241</v>
      </c>
      <c r="B226" s="230" t="s">
        <v>238</v>
      </c>
      <c r="C226" s="111">
        <v>11</v>
      </c>
      <c r="D226" s="112" t="s">
        <v>25</v>
      </c>
      <c r="E226" s="147">
        <v>16000</v>
      </c>
      <c r="F226" s="147">
        <v>16000</v>
      </c>
      <c r="G226" s="147"/>
      <c r="H226" s="147"/>
      <c r="I226" s="147">
        <f t="shared" si="55"/>
        <v>16000</v>
      </c>
      <c r="J226" s="247"/>
    </row>
    <row r="227" spans="1:10" s="142" customFormat="1" x14ac:dyDescent="0.2">
      <c r="A227" s="135">
        <v>329</v>
      </c>
      <c r="B227" s="227" t="s">
        <v>125</v>
      </c>
      <c r="C227" s="143"/>
      <c r="D227" s="136"/>
      <c r="E227" s="148">
        <f>E228</f>
        <v>120000</v>
      </c>
      <c r="F227" s="148">
        <f>F228</f>
        <v>120000</v>
      </c>
      <c r="G227" s="148">
        <f>G228</f>
        <v>0</v>
      </c>
      <c r="H227" s="148">
        <f>H228</f>
        <v>0</v>
      </c>
      <c r="I227" s="148">
        <f t="shared" si="55"/>
        <v>120000</v>
      </c>
      <c r="J227" s="247"/>
    </row>
    <row r="228" spans="1:10" s="142" customFormat="1" ht="15" x14ac:dyDescent="0.2">
      <c r="A228" s="129">
        <v>3293</v>
      </c>
      <c r="B228" s="230" t="s">
        <v>124</v>
      </c>
      <c r="C228" s="111">
        <v>11</v>
      </c>
      <c r="D228" s="112" t="s">
        <v>25</v>
      </c>
      <c r="E228" s="147">
        <v>120000</v>
      </c>
      <c r="F228" s="147">
        <v>120000</v>
      </c>
      <c r="G228" s="147"/>
      <c r="H228" s="147"/>
      <c r="I228" s="147">
        <f t="shared" si="55"/>
        <v>120000</v>
      </c>
      <c r="J228" s="247"/>
    </row>
    <row r="229" spans="1:10" s="115" customFormat="1" ht="31.5" x14ac:dyDescent="0.2">
      <c r="A229" s="171" t="s">
        <v>602</v>
      </c>
      <c r="B229" s="173" t="s">
        <v>603</v>
      </c>
      <c r="C229" s="194"/>
      <c r="D229" s="194"/>
      <c r="E229" s="174">
        <f t="shared" ref="E229:H230" si="64">E230</f>
        <v>330000</v>
      </c>
      <c r="F229" s="174">
        <f t="shared" si="64"/>
        <v>330000</v>
      </c>
      <c r="G229" s="174">
        <f t="shared" si="64"/>
        <v>9501</v>
      </c>
      <c r="H229" s="174">
        <f t="shared" si="64"/>
        <v>0</v>
      </c>
      <c r="I229" s="174">
        <f t="shared" si="55"/>
        <v>320499</v>
      </c>
      <c r="J229" s="247"/>
    </row>
    <row r="230" spans="1:10" s="195" customFormat="1" x14ac:dyDescent="0.2">
      <c r="A230" s="205">
        <v>11</v>
      </c>
      <c r="B230" s="205" t="s">
        <v>910</v>
      </c>
      <c r="C230" s="206"/>
      <c r="D230" s="206"/>
      <c r="E230" s="209">
        <f t="shared" si="64"/>
        <v>330000</v>
      </c>
      <c r="F230" s="209">
        <f t="shared" si="64"/>
        <v>330000</v>
      </c>
      <c r="G230" s="209">
        <f t="shared" si="64"/>
        <v>9501</v>
      </c>
      <c r="H230" s="209">
        <f t="shared" si="64"/>
        <v>0</v>
      </c>
      <c r="I230" s="209">
        <f t="shared" si="55"/>
        <v>320499</v>
      </c>
      <c r="J230" s="247"/>
    </row>
    <row r="231" spans="1:10" x14ac:dyDescent="0.2">
      <c r="A231" s="210" t="s">
        <v>976</v>
      </c>
      <c r="B231" s="211" t="s">
        <v>987</v>
      </c>
      <c r="C231" s="212"/>
      <c r="D231" s="212"/>
      <c r="E231" s="213">
        <f t="shared" ref="E231:H231" si="65">E232</f>
        <v>330000</v>
      </c>
      <c r="F231" s="213">
        <f t="shared" si="65"/>
        <v>330000</v>
      </c>
      <c r="G231" s="213">
        <f t="shared" si="65"/>
        <v>9501</v>
      </c>
      <c r="H231" s="213">
        <f t="shared" si="65"/>
        <v>0</v>
      </c>
      <c r="I231" s="213">
        <f t="shared" si="55"/>
        <v>320499</v>
      </c>
      <c r="J231" s="247"/>
    </row>
    <row r="232" spans="1:10" s="115" customFormat="1" x14ac:dyDescent="0.2">
      <c r="A232" s="119">
        <v>329</v>
      </c>
      <c r="B232" s="227" t="s">
        <v>125</v>
      </c>
      <c r="C232" s="117"/>
      <c r="D232" s="128"/>
      <c r="E232" s="120">
        <f>SUM(E233:E233)</f>
        <v>330000</v>
      </c>
      <c r="F232" s="120">
        <f>SUM(F233:F233)</f>
        <v>330000</v>
      </c>
      <c r="G232" s="120">
        <f>SUM(G233:G233)</f>
        <v>9501</v>
      </c>
      <c r="H232" s="120">
        <f>SUM(H233:H233)</f>
        <v>0</v>
      </c>
      <c r="I232" s="120">
        <f t="shared" si="55"/>
        <v>320499</v>
      </c>
      <c r="J232" s="247"/>
    </row>
    <row r="233" spans="1:10" s="142" customFormat="1" ht="15" x14ac:dyDescent="0.2">
      <c r="A233" s="123">
        <v>3294</v>
      </c>
      <c r="B233" s="222" t="s">
        <v>610</v>
      </c>
      <c r="C233" s="111">
        <v>11</v>
      </c>
      <c r="D233" s="112" t="s">
        <v>25</v>
      </c>
      <c r="E233" s="147">
        <v>330000</v>
      </c>
      <c r="F233" s="147">
        <v>330000</v>
      </c>
      <c r="G233" s="147">
        <v>9501</v>
      </c>
      <c r="H233" s="147"/>
      <c r="I233" s="147">
        <f t="shared" si="55"/>
        <v>320499</v>
      </c>
      <c r="J233" s="247"/>
    </row>
    <row r="234" spans="1:10" s="115" customFormat="1" ht="31.5" x14ac:dyDescent="0.2">
      <c r="A234" s="171" t="s">
        <v>49</v>
      </c>
      <c r="B234" s="173" t="s">
        <v>614</v>
      </c>
      <c r="C234" s="194"/>
      <c r="D234" s="194"/>
      <c r="E234" s="174">
        <f t="shared" ref="E234:H234" si="66">E235</f>
        <v>2930000</v>
      </c>
      <c r="F234" s="174">
        <f t="shared" si="66"/>
        <v>2930000</v>
      </c>
      <c r="G234" s="174">
        <f t="shared" si="66"/>
        <v>0</v>
      </c>
      <c r="H234" s="174">
        <f t="shared" si="66"/>
        <v>0</v>
      </c>
      <c r="I234" s="174">
        <f t="shared" si="55"/>
        <v>2930000</v>
      </c>
      <c r="J234" s="247"/>
    </row>
    <row r="235" spans="1:10" s="195" customFormat="1" x14ac:dyDescent="0.2">
      <c r="A235" s="205">
        <v>11</v>
      </c>
      <c r="B235" s="205" t="s">
        <v>910</v>
      </c>
      <c r="C235" s="206"/>
      <c r="D235" s="206"/>
      <c r="E235" s="209">
        <f t="shared" ref="E235:H235" si="67">E236+E239</f>
        <v>2930000</v>
      </c>
      <c r="F235" s="209">
        <f t="shared" si="67"/>
        <v>2930000</v>
      </c>
      <c r="G235" s="209">
        <f t="shared" si="67"/>
        <v>0</v>
      </c>
      <c r="H235" s="209">
        <f t="shared" si="67"/>
        <v>0</v>
      </c>
      <c r="I235" s="209">
        <f t="shared" si="55"/>
        <v>2930000</v>
      </c>
      <c r="J235" s="247"/>
    </row>
    <row r="236" spans="1:10" x14ac:dyDescent="0.2">
      <c r="A236" s="210" t="s">
        <v>976</v>
      </c>
      <c r="B236" s="211" t="s">
        <v>987</v>
      </c>
      <c r="C236" s="212"/>
      <c r="D236" s="212"/>
      <c r="E236" s="213">
        <f t="shared" ref="E236:H237" si="68">E237</f>
        <v>30000</v>
      </c>
      <c r="F236" s="213">
        <f t="shared" si="68"/>
        <v>30000</v>
      </c>
      <c r="G236" s="213">
        <f t="shared" si="68"/>
        <v>0</v>
      </c>
      <c r="H236" s="213">
        <f t="shared" si="68"/>
        <v>0</v>
      </c>
      <c r="I236" s="213">
        <f t="shared" si="55"/>
        <v>30000</v>
      </c>
      <c r="J236" s="247"/>
    </row>
    <row r="237" spans="1:10" s="115" customFormat="1" x14ac:dyDescent="0.2">
      <c r="A237" s="119">
        <v>329</v>
      </c>
      <c r="B237" s="227" t="s">
        <v>125</v>
      </c>
      <c r="C237" s="117"/>
      <c r="D237" s="128"/>
      <c r="E237" s="120">
        <f t="shared" si="68"/>
        <v>30000</v>
      </c>
      <c r="F237" s="120">
        <f t="shared" si="68"/>
        <v>30000</v>
      </c>
      <c r="G237" s="120">
        <f t="shared" si="68"/>
        <v>0</v>
      </c>
      <c r="H237" s="120">
        <f t="shared" si="68"/>
        <v>0</v>
      </c>
      <c r="I237" s="120">
        <f t="shared" si="55"/>
        <v>30000</v>
      </c>
      <c r="J237" s="247"/>
    </row>
    <row r="238" spans="1:10" s="142" customFormat="1" ht="15" x14ac:dyDescent="0.2">
      <c r="A238" s="123">
        <v>3295</v>
      </c>
      <c r="B238" s="222" t="s">
        <v>237</v>
      </c>
      <c r="C238" s="111">
        <v>11</v>
      </c>
      <c r="D238" s="112" t="s">
        <v>25</v>
      </c>
      <c r="E238" s="147">
        <v>30000</v>
      </c>
      <c r="F238" s="147">
        <v>30000</v>
      </c>
      <c r="G238" s="147"/>
      <c r="H238" s="147"/>
      <c r="I238" s="147">
        <f t="shared" si="55"/>
        <v>30000</v>
      </c>
      <c r="J238" s="247"/>
    </row>
    <row r="239" spans="1:10" ht="31.5" x14ac:dyDescent="0.2">
      <c r="A239" s="210" t="s">
        <v>984</v>
      </c>
      <c r="B239" s="211" t="s">
        <v>991</v>
      </c>
      <c r="C239" s="212"/>
      <c r="D239" s="212"/>
      <c r="E239" s="213">
        <f t="shared" ref="E239:H239" si="69">E240</f>
        <v>2900000</v>
      </c>
      <c r="F239" s="213">
        <f t="shared" si="69"/>
        <v>2900000</v>
      </c>
      <c r="G239" s="213">
        <f t="shared" si="69"/>
        <v>0</v>
      </c>
      <c r="H239" s="213">
        <f t="shared" si="69"/>
        <v>0</v>
      </c>
      <c r="I239" s="213">
        <f t="shared" si="55"/>
        <v>2900000</v>
      </c>
      <c r="J239" s="247"/>
    </row>
    <row r="240" spans="1:10" s="115" customFormat="1" x14ac:dyDescent="0.2">
      <c r="A240" s="119">
        <v>372</v>
      </c>
      <c r="B240" s="227" t="s">
        <v>920</v>
      </c>
      <c r="C240" s="117"/>
      <c r="D240" s="128"/>
      <c r="E240" s="120">
        <f>SUM(E241)</f>
        <v>2900000</v>
      </c>
      <c r="F240" s="120">
        <f>SUM(F241)</f>
        <v>2900000</v>
      </c>
      <c r="G240" s="120">
        <f>SUM(G241)</f>
        <v>0</v>
      </c>
      <c r="H240" s="120">
        <f>SUM(H241)</f>
        <v>0</v>
      </c>
      <c r="I240" s="120">
        <f t="shared" si="55"/>
        <v>2900000</v>
      </c>
      <c r="J240" s="247"/>
    </row>
    <row r="241" spans="1:10" s="142" customFormat="1" ht="15" x14ac:dyDescent="0.2">
      <c r="A241" s="123">
        <v>3721</v>
      </c>
      <c r="B241" s="222" t="s">
        <v>149</v>
      </c>
      <c r="C241" s="111">
        <v>11</v>
      </c>
      <c r="D241" s="112" t="s">
        <v>25</v>
      </c>
      <c r="E241" s="147">
        <v>2900000</v>
      </c>
      <c r="F241" s="147">
        <v>2900000</v>
      </c>
      <c r="G241" s="147"/>
      <c r="H241" s="147"/>
      <c r="I241" s="147">
        <f t="shared" si="55"/>
        <v>2900000</v>
      </c>
      <c r="J241" s="247"/>
    </row>
    <row r="242" spans="1:10" s="115" customFormat="1" ht="31.5" x14ac:dyDescent="0.2">
      <c r="A242" s="171" t="s">
        <v>620</v>
      </c>
      <c r="B242" s="173" t="s">
        <v>615</v>
      </c>
      <c r="C242" s="194"/>
      <c r="D242" s="194"/>
      <c r="E242" s="174">
        <f>E243</f>
        <v>8185000</v>
      </c>
      <c r="F242" s="174">
        <f>F243</f>
        <v>8185000</v>
      </c>
      <c r="G242" s="174">
        <f>G243</f>
        <v>0</v>
      </c>
      <c r="H242" s="174">
        <f>H243</f>
        <v>0</v>
      </c>
      <c r="I242" s="174">
        <f t="shared" si="55"/>
        <v>8185000</v>
      </c>
      <c r="J242" s="247"/>
    </row>
    <row r="243" spans="1:10" s="195" customFormat="1" x14ac:dyDescent="0.2">
      <c r="A243" s="205">
        <v>11</v>
      </c>
      <c r="B243" s="205" t="s">
        <v>910</v>
      </c>
      <c r="C243" s="206"/>
      <c r="D243" s="206"/>
      <c r="E243" s="209">
        <f t="shared" ref="E243:H243" si="70">E244+E247</f>
        <v>8185000</v>
      </c>
      <c r="F243" s="209">
        <f t="shared" si="70"/>
        <v>8185000</v>
      </c>
      <c r="G243" s="209">
        <f t="shared" si="70"/>
        <v>0</v>
      </c>
      <c r="H243" s="209">
        <f t="shared" si="70"/>
        <v>0</v>
      </c>
      <c r="I243" s="209">
        <f t="shared" si="55"/>
        <v>8185000</v>
      </c>
      <c r="J243" s="247"/>
    </row>
    <row r="244" spans="1:10" x14ac:dyDescent="0.2">
      <c r="A244" s="210" t="s">
        <v>985</v>
      </c>
      <c r="B244" s="211" t="s">
        <v>989</v>
      </c>
      <c r="C244" s="212"/>
      <c r="D244" s="212"/>
      <c r="E244" s="213">
        <f t="shared" ref="E244:H244" si="71">E245</f>
        <v>8000000</v>
      </c>
      <c r="F244" s="213">
        <f t="shared" si="71"/>
        <v>8000000</v>
      </c>
      <c r="G244" s="213">
        <f t="shared" si="71"/>
        <v>0</v>
      </c>
      <c r="H244" s="213">
        <f t="shared" si="71"/>
        <v>0</v>
      </c>
      <c r="I244" s="213">
        <f t="shared" si="55"/>
        <v>8000000</v>
      </c>
      <c r="J244" s="247"/>
    </row>
    <row r="245" spans="1:10" s="115" customFormat="1" ht="31.5" x14ac:dyDescent="0.2">
      <c r="A245" s="119">
        <v>352</v>
      </c>
      <c r="B245" s="227" t="s">
        <v>923</v>
      </c>
      <c r="C245" s="117"/>
      <c r="D245" s="128"/>
      <c r="E245" s="120">
        <f t="shared" ref="E245:H245" si="72">E246</f>
        <v>8000000</v>
      </c>
      <c r="F245" s="120">
        <f t="shared" si="72"/>
        <v>8000000</v>
      </c>
      <c r="G245" s="120">
        <f t="shared" si="72"/>
        <v>0</v>
      </c>
      <c r="H245" s="120">
        <f t="shared" si="72"/>
        <v>0</v>
      </c>
      <c r="I245" s="120">
        <f t="shared" si="55"/>
        <v>8000000</v>
      </c>
      <c r="J245" s="247"/>
    </row>
    <row r="246" spans="1:10" s="142" customFormat="1" ht="30" x14ac:dyDescent="0.2">
      <c r="A246" s="123">
        <v>3522</v>
      </c>
      <c r="B246" s="222" t="s">
        <v>646</v>
      </c>
      <c r="C246" s="111">
        <v>11</v>
      </c>
      <c r="D246" s="112" t="s">
        <v>25</v>
      </c>
      <c r="E246" s="147">
        <v>8000000</v>
      </c>
      <c r="F246" s="147">
        <v>8000000</v>
      </c>
      <c r="G246" s="147"/>
      <c r="H246" s="147"/>
      <c r="I246" s="147">
        <f t="shared" si="55"/>
        <v>8000000</v>
      </c>
      <c r="J246" s="247"/>
    </row>
    <row r="247" spans="1:10" ht="31.5" x14ac:dyDescent="0.2">
      <c r="A247" s="210" t="s">
        <v>984</v>
      </c>
      <c r="B247" s="211" t="s">
        <v>991</v>
      </c>
      <c r="C247" s="212"/>
      <c r="D247" s="212"/>
      <c r="E247" s="213">
        <f t="shared" ref="E247:H247" si="73">E248</f>
        <v>185000</v>
      </c>
      <c r="F247" s="213">
        <f t="shared" si="73"/>
        <v>185000</v>
      </c>
      <c r="G247" s="213">
        <f t="shared" si="73"/>
        <v>0</v>
      </c>
      <c r="H247" s="213">
        <f t="shared" si="73"/>
        <v>0</v>
      </c>
      <c r="I247" s="213">
        <f t="shared" si="55"/>
        <v>185000</v>
      </c>
      <c r="J247" s="247"/>
    </row>
    <row r="248" spans="1:10" s="146" customFormat="1" x14ac:dyDescent="0.2">
      <c r="A248" s="144">
        <v>372</v>
      </c>
      <c r="B248" s="227" t="s">
        <v>920</v>
      </c>
      <c r="C248" s="143"/>
      <c r="D248" s="136"/>
      <c r="E248" s="148">
        <f t="shared" ref="E248:H248" si="74">E249</f>
        <v>185000</v>
      </c>
      <c r="F248" s="148">
        <f t="shared" si="74"/>
        <v>185000</v>
      </c>
      <c r="G248" s="148">
        <f t="shared" si="74"/>
        <v>0</v>
      </c>
      <c r="H248" s="148">
        <f t="shared" si="74"/>
        <v>0</v>
      </c>
      <c r="I248" s="148">
        <f t="shared" si="55"/>
        <v>185000</v>
      </c>
      <c r="J248" s="247"/>
    </row>
    <row r="249" spans="1:10" s="142" customFormat="1" ht="15" x14ac:dyDescent="0.2">
      <c r="A249" s="123">
        <v>3721</v>
      </c>
      <c r="B249" s="222" t="s">
        <v>149</v>
      </c>
      <c r="C249" s="111">
        <v>11</v>
      </c>
      <c r="D249" s="112" t="s">
        <v>25</v>
      </c>
      <c r="E249" s="147">
        <v>185000</v>
      </c>
      <c r="F249" s="147">
        <v>185000</v>
      </c>
      <c r="G249" s="147"/>
      <c r="H249" s="147"/>
      <c r="I249" s="147">
        <f t="shared" si="55"/>
        <v>185000</v>
      </c>
      <c r="J249" s="247"/>
    </row>
    <row r="250" spans="1:10" s="115" customFormat="1" ht="47.25" x14ac:dyDescent="0.2">
      <c r="A250" s="171" t="s">
        <v>842</v>
      </c>
      <c r="B250" s="173" t="s">
        <v>841</v>
      </c>
      <c r="C250" s="194"/>
      <c r="D250" s="194"/>
      <c r="E250" s="174">
        <f>E251+E268</f>
        <v>841075</v>
      </c>
      <c r="F250" s="174">
        <f>F251+F268</f>
        <v>841075</v>
      </c>
      <c r="G250" s="174">
        <f>G251+G268</f>
        <v>0</v>
      </c>
      <c r="H250" s="174">
        <f>H251+H268</f>
        <v>0</v>
      </c>
      <c r="I250" s="174">
        <f t="shared" si="55"/>
        <v>841075</v>
      </c>
      <c r="J250" s="247"/>
    </row>
    <row r="251" spans="1:10" s="115" customFormat="1" x14ac:dyDescent="0.2">
      <c r="A251" s="207" t="s">
        <v>946</v>
      </c>
      <c r="B251" s="205" t="s">
        <v>947</v>
      </c>
      <c r="C251" s="208"/>
      <c r="D251" s="208"/>
      <c r="E251" s="209">
        <f t="shared" ref="E251:H251" si="75">E252+E257</f>
        <v>145200</v>
      </c>
      <c r="F251" s="209">
        <f t="shared" si="75"/>
        <v>145200</v>
      </c>
      <c r="G251" s="209">
        <f t="shared" si="75"/>
        <v>0</v>
      </c>
      <c r="H251" s="209">
        <f t="shared" si="75"/>
        <v>0</v>
      </c>
      <c r="I251" s="209">
        <f t="shared" si="55"/>
        <v>145200</v>
      </c>
      <c r="J251" s="247"/>
    </row>
    <row r="252" spans="1:10" x14ac:dyDescent="0.2">
      <c r="A252" s="210" t="s">
        <v>944</v>
      </c>
      <c r="B252" s="211" t="s">
        <v>986</v>
      </c>
      <c r="C252" s="212"/>
      <c r="D252" s="212"/>
      <c r="E252" s="213">
        <f t="shared" ref="E252:H252" si="76">E253+E255</f>
        <v>57500</v>
      </c>
      <c r="F252" s="213">
        <f t="shared" si="76"/>
        <v>57500</v>
      </c>
      <c r="G252" s="213">
        <f t="shared" si="76"/>
        <v>0</v>
      </c>
      <c r="H252" s="213">
        <f t="shared" si="76"/>
        <v>0</v>
      </c>
      <c r="I252" s="213">
        <f t="shared" si="55"/>
        <v>57500</v>
      </c>
      <c r="J252" s="247"/>
    </row>
    <row r="253" spans="1:10" s="115" customFormat="1" x14ac:dyDescent="0.2">
      <c r="A253" s="119">
        <v>311</v>
      </c>
      <c r="B253" s="226" t="s">
        <v>914</v>
      </c>
      <c r="C253" s="117"/>
      <c r="D253" s="128"/>
      <c r="E253" s="120">
        <f>E254</f>
        <v>49000</v>
      </c>
      <c r="F253" s="120">
        <f>F254</f>
        <v>49000</v>
      </c>
      <c r="G253" s="120">
        <f>G254</f>
        <v>0</v>
      </c>
      <c r="H253" s="120">
        <f>H254</f>
        <v>0</v>
      </c>
      <c r="I253" s="120">
        <f t="shared" si="55"/>
        <v>49000</v>
      </c>
      <c r="J253" s="247"/>
    </row>
    <row r="254" spans="1:10" s="142" customFormat="1" ht="15" x14ac:dyDescent="0.2">
      <c r="A254" s="123">
        <v>3111</v>
      </c>
      <c r="B254" s="222" t="s">
        <v>19</v>
      </c>
      <c r="C254" s="111">
        <v>12</v>
      </c>
      <c r="D254" s="112" t="s">
        <v>25</v>
      </c>
      <c r="E254" s="147">
        <v>49000</v>
      </c>
      <c r="F254" s="147">
        <v>49000</v>
      </c>
      <c r="G254" s="147"/>
      <c r="H254" s="147"/>
      <c r="I254" s="147">
        <f t="shared" si="55"/>
        <v>49000</v>
      </c>
      <c r="J254" s="247"/>
    </row>
    <row r="255" spans="1:10" s="146" customFormat="1" x14ac:dyDescent="0.2">
      <c r="A255" s="119">
        <v>313</v>
      </c>
      <c r="B255" s="227" t="s">
        <v>915</v>
      </c>
      <c r="C255" s="117"/>
      <c r="D255" s="128"/>
      <c r="E255" s="145">
        <f>E256</f>
        <v>8500</v>
      </c>
      <c r="F255" s="145">
        <f>F256</f>
        <v>8500</v>
      </c>
      <c r="G255" s="145">
        <f>G256</f>
        <v>0</v>
      </c>
      <c r="H255" s="145">
        <f>H256</f>
        <v>0</v>
      </c>
      <c r="I255" s="145">
        <f t="shared" si="55"/>
        <v>8500</v>
      </c>
      <c r="J255" s="247"/>
    </row>
    <row r="256" spans="1:10" s="142" customFormat="1" ht="15" x14ac:dyDescent="0.2">
      <c r="A256" s="123">
        <v>3132</v>
      </c>
      <c r="B256" s="222" t="s">
        <v>280</v>
      </c>
      <c r="C256" s="111">
        <v>12</v>
      </c>
      <c r="D256" s="112" t="s">
        <v>25</v>
      </c>
      <c r="E256" s="147">
        <v>8500</v>
      </c>
      <c r="F256" s="147">
        <v>8500</v>
      </c>
      <c r="G256" s="147"/>
      <c r="H256" s="147"/>
      <c r="I256" s="147">
        <f t="shared" si="55"/>
        <v>8500</v>
      </c>
      <c r="J256" s="247"/>
    </row>
    <row r="257" spans="1:10" x14ac:dyDescent="0.2">
      <c r="A257" s="210" t="s">
        <v>976</v>
      </c>
      <c r="B257" s="211" t="s">
        <v>987</v>
      </c>
      <c r="C257" s="212"/>
      <c r="D257" s="212"/>
      <c r="E257" s="213">
        <f t="shared" ref="E257:H257" si="77">E258+E260+E263+E266</f>
        <v>87700</v>
      </c>
      <c r="F257" s="213">
        <f t="shared" si="77"/>
        <v>87700</v>
      </c>
      <c r="G257" s="213">
        <f t="shared" si="77"/>
        <v>0</v>
      </c>
      <c r="H257" s="213">
        <f t="shared" si="77"/>
        <v>0</v>
      </c>
      <c r="I257" s="213">
        <f t="shared" si="55"/>
        <v>87700</v>
      </c>
      <c r="J257" s="247"/>
    </row>
    <row r="258" spans="1:10" s="146" customFormat="1" x14ac:dyDescent="0.2">
      <c r="A258" s="119">
        <v>321</v>
      </c>
      <c r="B258" s="227" t="s">
        <v>916</v>
      </c>
      <c r="C258" s="117"/>
      <c r="D258" s="128"/>
      <c r="E258" s="145">
        <f>E259</f>
        <v>5000</v>
      </c>
      <c r="F258" s="145">
        <f>F259</f>
        <v>5000</v>
      </c>
      <c r="G258" s="145">
        <f>G259</f>
        <v>0</v>
      </c>
      <c r="H258" s="145">
        <f>H259</f>
        <v>0</v>
      </c>
      <c r="I258" s="145">
        <f t="shared" si="55"/>
        <v>5000</v>
      </c>
      <c r="J258" s="247"/>
    </row>
    <row r="259" spans="1:10" s="142" customFormat="1" ht="15" x14ac:dyDescent="0.2">
      <c r="A259" s="123">
        <v>3211</v>
      </c>
      <c r="B259" s="222" t="s">
        <v>110</v>
      </c>
      <c r="C259" s="111">
        <v>12</v>
      </c>
      <c r="D259" s="112" t="s">
        <v>25</v>
      </c>
      <c r="E259" s="147">
        <v>5000</v>
      </c>
      <c r="F259" s="147">
        <v>5000</v>
      </c>
      <c r="G259" s="147"/>
      <c r="H259" s="147"/>
      <c r="I259" s="147">
        <f t="shared" si="55"/>
        <v>5000</v>
      </c>
      <c r="J259" s="247"/>
    </row>
    <row r="260" spans="1:10" s="146" customFormat="1" x14ac:dyDescent="0.2">
      <c r="A260" s="119">
        <v>322</v>
      </c>
      <c r="B260" s="227" t="s">
        <v>917</v>
      </c>
      <c r="C260" s="117"/>
      <c r="D260" s="128"/>
      <c r="E260" s="145">
        <f>SUM(E261:E262)</f>
        <v>7400</v>
      </c>
      <c r="F260" s="145">
        <f>SUM(F261:F262)</f>
        <v>7400</v>
      </c>
      <c r="G260" s="145">
        <f>SUM(G261:G262)</f>
        <v>0</v>
      </c>
      <c r="H260" s="145">
        <f>SUM(H261:H262)</f>
        <v>0</v>
      </c>
      <c r="I260" s="145">
        <f t="shared" si="55"/>
        <v>7400</v>
      </c>
      <c r="J260" s="247"/>
    </row>
    <row r="261" spans="1:10" s="142" customFormat="1" ht="15" x14ac:dyDescent="0.2">
      <c r="A261" s="123">
        <v>3221</v>
      </c>
      <c r="B261" s="222" t="s">
        <v>146</v>
      </c>
      <c r="C261" s="111">
        <v>12</v>
      </c>
      <c r="D261" s="112" t="s">
        <v>25</v>
      </c>
      <c r="E261" s="147">
        <v>5400</v>
      </c>
      <c r="F261" s="147">
        <v>5400</v>
      </c>
      <c r="G261" s="147"/>
      <c r="H261" s="147"/>
      <c r="I261" s="147">
        <f t="shared" si="55"/>
        <v>5400</v>
      </c>
      <c r="J261" s="247"/>
    </row>
    <row r="262" spans="1:10" s="142" customFormat="1" ht="15" x14ac:dyDescent="0.2">
      <c r="A262" s="123">
        <v>3223</v>
      </c>
      <c r="B262" s="222" t="s">
        <v>115</v>
      </c>
      <c r="C262" s="111">
        <v>12</v>
      </c>
      <c r="D262" s="112" t="s">
        <v>25</v>
      </c>
      <c r="E262" s="147">
        <v>2000</v>
      </c>
      <c r="F262" s="147">
        <v>2000</v>
      </c>
      <c r="G262" s="147"/>
      <c r="H262" s="147"/>
      <c r="I262" s="147">
        <f t="shared" si="55"/>
        <v>2000</v>
      </c>
      <c r="J262" s="247"/>
    </row>
    <row r="263" spans="1:10" s="146" customFormat="1" x14ac:dyDescent="0.2">
      <c r="A263" s="119">
        <v>323</v>
      </c>
      <c r="B263" s="227" t="s">
        <v>918</v>
      </c>
      <c r="C263" s="117"/>
      <c r="D263" s="128"/>
      <c r="E263" s="145">
        <f>E265+E264</f>
        <v>60000</v>
      </c>
      <c r="F263" s="145">
        <f>F265+F264</f>
        <v>60000</v>
      </c>
      <c r="G263" s="145">
        <f>G265+G264</f>
        <v>0</v>
      </c>
      <c r="H263" s="145">
        <f>H265+H264</f>
        <v>0</v>
      </c>
      <c r="I263" s="145">
        <f t="shared" si="55"/>
        <v>60000</v>
      </c>
      <c r="J263" s="247"/>
    </row>
    <row r="264" spans="1:10" s="142" customFormat="1" ht="15" x14ac:dyDescent="0.2">
      <c r="A264" s="123">
        <v>3233</v>
      </c>
      <c r="B264" s="222" t="s">
        <v>119</v>
      </c>
      <c r="C264" s="111">
        <v>12</v>
      </c>
      <c r="D264" s="112" t="s">
        <v>25</v>
      </c>
      <c r="E264" s="147">
        <v>20000</v>
      </c>
      <c r="F264" s="147">
        <v>20000</v>
      </c>
      <c r="G264" s="147"/>
      <c r="H264" s="147"/>
      <c r="I264" s="147">
        <f t="shared" si="55"/>
        <v>20000</v>
      </c>
      <c r="J264" s="247"/>
    </row>
    <row r="265" spans="1:10" s="142" customFormat="1" ht="15" x14ac:dyDescent="0.2">
      <c r="A265" s="123">
        <v>3237</v>
      </c>
      <c r="B265" s="222" t="s">
        <v>36</v>
      </c>
      <c r="C265" s="111">
        <v>12</v>
      </c>
      <c r="D265" s="112" t="s">
        <v>25</v>
      </c>
      <c r="E265" s="147">
        <v>40000</v>
      </c>
      <c r="F265" s="147">
        <v>40000</v>
      </c>
      <c r="G265" s="147"/>
      <c r="H265" s="147"/>
      <c r="I265" s="147">
        <f t="shared" si="55"/>
        <v>40000</v>
      </c>
      <c r="J265" s="247"/>
    </row>
    <row r="266" spans="1:10" s="146" customFormat="1" x14ac:dyDescent="0.2">
      <c r="A266" s="119">
        <v>329</v>
      </c>
      <c r="B266" s="227" t="s">
        <v>125</v>
      </c>
      <c r="C266" s="117"/>
      <c r="D266" s="128"/>
      <c r="E266" s="145">
        <f>E267</f>
        <v>15300</v>
      </c>
      <c r="F266" s="145">
        <f>F267</f>
        <v>15300</v>
      </c>
      <c r="G266" s="145">
        <f>G267</f>
        <v>0</v>
      </c>
      <c r="H266" s="145">
        <f>H267</f>
        <v>0</v>
      </c>
      <c r="I266" s="145">
        <f t="shared" ref="I266:I329" si="78">F266-G266+H266</f>
        <v>15300</v>
      </c>
      <c r="J266" s="247"/>
    </row>
    <row r="267" spans="1:10" s="142" customFormat="1" ht="15" x14ac:dyDescent="0.2">
      <c r="A267" s="123">
        <v>3293</v>
      </c>
      <c r="B267" s="222" t="s">
        <v>124</v>
      </c>
      <c r="C267" s="111">
        <v>12</v>
      </c>
      <c r="D267" s="112" t="s">
        <v>25</v>
      </c>
      <c r="E267" s="147">
        <v>15300</v>
      </c>
      <c r="F267" s="147">
        <v>15300</v>
      </c>
      <c r="G267" s="147"/>
      <c r="H267" s="147"/>
      <c r="I267" s="147">
        <f t="shared" si="78"/>
        <v>15300</v>
      </c>
      <c r="J267" s="247"/>
    </row>
    <row r="268" spans="1:10" s="115" customFormat="1" x14ac:dyDescent="0.2">
      <c r="A268" s="207" t="s">
        <v>948</v>
      </c>
      <c r="B268" s="205" t="s">
        <v>949</v>
      </c>
      <c r="C268" s="208"/>
      <c r="D268" s="208"/>
      <c r="E268" s="209">
        <f t="shared" ref="E268:H268" si="79">E269+E274</f>
        <v>695875</v>
      </c>
      <c r="F268" s="209">
        <f t="shared" si="79"/>
        <v>695875</v>
      </c>
      <c r="G268" s="209">
        <f t="shared" si="79"/>
        <v>0</v>
      </c>
      <c r="H268" s="209">
        <f t="shared" si="79"/>
        <v>0</v>
      </c>
      <c r="I268" s="209">
        <f t="shared" si="78"/>
        <v>695875</v>
      </c>
      <c r="J268" s="247"/>
    </row>
    <row r="269" spans="1:10" x14ac:dyDescent="0.2">
      <c r="A269" s="210" t="s">
        <v>944</v>
      </c>
      <c r="B269" s="211" t="s">
        <v>986</v>
      </c>
      <c r="C269" s="212"/>
      <c r="D269" s="212"/>
      <c r="E269" s="213">
        <f t="shared" ref="E269:H269" si="80">E270+E272</f>
        <v>318000</v>
      </c>
      <c r="F269" s="213">
        <f t="shared" si="80"/>
        <v>318000</v>
      </c>
      <c r="G269" s="213">
        <f t="shared" si="80"/>
        <v>0</v>
      </c>
      <c r="H269" s="213">
        <f t="shared" si="80"/>
        <v>0</v>
      </c>
      <c r="I269" s="213">
        <f t="shared" si="78"/>
        <v>318000</v>
      </c>
      <c r="J269" s="247"/>
    </row>
    <row r="270" spans="1:10" s="146" customFormat="1" x14ac:dyDescent="0.2">
      <c r="A270" s="119">
        <v>311</v>
      </c>
      <c r="B270" s="226" t="s">
        <v>914</v>
      </c>
      <c r="C270" s="117"/>
      <c r="D270" s="128"/>
      <c r="E270" s="145">
        <f>E271</f>
        <v>272000</v>
      </c>
      <c r="F270" s="145">
        <f>F271</f>
        <v>272000</v>
      </c>
      <c r="G270" s="145">
        <f>G271</f>
        <v>0</v>
      </c>
      <c r="H270" s="145">
        <f>H271</f>
        <v>0</v>
      </c>
      <c r="I270" s="145">
        <f t="shared" si="78"/>
        <v>272000</v>
      </c>
      <c r="J270" s="247"/>
    </row>
    <row r="271" spans="1:10" s="142" customFormat="1" ht="15" x14ac:dyDescent="0.2">
      <c r="A271" s="123">
        <v>3111</v>
      </c>
      <c r="B271" s="222" t="s">
        <v>19</v>
      </c>
      <c r="C271" s="111">
        <v>559</v>
      </c>
      <c r="D271" s="112" t="s">
        <v>25</v>
      </c>
      <c r="E271" s="147">
        <v>272000</v>
      </c>
      <c r="F271" s="147">
        <v>272000</v>
      </c>
      <c r="G271" s="147"/>
      <c r="H271" s="147"/>
      <c r="I271" s="147">
        <f t="shared" si="78"/>
        <v>272000</v>
      </c>
      <c r="J271" s="247"/>
    </row>
    <row r="272" spans="1:10" s="146" customFormat="1" x14ac:dyDescent="0.2">
      <c r="A272" s="119">
        <v>313</v>
      </c>
      <c r="B272" s="227" t="s">
        <v>915</v>
      </c>
      <c r="C272" s="117"/>
      <c r="D272" s="128"/>
      <c r="E272" s="145">
        <f>E273</f>
        <v>46000</v>
      </c>
      <c r="F272" s="145">
        <f>F273</f>
        <v>46000</v>
      </c>
      <c r="G272" s="145">
        <f>G273</f>
        <v>0</v>
      </c>
      <c r="H272" s="145">
        <f>H273</f>
        <v>0</v>
      </c>
      <c r="I272" s="145">
        <f t="shared" si="78"/>
        <v>46000</v>
      </c>
      <c r="J272" s="247"/>
    </row>
    <row r="273" spans="1:10" s="142" customFormat="1" ht="15" x14ac:dyDescent="0.2">
      <c r="A273" s="123">
        <v>3132</v>
      </c>
      <c r="B273" s="222" t="s">
        <v>280</v>
      </c>
      <c r="C273" s="111">
        <v>559</v>
      </c>
      <c r="D273" s="112" t="s">
        <v>25</v>
      </c>
      <c r="E273" s="147">
        <v>46000</v>
      </c>
      <c r="F273" s="147">
        <v>46000</v>
      </c>
      <c r="G273" s="147"/>
      <c r="H273" s="147"/>
      <c r="I273" s="147">
        <f t="shared" si="78"/>
        <v>46000</v>
      </c>
      <c r="J273" s="247"/>
    </row>
    <row r="274" spans="1:10" x14ac:dyDescent="0.2">
      <c r="A274" s="210" t="s">
        <v>976</v>
      </c>
      <c r="B274" s="211" t="s">
        <v>987</v>
      </c>
      <c r="C274" s="212"/>
      <c r="D274" s="212"/>
      <c r="E274" s="213">
        <f t="shared" ref="E274:H274" si="81">E275+E277+E280+E283</f>
        <v>377875</v>
      </c>
      <c r="F274" s="213">
        <f t="shared" si="81"/>
        <v>377875</v>
      </c>
      <c r="G274" s="213">
        <f t="shared" si="81"/>
        <v>0</v>
      </c>
      <c r="H274" s="213">
        <f t="shared" si="81"/>
        <v>0</v>
      </c>
      <c r="I274" s="213">
        <f t="shared" si="78"/>
        <v>377875</v>
      </c>
      <c r="J274" s="247"/>
    </row>
    <row r="275" spans="1:10" s="146" customFormat="1" x14ac:dyDescent="0.2">
      <c r="A275" s="119">
        <v>321</v>
      </c>
      <c r="B275" s="227" t="s">
        <v>916</v>
      </c>
      <c r="C275" s="117"/>
      <c r="D275" s="128"/>
      <c r="E275" s="145">
        <f>E276</f>
        <v>34000</v>
      </c>
      <c r="F275" s="145">
        <f>F276</f>
        <v>34000</v>
      </c>
      <c r="G275" s="145">
        <f>G276</f>
        <v>0</v>
      </c>
      <c r="H275" s="145">
        <f>H276</f>
        <v>0</v>
      </c>
      <c r="I275" s="145">
        <f t="shared" si="78"/>
        <v>34000</v>
      </c>
      <c r="J275" s="247"/>
    </row>
    <row r="276" spans="1:10" s="142" customFormat="1" ht="15" x14ac:dyDescent="0.2">
      <c r="A276" s="123">
        <v>3211</v>
      </c>
      <c r="B276" s="222" t="s">
        <v>110</v>
      </c>
      <c r="C276" s="111">
        <v>559</v>
      </c>
      <c r="D276" s="112" t="s">
        <v>25</v>
      </c>
      <c r="E276" s="147">
        <v>34000</v>
      </c>
      <c r="F276" s="147">
        <v>34000</v>
      </c>
      <c r="G276" s="147"/>
      <c r="H276" s="147"/>
      <c r="I276" s="147">
        <f t="shared" si="78"/>
        <v>34000</v>
      </c>
      <c r="J276" s="247"/>
    </row>
    <row r="277" spans="1:10" s="146" customFormat="1" x14ac:dyDescent="0.2">
      <c r="A277" s="119">
        <v>322</v>
      </c>
      <c r="B277" s="227" t="s">
        <v>917</v>
      </c>
      <c r="C277" s="117"/>
      <c r="D277" s="128"/>
      <c r="E277" s="145">
        <f>SUM(E278:E279)</f>
        <v>40875</v>
      </c>
      <c r="F277" s="145">
        <f>SUM(F278:F279)</f>
        <v>40875</v>
      </c>
      <c r="G277" s="145">
        <f>SUM(G278:G279)</f>
        <v>0</v>
      </c>
      <c r="H277" s="145">
        <f>SUM(H278:H279)</f>
        <v>0</v>
      </c>
      <c r="I277" s="145">
        <f t="shared" si="78"/>
        <v>40875</v>
      </c>
      <c r="J277" s="247"/>
    </row>
    <row r="278" spans="1:10" s="142" customFormat="1" ht="15" x14ac:dyDescent="0.2">
      <c r="A278" s="123">
        <v>3221</v>
      </c>
      <c r="B278" s="222" t="s">
        <v>146</v>
      </c>
      <c r="C278" s="111">
        <v>559</v>
      </c>
      <c r="D278" s="112" t="s">
        <v>25</v>
      </c>
      <c r="E278" s="147">
        <v>30675</v>
      </c>
      <c r="F278" s="147">
        <v>30675</v>
      </c>
      <c r="G278" s="147"/>
      <c r="H278" s="147"/>
      <c r="I278" s="147">
        <f t="shared" si="78"/>
        <v>30675</v>
      </c>
      <c r="J278" s="247"/>
    </row>
    <row r="279" spans="1:10" s="142" customFormat="1" ht="15" x14ac:dyDescent="0.2">
      <c r="A279" s="123">
        <v>3223</v>
      </c>
      <c r="B279" s="222" t="s">
        <v>115</v>
      </c>
      <c r="C279" s="111">
        <v>559</v>
      </c>
      <c r="D279" s="112" t="s">
        <v>25</v>
      </c>
      <c r="E279" s="147">
        <v>10200</v>
      </c>
      <c r="F279" s="147">
        <v>10200</v>
      </c>
      <c r="G279" s="147"/>
      <c r="H279" s="147"/>
      <c r="I279" s="147">
        <f t="shared" si="78"/>
        <v>10200</v>
      </c>
      <c r="J279" s="247"/>
    </row>
    <row r="280" spans="1:10" s="146" customFormat="1" x14ac:dyDescent="0.2">
      <c r="A280" s="119">
        <v>323</v>
      </c>
      <c r="B280" s="227" t="s">
        <v>918</v>
      </c>
      <c r="C280" s="117"/>
      <c r="D280" s="128"/>
      <c r="E280" s="145">
        <f>E282+E281</f>
        <v>250000</v>
      </c>
      <c r="F280" s="145">
        <f>F282+F281</f>
        <v>250000</v>
      </c>
      <c r="G280" s="145">
        <f>G282+G281</f>
        <v>0</v>
      </c>
      <c r="H280" s="145">
        <f>H282+H281</f>
        <v>0</v>
      </c>
      <c r="I280" s="145">
        <f t="shared" si="78"/>
        <v>250000</v>
      </c>
      <c r="J280" s="247"/>
    </row>
    <row r="281" spans="1:10" s="142" customFormat="1" ht="15" x14ac:dyDescent="0.2">
      <c r="A281" s="123">
        <v>3233</v>
      </c>
      <c r="B281" s="222" t="s">
        <v>119</v>
      </c>
      <c r="C281" s="111">
        <v>559</v>
      </c>
      <c r="D281" s="112" t="s">
        <v>25</v>
      </c>
      <c r="E281" s="141">
        <v>80000</v>
      </c>
      <c r="F281" s="141">
        <v>80000</v>
      </c>
      <c r="G281" s="141"/>
      <c r="H281" s="141"/>
      <c r="I281" s="141">
        <f t="shared" si="78"/>
        <v>80000</v>
      </c>
      <c r="J281" s="247"/>
    </row>
    <row r="282" spans="1:10" s="142" customFormat="1" ht="15" x14ac:dyDescent="0.2">
      <c r="A282" s="123">
        <v>3237</v>
      </c>
      <c r="B282" s="222" t="s">
        <v>36</v>
      </c>
      <c r="C282" s="111">
        <v>559</v>
      </c>
      <c r="D282" s="112" t="s">
        <v>25</v>
      </c>
      <c r="E282" s="147">
        <v>170000</v>
      </c>
      <c r="F282" s="147">
        <v>170000</v>
      </c>
      <c r="G282" s="147"/>
      <c r="H282" s="147"/>
      <c r="I282" s="147">
        <f t="shared" si="78"/>
        <v>170000</v>
      </c>
      <c r="J282" s="247"/>
    </row>
    <row r="283" spans="1:10" s="146" customFormat="1" x14ac:dyDescent="0.2">
      <c r="A283" s="119">
        <v>329</v>
      </c>
      <c r="B283" s="227" t="s">
        <v>125</v>
      </c>
      <c r="C283" s="117"/>
      <c r="D283" s="128"/>
      <c r="E283" s="145">
        <f>E284</f>
        <v>53000</v>
      </c>
      <c r="F283" s="145">
        <f>F284</f>
        <v>53000</v>
      </c>
      <c r="G283" s="145">
        <f>G284</f>
        <v>0</v>
      </c>
      <c r="H283" s="145">
        <f>H284</f>
        <v>0</v>
      </c>
      <c r="I283" s="145">
        <f t="shared" si="78"/>
        <v>53000</v>
      </c>
      <c r="J283" s="247"/>
    </row>
    <row r="284" spans="1:10" s="142" customFormat="1" ht="15" x14ac:dyDescent="0.2">
      <c r="A284" s="123">
        <v>3293</v>
      </c>
      <c r="B284" s="222" t="s">
        <v>124</v>
      </c>
      <c r="C284" s="111">
        <v>559</v>
      </c>
      <c r="D284" s="112" t="s">
        <v>25</v>
      </c>
      <c r="E284" s="141">
        <v>53000</v>
      </c>
      <c r="F284" s="141">
        <v>53000</v>
      </c>
      <c r="G284" s="141"/>
      <c r="H284" s="141"/>
      <c r="I284" s="141">
        <f t="shared" si="78"/>
        <v>53000</v>
      </c>
      <c r="J284" s="247"/>
    </row>
    <row r="285" spans="1:10" ht="31.5" x14ac:dyDescent="0.2">
      <c r="A285" s="171" t="s">
        <v>14</v>
      </c>
      <c r="B285" s="173" t="s">
        <v>288</v>
      </c>
      <c r="C285" s="194"/>
      <c r="D285" s="194"/>
      <c r="E285" s="174">
        <f>E286+E353+E357+E385+E389</f>
        <v>138151196</v>
      </c>
      <c r="F285" s="174">
        <f>F286+F353+F357+F385+F389</f>
        <v>135676196</v>
      </c>
      <c r="G285" s="174">
        <f>G286+G353+G357+G385+G389</f>
        <v>1143757</v>
      </c>
      <c r="H285" s="174">
        <f>H286+H353+H357+H385+H389</f>
        <v>0</v>
      </c>
      <c r="I285" s="174">
        <f t="shared" si="78"/>
        <v>134532439</v>
      </c>
      <c r="J285" s="247"/>
    </row>
    <row r="286" spans="1:10" s="195" customFormat="1" x14ac:dyDescent="0.2">
      <c r="A286" s="205">
        <v>11</v>
      </c>
      <c r="B286" s="205" t="s">
        <v>910</v>
      </c>
      <c r="C286" s="206"/>
      <c r="D286" s="206"/>
      <c r="E286" s="209">
        <f t="shared" ref="E286:H286" si="82">E287+E297+E327+E332+E336+E340+E348</f>
        <v>104114996</v>
      </c>
      <c r="F286" s="209">
        <f t="shared" si="82"/>
        <v>101639996</v>
      </c>
      <c r="G286" s="209">
        <f t="shared" si="82"/>
        <v>1143757</v>
      </c>
      <c r="H286" s="209">
        <f t="shared" si="82"/>
        <v>0</v>
      </c>
      <c r="I286" s="209">
        <f t="shared" si="78"/>
        <v>100496239</v>
      </c>
      <c r="J286" s="247"/>
    </row>
    <row r="287" spans="1:10" x14ac:dyDescent="0.2">
      <c r="A287" s="210" t="s">
        <v>944</v>
      </c>
      <c r="B287" s="211" t="s">
        <v>986</v>
      </c>
      <c r="C287" s="212"/>
      <c r="D287" s="212"/>
      <c r="E287" s="213">
        <f t="shared" ref="E287:H287" si="83">E288+E292+E294</f>
        <v>61350000</v>
      </c>
      <c r="F287" s="213">
        <f t="shared" si="83"/>
        <v>58425000</v>
      </c>
      <c r="G287" s="213">
        <f t="shared" si="83"/>
        <v>100000</v>
      </c>
      <c r="H287" s="213">
        <f t="shared" si="83"/>
        <v>0</v>
      </c>
      <c r="I287" s="213">
        <f t="shared" si="78"/>
        <v>58325000</v>
      </c>
      <c r="J287" s="247"/>
    </row>
    <row r="288" spans="1:10" s="146" customFormat="1" x14ac:dyDescent="0.2">
      <c r="A288" s="135">
        <v>311</v>
      </c>
      <c r="B288" s="226" t="s">
        <v>914</v>
      </c>
      <c r="C288" s="143"/>
      <c r="D288" s="136"/>
      <c r="E288" s="148">
        <f>SUM(E289:E291)</f>
        <v>50750000</v>
      </c>
      <c r="F288" s="148">
        <f>SUM(F289:F291)</f>
        <v>48225000</v>
      </c>
      <c r="G288" s="148">
        <f>SUM(G289:G291)</f>
        <v>0</v>
      </c>
      <c r="H288" s="148">
        <f>SUM(H289:H291)</f>
        <v>0</v>
      </c>
      <c r="I288" s="148">
        <f t="shared" si="78"/>
        <v>48225000</v>
      </c>
      <c r="J288" s="247"/>
    </row>
    <row r="289" spans="1:10" s="142" customFormat="1" ht="15" x14ac:dyDescent="0.2">
      <c r="A289" s="123">
        <v>3111</v>
      </c>
      <c r="B289" s="222" t="s">
        <v>19</v>
      </c>
      <c r="C289" s="111">
        <v>11</v>
      </c>
      <c r="D289" s="112" t="s">
        <v>25</v>
      </c>
      <c r="E289" s="147">
        <v>47700000</v>
      </c>
      <c r="F289" s="147">
        <v>45430000</v>
      </c>
      <c r="G289" s="147"/>
      <c r="H289" s="147"/>
      <c r="I289" s="147">
        <f t="shared" si="78"/>
        <v>45430000</v>
      </c>
      <c r="J289" s="247"/>
    </row>
    <row r="290" spans="1:10" s="142" customFormat="1" ht="15" x14ac:dyDescent="0.2">
      <c r="A290" s="123">
        <v>3113</v>
      </c>
      <c r="B290" s="222" t="s">
        <v>20</v>
      </c>
      <c r="C290" s="111">
        <v>11</v>
      </c>
      <c r="D290" s="112" t="s">
        <v>25</v>
      </c>
      <c r="E290" s="147">
        <v>1350000</v>
      </c>
      <c r="F290" s="147">
        <v>1350000</v>
      </c>
      <c r="G290" s="147"/>
      <c r="H290" s="147"/>
      <c r="I290" s="147">
        <f t="shared" si="78"/>
        <v>1350000</v>
      </c>
      <c r="J290" s="247"/>
    </row>
    <row r="291" spans="1:10" s="142" customFormat="1" ht="15" x14ac:dyDescent="0.2">
      <c r="A291" s="123">
        <v>3114</v>
      </c>
      <c r="B291" s="222" t="s">
        <v>21</v>
      </c>
      <c r="C291" s="111">
        <v>11</v>
      </c>
      <c r="D291" s="112" t="s">
        <v>25</v>
      </c>
      <c r="E291" s="147">
        <v>1700000</v>
      </c>
      <c r="F291" s="147">
        <v>1445000</v>
      </c>
      <c r="G291" s="147"/>
      <c r="H291" s="147"/>
      <c r="I291" s="147">
        <f t="shared" si="78"/>
        <v>1445000</v>
      </c>
      <c r="J291" s="247"/>
    </row>
    <row r="292" spans="1:10" s="146" customFormat="1" x14ac:dyDescent="0.2">
      <c r="A292" s="144">
        <v>312</v>
      </c>
      <c r="B292" s="227" t="s">
        <v>22</v>
      </c>
      <c r="C292" s="143"/>
      <c r="D292" s="136"/>
      <c r="E292" s="148">
        <f>SUM(E293)</f>
        <v>2150000</v>
      </c>
      <c r="F292" s="148">
        <f>SUM(F293)</f>
        <v>2150000</v>
      </c>
      <c r="G292" s="148">
        <f>SUM(G293)</f>
        <v>100000</v>
      </c>
      <c r="H292" s="148">
        <f>SUM(H293)</f>
        <v>0</v>
      </c>
      <c r="I292" s="148">
        <f t="shared" si="78"/>
        <v>2050000</v>
      </c>
      <c r="J292" s="247"/>
    </row>
    <row r="293" spans="1:10" s="142" customFormat="1" ht="15" x14ac:dyDescent="0.2">
      <c r="A293" s="123">
        <v>3121</v>
      </c>
      <c r="B293" s="222" t="s">
        <v>22</v>
      </c>
      <c r="C293" s="111">
        <v>11</v>
      </c>
      <c r="D293" s="112" t="s">
        <v>25</v>
      </c>
      <c r="E293" s="147">
        <v>2150000</v>
      </c>
      <c r="F293" s="147">
        <v>2150000</v>
      </c>
      <c r="G293" s="147">
        <v>100000</v>
      </c>
      <c r="H293" s="147"/>
      <c r="I293" s="147">
        <f t="shared" si="78"/>
        <v>2050000</v>
      </c>
      <c r="J293" s="247"/>
    </row>
    <row r="294" spans="1:10" s="146" customFormat="1" x14ac:dyDescent="0.2">
      <c r="A294" s="144">
        <v>313</v>
      </c>
      <c r="B294" s="227" t="s">
        <v>915</v>
      </c>
      <c r="C294" s="143"/>
      <c r="D294" s="136"/>
      <c r="E294" s="148">
        <f>SUM(E295:E296)</f>
        <v>8450000</v>
      </c>
      <c r="F294" s="148">
        <f>SUM(F295:F296)</f>
        <v>8050000</v>
      </c>
      <c r="G294" s="148">
        <f>SUM(G295:G296)</f>
        <v>0</v>
      </c>
      <c r="H294" s="148">
        <f>SUM(H295:H296)</f>
        <v>0</v>
      </c>
      <c r="I294" s="148">
        <f t="shared" si="78"/>
        <v>8050000</v>
      </c>
      <c r="J294" s="247"/>
    </row>
    <row r="295" spans="1:10" s="142" customFormat="1" ht="15" x14ac:dyDescent="0.2">
      <c r="A295" s="123">
        <v>3131</v>
      </c>
      <c r="B295" s="222" t="s">
        <v>211</v>
      </c>
      <c r="C295" s="111">
        <v>11</v>
      </c>
      <c r="D295" s="112" t="s">
        <v>25</v>
      </c>
      <c r="E295" s="147">
        <v>150000</v>
      </c>
      <c r="F295" s="147">
        <v>150000</v>
      </c>
      <c r="G295" s="147"/>
      <c r="H295" s="147"/>
      <c r="I295" s="147">
        <f t="shared" si="78"/>
        <v>150000</v>
      </c>
      <c r="J295" s="247"/>
    </row>
    <row r="296" spans="1:10" s="142" customFormat="1" ht="15" x14ac:dyDescent="0.2">
      <c r="A296" s="123">
        <v>3132</v>
      </c>
      <c r="B296" s="222" t="s">
        <v>280</v>
      </c>
      <c r="C296" s="111">
        <v>11</v>
      </c>
      <c r="D296" s="112" t="s">
        <v>25</v>
      </c>
      <c r="E296" s="147">
        <v>8300000</v>
      </c>
      <c r="F296" s="147">
        <v>7900000</v>
      </c>
      <c r="G296" s="147"/>
      <c r="H296" s="147"/>
      <c r="I296" s="147">
        <f t="shared" si="78"/>
        <v>7900000</v>
      </c>
      <c r="J296" s="247"/>
    </row>
    <row r="297" spans="1:10" x14ac:dyDescent="0.2">
      <c r="A297" s="210" t="s">
        <v>976</v>
      </c>
      <c r="B297" s="211" t="s">
        <v>987</v>
      </c>
      <c r="C297" s="212"/>
      <c r="D297" s="212"/>
      <c r="E297" s="213">
        <f t="shared" ref="E297:H297" si="84">E298+E302+E308+E318+E320</f>
        <v>36318846</v>
      </c>
      <c r="F297" s="213">
        <f t="shared" si="84"/>
        <v>36768846</v>
      </c>
      <c r="G297" s="213">
        <f t="shared" si="84"/>
        <v>806750</v>
      </c>
      <c r="H297" s="213">
        <f t="shared" si="84"/>
        <v>0</v>
      </c>
      <c r="I297" s="213">
        <f t="shared" si="78"/>
        <v>35962096</v>
      </c>
      <c r="J297" s="247"/>
    </row>
    <row r="298" spans="1:10" s="146" customFormat="1" x14ac:dyDescent="0.2">
      <c r="A298" s="144">
        <v>321</v>
      </c>
      <c r="B298" s="227" t="s">
        <v>916</v>
      </c>
      <c r="C298" s="143"/>
      <c r="D298" s="136"/>
      <c r="E298" s="148">
        <f>SUM(E299:E301)</f>
        <v>3850000</v>
      </c>
      <c r="F298" s="148">
        <f>SUM(F299:F301)</f>
        <v>3850000</v>
      </c>
      <c r="G298" s="148">
        <f>SUM(G299:G301)</f>
        <v>0</v>
      </c>
      <c r="H298" s="148">
        <f>SUM(H299:H301)</f>
        <v>0</v>
      </c>
      <c r="I298" s="148">
        <f t="shared" si="78"/>
        <v>3850000</v>
      </c>
      <c r="J298" s="247"/>
    </row>
    <row r="299" spans="1:10" s="142" customFormat="1" ht="15" x14ac:dyDescent="0.2">
      <c r="A299" s="123">
        <v>3211</v>
      </c>
      <c r="B299" s="222" t="s">
        <v>110</v>
      </c>
      <c r="C299" s="111">
        <v>11</v>
      </c>
      <c r="D299" s="112" t="s">
        <v>25</v>
      </c>
      <c r="E299" s="147">
        <v>1400000</v>
      </c>
      <c r="F299" s="147">
        <v>1400000</v>
      </c>
      <c r="G299" s="147"/>
      <c r="H299" s="147"/>
      <c r="I299" s="147">
        <f t="shared" si="78"/>
        <v>1400000</v>
      </c>
      <c r="J299" s="247"/>
    </row>
    <row r="300" spans="1:10" s="142" customFormat="1" ht="15" x14ac:dyDescent="0.2">
      <c r="A300" s="123">
        <v>3212</v>
      </c>
      <c r="B300" s="222" t="s">
        <v>111</v>
      </c>
      <c r="C300" s="111">
        <v>11</v>
      </c>
      <c r="D300" s="112" t="s">
        <v>25</v>
      </c>
      <c r="E300" s="147">
        <v>2100000</v>
      </c>
      <c r="F300" s="147">
        <v>2100000</v>
      </c>
      <c r="G300" s="147"/>
      <c r="H300" s="147"/>
      <c r="I300" s="147">
        <f t="shared" si="78"/>
        <v>2100000</v>
      </c>
      <c r="J300" s="247"/>
    </row>
    <row r="301" spans="1:10" s="142" customFormat="1" ht="15" x14ac:dyDescent="0.2">
      <c r="A301" s="123">
        <v>3213</v>
      </c>
      <c r="B301" s="222" t="s">
        <v>112</v>
      </c>
      <c r="C301" s="111">
        <v>11</v>
      </c>
      <c r="D301" s="112" t="s">
        <v>25</v>
      </c>
      <c r="E301" s="147">
        <v>350000</v>
      </c>
      <c r="F301" s="147">
        <v>350000</v>
      </c>
      <c r="G301" s="147"/>
      <c r="H301" s="147"/>
      <c r="I301" s="147">
        <f t="shared" si="78"/>
        <v>350000</v>
      </c>
      <c r="J301" s="247"/>
    </row>
    <row r="302" spans="1:10" s="146" customFormat="1" x14ac:dyDescent="0.2">
      <c r="A302" s="144">
        <v>322</v>
      </c>
      <c r="B302" s="227" t="s">
        <v>917</v>
      </c>
      <c r="C302" s="143"/>
      <c r="D302" s="136"/>
      <c r="E302" s="148">
        <f>SUM(E303:E307)</f>
        <v>7492596</v>
      </c>
      <c r="F302" s="148">
        <f>SUM(F303:F307)</f>
        <v>7892596</v>
      </c>
      <c r="G302" s="148">
        <f>SUM(G303:G307)</f>
        <v>0</v>
      </c>
      <c r="H302" s="148">
        <f>SUM(H303:H307)</f>
        <v>0</v>
      </c>
      <c r="I302" s="148">
        <f t="shared" si="78"/>
        <v>7892596</v>
      </c>
      <c r="J302" s="247"/>
    </row>
    <row r="303" spans="1:10" s="142" customFormat="1" ht="15" x14ac:dyDescent="0.2">
      <c r="A303" s="123">
        <v>3221</v>
      </c>
      <c r="B303" s="222" t="s">
        <v>146</v>
      </c>
      <c r="C303" s="111">
        <v>11</v>
      </c>
      <c r="D303" s="112" t="s">
        <v>25</v>
      </c>
      <c r="E303" s="147">
        <v>682596</v>
      </c>
      <c r="F303" s="147">
        <v>682596</v>
      </c>
      <c r="G303" s="147"/>
      <c r="H303" s="147"/>
      <c r="I303" s="147">
        <f t="shared" si="78"/>
        <v>682596</v>
      </c>
      <c r="J303" s="247"/>
    </row>
    <row r="304" spans="1:10" s="142" customFormat="1" ht="15" x14ac:dyDescent="0.2">
      <c r="A304" s="123">
        <v>3223</v>
      </c>
      <c r="B304" s="222" t="s">
        <v>115</v>
      </c>
      <c r="C304" s="111">
        <v>11</v>
      </c>
      <c r="D304" s="112" t="s">
        <v>25</v>
      </c>
      <c r="E304" s="147">
        <v>4900000</v>
      </c>
      <c r="F304" s="147">
        <v>5300000</v>
      </c>
      <c r="G304" s="147"/>
      <c r="H304" s="147"/>
      <c r="I304" s="147">
        <f t="shared" si="78"/>
        <v>5300000</v>
      </c>
      <c r="J304" s="247"/>
    </row>
    <row r="305" spans="1:10" s="142" customFormat="1" ht="15" x14ac:dyDescent="0.2">
      <c r="A305" s="123">
        <v>3224</v>
      </c>
      <c r="B305" s="222" t="s">
        <v>144</v>
      </c>
      <c r="C305" s="111">
        <v>11</v>
      </c>
      <c r="D305" s="112" t="s">
        <v>25</v>
      </c>
      <c r="E305" s="147">
        <v>350000</v>
      </c>
      <c r="F305" s="147">
        <v>350000</v>
      </c>
      <c r="G305" s="147"/>
      <c r="H305" s="147"/>
      <c r="I305" s="147">
        <f t="shared" si="78"/>
        <v>350000</v>
      </c>
      <c r="J305" s="247"/>
    </row>
    <row r="306" spans="1:10" s="142" customFormat="1" ht="15" x14ac:dyDescent="0.2">
      <c r="A306" s="123">
        <v>3225</v>
      </c>
      <c r="B306" s="222" t="s">
        <v>151</v>
      </c>
      <c r="C306" s="111">
        <v>11</v>
      </c>
      <c r="D306" s="112" t="s">
        <v>25</v>
      </c>
      <c r="E306" s="147">
        <v>60000</v>
      </c>
      <c r="F306" s="147">
        <v>60000</v>
      </c>
      <c r="G306" s="147"/>
      <c r="H306" s="147"/>
      <c r="I306" s="147">
        <f t="shared" si="78"/>
        <v>60000</v>
      </c>
      <c r="J306" s="247"/>
    </row>
    <row r="307" spans="1:10" s="142" customFormat="1" ht="15" x14ac:dyDescent="0.2">
      <c r="A307" s="123">
        <v>3227</v>
      </c>
      <c r="B307" s="222" t="s">
        <v>235</v>
      </c>
      <c r="C307" s="111">
        <v>11</v>
      </c>
      <c r="D307" s="112" t="s">
        <v>25</v>
      </c>
      <c r="E307" s="147">
        <v>1500000</v>
      </c>
      <c r="F307" s="147">
        <v>1500000</v>
      </c>
      <c r="G307" s="147"/>
      <c r="H307" s="147"/>
      <c r="I307" s="147">
        <f t="shared" si="78"/>
        <v>1500000</v>
      </c>
      <c r="J307" s="247"/>
    </row>
    <row r="308" spans="1:10" s="146" customFormat="1" x14ac:dyDescent="0.2">
      <c r="A308" s="144">
        <v>323</v>
      </c>
      <c r="B308" s="227" t="s">
        <v>918</v>
      </c>
      <c r="C308" s="143"/>
      <c r="D308" s="136"/>
      <c r="E308" s="148">
        <f>SUM(E309:E317)</f>
        <v>24130000</v>
      </c>
      <c r="F308" s="148">
        <f>SUM(F309:F317)</f>
        <v>24130000</v>
      </c>
      <c r="G308" s="148">
        <f>SUM(G309:G317)</f>
        <v>800250</v>
      </c>
      <c r="H308" s="148">
        <f>SUM(H309:H317)</f>
        <v>0</v>
      </c>
      <c r="I308" s="148">
        <f t="shared" si="78"/>
        <v>23329750</v>
      </c>
      <c r="J308" s="247"/>
    </row>
    <row r="309" spans="1:10" s="142" customFormat="1" ht="15" x14ac:dyDescent="0.2">
      <c r="A309" s="123">
        <v>3231</v>
      </c>
      <c r="B309" s="222" t="s">
        <v>117</v>
      </c>
      <c r="C309" s="111">
        <v>11</v>
      </c>
      <c r="D309" s="112" t="s">
        <v>25</v>
      </c>
      <c r="E309" s="147">
        <v>7200000</v>
      </c>
      <c r="F309" s="147">
        <v>7200000</v>
      </c>
      <c r="G309" s="147">
        <v>360000</v>
      </c>
      <c r="H309" s="147"/>
      <c r="I309" s="147">
        <f t="shared" si="78"/>
        <v>6840000</v>
      </c>
      <c r="J309" s="247"/>
    </row>
    <row r="310" spans="1:10" s="142" customFormat="1" ht="15" x14ac:dyDescent="0.2">
      <c r="A310" s="123">
        <v>3232</v>
      </c>
      <c r="B310" s="222" t="s">
        <v>118</v>
      </c>
      <c r="C310" s="111">
        <v>11</v>
      </c>
      <c r="D310" s="112" t="s">
        <v>25</v>
      </c>
      <c r="E310" s="147">
        <v>6250000</v>
      </c>
      <c r="F310" s="147">
        <v>6250000</v>
      </c>
      <c r="G310" s="147">
        <v>312500</v>
      </c>
      <c r="H310" s="147"/>
      <c r="I310" s="147">
        <f t="shared" si="78"/>
        <v>5937500</v>
      </c>
      <c r="J310" s="247"/>
    </row>
    <row r="311" spans="1:10" s="142" customFormat="1" ht="15" x14ac:dyDescent="0.2">
      <c r="A311" s="123">
        <v>3233</v>
      </c>
      <c r="B311" s="222" t="s">
        <v>119</v>
      </c>
      <c r="C311" s="111">
        <v>11</v>
      </c>
      <c r="D311" s="112" t="s">
        <v>25</v>
      </c>
      <c r="E311" s="147">
        <v>50000</v>
      </c>
      <c r="F311" s="147">
        <v>50000</v>
      </c>
      <c r="G311" s="147"/>
      <c r="H311" s="147"/>
      <c r="I311" s="147">
        <f t="shared" si="78"/>
        <v>50000</v>
      </c>
      <c r="J311" s="247"/>
    </row>
    <row r="312" spans="1:10" s="142" customFormat="1" ht="15" x14ac:dyDescent="0.2">
      <c r="A312" s="123">
        <v>3234</v>
      </c>
      <c r="B312" s="222" t="s">
        <v>120</v>
      </c>
      <c r="C312" s="111">
        <v>11</v>
      </c>
      <c r="D312" s="112" t="s">
        <v>25</v>
      </c>
      <c r="E312" s="147">
        <v>1000000</v>
      </c>
      <c r="F312" s="147">
        <v>1000000</v>
      </c>
      <c r="G312" s="147">
        <v>50000</v>
      </c>
      <c r="H312" s="147"/>
      <c r="I312" s="147">
        <f t="shared" si="78"/>
        <v>950000</v>
      </c>
      <c r="J312" s="247"/>
    </row>
    <row r="313" spans="1:10" s="142" customFormat="1" ht="15" x14ac:dyDescent="0.2">
      <c r="A313" s="123">
        <v>3235</v>
      </c>
      <c r="B313" s="222" t="s">
        <v>42</v>
      </c>
      <c r="C313" s="111">
        <v>11</v>
      </c>
      <c r="D313" s="112" t="s">
        <v>25</v>
      </c>
      <c r="E313" s="147">
        <v>4200000</v>
      </c>
      <c r="F313" s="147">
        <v>4200000</v>
      </c>
      <c r="G313" s="147"/>
      <c r="H313" s="147"/>
      <c r="I313" s="147">
        <f t="shared" si="78"/>
        <v>4200000</v>
      </c>
      <c r="J313" s="247"/>
    </row>
    <row r="314" spans="1:10" s="142" customFormat="1" ht="15" x14ac:dyDescent="0.2">
      <c r="A314" s="123">
        <v>3236</v>
      </c>
      <c r="B314" s="222" t="s">
        <v>121</v>
      </c>
      <c r="C314" s="111">
        <v>11</v>
      </c>
      <c r="D314" s="112" t="s">
        <v>25</v>
      </c>
      <c r="E314" s="147">
        <v>425000</v>
      </c>
      <c r="F314" s="147">
        <v>425000</v>
      </c>
      <c r="G314" s="147"/>
      <c r="H314" s="147"/>
      <c r="I314" s="147">
        <f t="shared" si="78"/>
        <v>425000</v>
      </c>
      <c r="J314" s="247"/>
    </row>
    <row r="315" spans="1:10" s="142" customFormat="1" ht="15" x14ac:dyDescent="0.2">
      <c r="A315" s="123">
        <v>3237</v>
      </c>
      <c r="B315" s="222" t="s">
        <v>36</v>
      </c>
      <c r="C315" s="111">
        <v>11</v>
      </c>
      <c r="D315" s="112" t="s">
        <v>25</v>
      </c>
      <c r="E315" s="147">
        <v>1555000</v>
      </c>
      <c r="F315" s="147">
        <v>1555000</v>
      </c>
      <c r="G315" s="147">
        <v>77750</v>
      </c>
      <c r="H315" s="147"/>
      <c r="I315" s="147">
        <f t="shared" si="78"/>
        <v>1477250</v>
      </c>
      <c r="J315" s="247"/>
    </row>
    <row r="316" spans="1:10" s="142" customFormat="1" ht="15" x14ac:dyDescent="0.2">
      <c r="A316" s="123">
        <v>3238</v>
      </c>
      <c r="B316" s="222" t="s">
        <v>122</v>
      </c>
      <c r="C316" s="111">
        <v>11</v>
      </c>
      <c r="D316" s="112" t="s">
        <v>25</v>
      </c>
      <c r="E316" s="147">
        <v>1800000</v>
      </c>
      <c r="F316" s="147">
        <v>1800000</v>
      </c>
      <c r="G316" s="147"/>
      <c r="H316" s="147"/>
      <c r="I316" s="147">
        <f t="shared" si="78"/>
        <v>1800000</v>
      </c>
      <c r="J316" s="247"/>
    </row>
    <row r="317" spans="1:10" s="146" customFormat="1" x14ac:dyDescent="0.2">
      <c r="A317" s="123">
        <v>3239</v>
      </c>
      <c r="B317" s="222" t="s">
        <v>41</v>
      </c>
      <c r="C317" s="111">
        <v>11</v>
      </c>
      <c r="D317" s="112" t="s">
        <v>25</v>
      </c>
      <c r="E317" s="147">
        <v>1650000</v>
      </c>
      <c r="F317" s="147">
        <v>1650000</v>
      </c>
      <c r="G317" s="147"/>
      <c r="H317" s="147"/>
      <c r="I317" s="147">
        <f t="shared" si="78"/>
        <v>1650000</v>
      </c>
      <c r="J317" s="247"/>
    </row>
    <row r="318" spans="1:10" s="146" customFormat="1" x14ac:dyDescent="0.2">
      <c r="A318" s="144">
        <v>324</v>
      </c>
      <c r="B318" s="227" t="s">
        <v>238</v>
      </c>
      <c r="C318" s="143"/>
      <c r="D318" s="136"/>
      <c r="E318" s="148">
        <f>SUM(E319)</f>
        <v>130000</v>
      </c>
      <c r="F318" s="148">
        <f>SUM(F319)</f>
        <v>130000</v>
      </c>
      <c r="G318" s="148">
        <f>SUM(G319)</f>
        <v>6500</v>
      </c>
      <c r="H318" s="148">
        <f>SUM(H319)</f>
        <v>0</v>
      </c>
      <c r="I318" s="148">
        <f t="shared" si="78"/>
        <v>123500</v>
      </c>
      <c r="J318" s="247"/>
    </row>
    <row r="319" spans="1:10" s="146" customFormat="1" x14ac:dyDescent="0.2">
      <c r="A319" s="123">
        <v>3241</v>
      </c>
      <c r="B319" s="222" t="s">
        <v>238</v>
      </c>
      <c r="C319" s="111">
        <v>11</v>
      </c>
      <c r="D319" s="112" t="s">
        <v>25</v>
      </c>
      <c r="E319" s="141">
        <v>130000</v>
      </c>
      <c r="F319" s="141">
        <v>130000</v>
      </c>
      <c r="G319" s="141">
        <v>6500</v>
      </c>
      <c r="H319" s="141"/>
      <c r="I319" s="141">
        <f t="shared" si="78"/>
        <v>123500</v>
      </c>
      <c r="J319" s="247"/>
    </row>
    <row r="320" spans="1:10" s="146" customFormat="1" x14ac:dyDescent="0.2">
      <c r="A320" s="144">
        <v>329</v>
      </c>
      <c r="B320" s="227" t="s">
        <v>125</v>
      </c>
      <c r="C320" s="143"/>
      <c r="D320" s="136"/>
      <c r="E320" s="148">
        <f>SUM(E321:E326)</f>
        <v>716250</v>
      </c>
      <c r="F320" s="148">
        <f>SUM(F321:F326)</f>
        <v>766250</v>
      </c>
      <c r="G320" s="148">
        <f>SUM(G321:G326)</f>
        <v>0</v>
      </c>
      <c r="H320" s="148">
        <f>SUM(H321:H326)</f>
        <v>0</v>
      </c>
      <c r="I320" s="148">
        <f t="shared" si="78"/>
        <v>766250</v>
      </c>
      <c r="J320" s="247"/>
    </row>
    <row r="321" spans="1:10" s="146" customFormat="1" ht="30" x14ac:dyDescent="0.2">
      <c r="A321" s="123">
        <v>3291</v>
      </c>
      <c r="B321" s="222" t="s">
        <v>152</v>
      </c>
      <c r="C321" s="111">
        <v>11</v>
      </c>
      <c r="D321" s="112" t="s">
        <v>25</v>
      </c>
      <c r="E321" s="147">
        <v>100000</v>
      </c>
      <c r="F321" s="147">
        <v>100000</v>
      </c>
      <c r="G321" s="147"/>
      <c r="H321" s="147"/>
      <c r="I321" s="147">
        <f t="shared" si="78"/>
        <v>100000</v>
      </c>
      <c r="J321" s="247"/>
    </row>
    <row r="322" spans="1:10" s="142" customFormat="1" ht="15" x14ac:dyDescent="0.2">
      <c r="A322" s="123">
        <v>3292</v>
      </c>
      <c r="B322" s="222" t="s">
        <v>123</v>
      </c>
      <c r="C322" s="111">
        <v>11</v>
      </c>
      <c r="D322" s="112" t="s">
        <v>25</v>
      </c>
      <c r="E322" s="147">
        <v>125000</v>
      </c>
      <c r="F322" s="147">
        <v>125000</v>
      </c>
      <c r="G322" s="147"/>
      <c r="H322" s="147"/>
      <c r="I322" s="147">
        <f t="shared" si="78"/>
        <v>125000</v>
      </c>
      <c r="J322" s="247"/>
    </row>
    <row r="323" spans="1:10" s="142" customFormat="1" ht="15" x14ac:dyDescent="0.2">
      <c r="A323" s="123">
        <v>3293</v>
      </c>
      <c r="B323" s="222" t="s">
        <v>124</v>
      </c>
      <c r="C323" s="111">
        <v>11</v>
      </c>
      <c r="D323" s="112" t="s">
        <v>25</v>
      </c>
      <c r="E323" s="147">
        <v>56250</v>
      </c>
      <c r="F323" s="147">
        <v>56250</v>
      </c>
      <c r="G323" s="147"/>
      <c r="H323" s="147"/>
      <c r="I323" s="147">
        <f t="shared" si="78"/>
        <v>56250</v>
      </c>
      <c r="J323" s="247"/>
    </row>
    <row r="324" spans="1:10" s="142" customFormat="1" ht="15" x14ac:dyDescent="0.2">
      <c r="A324" s="123">
        <v>3294</v>
      </c>
      <c r="B324" s="222" t="s">
        <v>610</v>
      </c>
      <c r="C324" s="111">
        <v>11</v>
      </c>
      <c r="D324" s="112" t="s">
        <v>25</v>
      </c>
      <c r="E324" s="147">
        <v>425000</v>
      </c>
      <c r="F324" s="147">
        <v>475000</v>
      </c>
      <c r="G324" s="147"/>
      <c r="H324" s="147"/>
      <c r="I324" s="147">
        <f t="shared" si="78"/>
        <v>475000</v>
      </c>
      <c r="J324" s="247"/>
    </row>
    <row r="325" spans="1:10" s="142" customFormat="1" ht="15" x14ac:dyDescent="0.2">
      <c r="A325" s="123">
        <v>3295</v>
      </c>
      <c r="B325" s="222" t="s">
        <v>237</v>
      </c>
      <c r="C325" s="111">
        <v>11</v>
      </c>
      <c r="D325" s="112" t="s">
        <v>25</v>
      </c>
      <c r="E325" s="147">
        <v>5000</v>
      </c>
      <c r="F325" s="147">
        <v>5000</v>
      </c>
      <c r="G325" s="147"/>
      <c r="H325" s="147"/>
      <c r="I325" s="147">
        <f t="shared" si="78"/>
        <v>5000</v>
      </c>
      <c r="J325" s="247"/>
    </row>
    <row r="326" spans="1:10" s="142" customFormat="1" ht="15" x14ac:dyDescent="0.2">
      <c r="A326" s="123">
        <v>3299</v>
      </c>
      <c r="B326" s="222" t="s">
        <v>125</v>
      </c>
      <c r="C326" s="111">
        <v>11</v>
      </c>
      <c r="D326" s="112" t="s">
        <v>25</v>
      </c>
      <c r="E326" s="147">
        <v>5000</v>
      </c>
      <c r="F326" s="147">
        <v>5000</v>
      </c>
      <c r="G326" s="147"/>
      <c r="H326" s="147"/>
      <c r="I326" s="147">
        <f t="shared" si="78"/>
        <v>5000</v>
      </c>
      <c r="J326" s="247"/>
    </row>
    <row r="327" spans="1:10" x14ac:dyDescent="0.2">
      <c r="A327" s="210" t="s">
        <v>978</v>
      </c>
      <c r="B327" s="211" t="s">
        <v>988</v>
      </c>
      <c r="C327" s="212"/>
      <c r="D327" s="212"/>
      <c r="E327" s="213">
        <f t="shared" ref="E327:H327" si="85">E328</f>
        <v>11000</v>
      </c>
      <c r="F327" s="213">
        <f t="shared" si="85"/>
        <v>11000</v>
      </c>
      <c r="G327" s="213">
        <f t="shared" si="85"/>
        <v>0</v>
      </c>
      <c r="H327" s="213">
        <f t="shared" si="85"/>
        <v>0</v>
      </c>
      <c r="I327" s="213">
        <f t="shared" si="78"/>
        <v>11000</v>
      </c>
      <c r="J327" s="247"/>
    </row>
    <row r="328" spans="1:10" s="146" customFormat="1" x14ac:dyDescent="0.2">
      <c r="A328" s="144">
        <v>343</v>
      </c>
      <c r="B328" s="227" t="s">
        <v>919</v>
      </c>
      <c r="C328" s="143"/>
      <c r="D328" s="136"/>
      <c r="E328" s="148">
        <f>SUM(E329:E331)</f>
        <v>11000</v>
      </c>
      <c r="F328" s="148">
        <f>SUM(F329:F331)</f>
        <v>11000</v>
      </c>
      <c r="G328" s="148">
        <f>SUM(G329:G331)</f>
        <v>0</v>
      </c>
      <c r="H328" s="148">
        <f>SUM(H329:H331)</f>
        <v>0</v>
      </c>
      <c r="I328" s="148">
        <f t="shared" si="78"/>
        <v>11000</v>
      </c>
      <c r="J328" s="247"/>
    </row>
    <row r="329" spans="1:10" s="142" customFormat="1" ht="15" x14ac:dyDescent="0.2">
      <c r="A329" s="123">
        <v>3431</v>
      </c>
      <c r="B329" s="222" t="s">
        <v>153</v>
      </c>
      <c r="C329" s="111">
        <v>11</v>
      </c>
      <c r="D329" s="112" t="s">
        <v>25</v>
      </c>
      <c r="E329" s="147">
        <v>5000</v>
      </c>
      <c r="F329" s="147">
        <v>5000</v>
      </c>
      <c r="G329" s="147"/>
      <c r="H329" s="147"/>
      <c r="I329" s="147">
        <f t="shared" si="78"/>
        <v>5000</v>
      </c>
      <c r="J329" s="247"/>
    </row>
    <row r="330" spans="1:10" s="142" customFormat="1" ht="15" x14ac:dyDescent="0.2">
      <c r="A330" s="123">
        <v>3433</v>
      </c>
      <c r="B330" s="222" t="s">
        <v>126</v>
      </c>
      <c r="C330" s="111">
        <v>11</v>
      </c>
      <c r="D330" s="112" t="s">
        <v>25</v>
      </c>
      <c r="E330" s="147">
        <v>5000</v>
      </c>
      <c r="F330" s="147">
        <v>5000</v>
      </c>
      <c r="G330" s="147"/>
      <c r="H330" s="147"/>
      <c r="I330" s="147">
        <f t="shared" ref="I330:I393" si="86">F330-G330+H330</f>
        <v>5000</v>
      </c>
      <c r="J330" s="247"/>
    </row>
    <row r="331" spans="1:10" s="142" customFormat="1" ht="15" x14ac:dyDescent="0.2">
      <c r="A331" s="123">
        <v>3434</v>
      </c>
      <c r="B331" s="222" t="s">
        <v>127</v>
      </c>
      <c r="C331" s="111">
        <v>11</v>
      </c>
      <c r="D331" s="112" t="s">
        <v>25</v>
      </c>
      <c r="E331" s="147">
        <v>1000</v>
      </c>
      <c r="F331" s="147">
        <v>1000</v>
      </c>
      <c r="G331" s="147"/>
      <c r="H331" s="147"/>
      <c r="I331" s="147">
        <f t="shared" si="86"/>
        <v>1000</v>
      </c>
      <c r="J331" s="247"/>
    </row>
    <row r="332" spans="1:10" ht="31.5" x14ac:dyDescent="0.2">
      <c r="A332" s="210" t="s">
        <v>984</v>
      </c>
      <c r="B332" s="211" t="s">
        <v>991</v>
      </c>
      <c r="C332" s="212"/>
      <c r="D332" s="212"/>
      <c r="E332" s="213">
        <f t="shared" ref="E332:H332" si="87">E333</f>
        <v>230000</v>
      </c>
      <c r="F332" s="213">
        <f t="shared" si="87"/>
        <v>230000</v>
      </c>
      <c r="G332" s="213">
        <f t="shared" si="87"/>
        <v>11500</v>
      </c>
      <c r="H332" s="213">
        <f t="shared" si="87"/>
        <v>0</v>
      </c>
      <c r="I332" s="213">
        <f t="shared" si="86"/>
        <v>218500</v>
      </c>
      <c r="J332" s="247"/>
    </row>
    <row r="333" spans="1:10" s="146" customFormat="1" x14ac:dyDescent="0.2">
      <c r="A333" s="144">
        <v>372</v>
      </c>
      <c r="B333" s="227" t="s">
        <v>920</v>
      </c>
      <c r="C333" s="143"/>
      <c r="D333" s="136"/>
      <c r="E333" s="148">
        <f>SUM(E334:E335)</f>
        <v>230000</v>
      </c>
      <c r="F333" s="148">
        <f>SUM(F334:F335)</f>
        <v>230000</v>
      </c>
      <c r="G333" s="148">
        <f>SUM(G334:G335)</f>
        <v>11500</v>
      </c>
      <c r="H333" s="148">
        <f>SUM(H334:H335)</f>
        <v>0</v>
      </c>
      <c r="I333" s="148">
        <f t="shared" si="86"/>
        <v>218500</v>
      </c>
      <c r="J333" s="247"/>
    </row>
    <row r="334" spans="1:10" s="142" customFormat="1" ht="15" x14ac:dyDescent="0.2">
      <c r="A334" s="123">
        <v>3721</v>
      </c>
      <c r="B334" s="222" t="s">
        <v>149</v>
      </c>
      <c r="C334" s="111">
        <v>11</v>
      </c>
      <c r="D334" s="112" t="s">
        <v>25</v>
      </c>
      <c r="E334" s="147">
        <v>130000</v>
      </c>
      <c r="F334" s="147">
        <v>130000</v>
      </c>
      <c r="G334" s="147">
        <v>6500</v>
      </c>
      <c r="H334" s="147"/>
      <c r="I334" s="147">
        <f t="shared" si="86"/>
        <v>123500</v>
      </c>
      <c r="J334" s="247"/>
    </row>
    <row r="335" spans="1:10" s="142" customFormat="1" ht="15" x14ac:dyDescent="0.2">
      <c r="A335" s="123">
        <v>3722</v>
      </c>
      <c r="B335" s="222" t="s">
        <v>608</v>
      </c>
      <c r="C335" s="111">
        <v>11</v>
      </c>
      <c r="D335" s="112" t="s">
        <v>25</v>
      </c>
      <c r="E335" s="147">
        <v>100000</v>
      </c>
      <c r="F335" s="147">
        <v>100000</v>
      </c>
      <c r="G335" s="147">
        <v>5000</v>
      </c>
      <c r="H335" s="147"/>
      <c r="I335" s="147">
        <f t="shared" si="86"/>
        <v>95000</v>
      </c>
      <c r="J335" s="247"/>
    </row>
    <row r="336" spans="1:10" x14ac:dyDescent="0.2">
      <c r="A336" s="210" t="s">
        <v>979</v>
      </c>
      <c r="B336" s="211" t="s">
        <v>993</v>
      </c>
      <c r="C336" s="212"/>
      <c r="D336" s="212"/>
      <c r="E336" s="213">
        <f t="shared" ref="E336:H336" si="88">E337</f>
        <v>610150</v>
      </c>
      <c r="F336" s="213">
        <f t="shared" si="88"/>
        <v>610150</v>
      </c>
      <c r="G336" s="213">
        <f t="shared" si="88"/>
        <v>30507</v>
      </c>
      <c r="H336" s="213">
        <f t="shared" si="88"/>
        <v>0</v>
      </c>
      <c r="I336" s="213">
        <f t="shared" si="86"/>
        <v>579643</v>
      </c>
      <c r="J336" s="247"/>
    </row>
    <row r="337" spans="1:10" s="146" customFormat="1" x14ac:dyDescent="0.2">
      <c r="A337" s="144">
        <v>412</v>
      </c>
      <c r="B337" s="227" t="s">
        <v>935</v>
      </c>
      <c r="C337" s="143"/>
      <c r="D337" s="136"/>
      <c r="E337" s="148">
        <f>E338+E339</f>
        <v>610150</v>
      </c>
      <c r="F337" s="148">
        <f>F338+F339</f>
        <v>610150</v>
      </c>
      <c r="G337" s="148">
        <f>G338+G339</f>
        <v>30507</v>
      </c>
      <c r="H337" s="148">
        <f>H338+H339</f>
        <v>0</v>
      </c>
      <c r="I337" s="148">
        <f t="shared" si="86"/>
        <v>579643</v>
      </c>
      <c r="J337" s="247"/>
    </row>
    <row r="338" spans="1:10" s="142" customFormat="1" ht="15" x14ac:dyDescent="0.2">
      <c r="A338" s="123">
        <v>4123</v>
      </c>
      <c r="B338" s="222" t="s">
        <v>133</v>
      </c>
      <c r="C338" s="111">
        <v>11</v>
      </c>
      <c r="D338" s="112" t="s">
        <v>25</v>
      </c>
      <c r="E338" s="147">
        <v>410150</v>
      </c>
      <c r="F338" s="147">
        <v>410150</v>
      </c>
      <c r="G338" s="147">
        <v>20507</v>
      </c>
      <c r="H338" s="147"/>
      <c r="I338" s="147">
        <f t="shared" si="86"/>
        <v>389643</v>
      </c>
      <c r="J338" s="247"/>
    </row>
    <row r="339" spans="1:10" s="142" customFormat="1" ht="15" x14ac:dyDescent="0.2">
      <c r="A339" s="123">
        <v>4126</v>
      </c>
      <c r="B339" s="222" t="s">
        <v>4</v>
      </c>
      <c r="C339" s="111">
        <v>11</v>
      </c>
      <c r="D339" s="112" t="s">
        <v>25</v>
      </c>
      <c r="E339" s="147">
        <v>200000</v>
      </c>
      <c r="F339" s="147">
        <v>200000</v>
      </c>
      <c r="G339" s="147">
        <v>10000</v>
      </c>
      <c r="H339" s="147"/>
      <c r="I339" s="147">
        <f t="shared" si="86"/>
        <v>190000</v>
      </c>
      <c r="J339" s="247"/>
    </row>
    <row r="340" spans="1:10" x14ac:dyDescent="0.2">
      <c r="A340" s="210" t="s">
        <v>977</v>
      </c>
      <c r="B340" s="211" t="s">
        <v>994</v>
      </c>
      <c r="C340" s="212"/>
      <c r="D340" s="212"/>
      <c r="E340" s="213">
        <f t="shared" ref="E340:H340" si="89">E341+E346</f>
        <v>4295000</v>
      </c>
      <c r="F340" s="213">
        <f t="shared" si="89"/>
        <v>4295000</v>
      </c>
      <c r="G340" s="213">
        <f t="shared" si="89"/>
        <v>130000</v>
      </c>
      <c r="H340" s="213">
        <f t="shared" si="89"/>
        <v>0</v>
      </c>
      <c r="I340" s="213">
        <f t="shared" si="86"/>
        <v>4165000</v>
      </c>
      <c r="J340" s="247"/>
    </row>
    <row r="341" spans="1:10" s="146" customFormat="1" x14ac:dyDescent="0.2">
      <c r="A341" s="144">
        <v>422</v>
      </c>
      <c r="B341" s="227" t="s">
        <v>921</v>
      </c>
      <c r="C341" s="143"/>
      <c r="D341" s="136"/>
      <c r="E341" s="148">
        <f>E342+E343+E344+E345</f>
        <v>1695000</v>
      </c>
      <c r="F341" s="148">
        <f>F342+F343+F344+F345</f>
        <v>1695000</v>
      </c>
      <c r="G341" s="148">
        <f>G342+G343+G344+G345</f>
        <v>60000</v>
      </c>
      <c r="H341" s="148">
        <f>H342+H343+H344+H345</f>
        <v>0</v>
      </c>
      <c r="I341" s="148">
        <f t="shared" si="86"/>
        <v>1635000</v>
      </c>
      <c r="J341" s="247"/>
    </row>
    <row r="342" spans="1:10" s="142" customFormat="1" ht="15" x14ac:dyDescent="0.2">
      <c r="A342" s="123">
        <v>4221</v>
      </c>
      <c r="B342" s="222" t="s">
        <v>129</v>
      </c>
      <c r="C342" s="111">
        <v>11</v>
      </c>
      <c r="D342" s="112" t="s">
        <v>25</v>
      </c>
      <c r="E342" s="147">
        <v>1200000</v>
      </c>
      <c r="F342" s="147">
        <v>1200000</v>
      </c>
      <c r="G342" s="147">
        <v>60000</v>
      </c>
      <c r="H342" s="147"/>
      <c r="I342" s="147">
        <f t="shared" si="86"/>
        <v>1140000</v>
      </c>
      <c r="J342" s="247"/>
    </row>
    <row r="343" spans="1:10" s="142" customFormat="1" ht="15" x14ac:dyDescent="0.2">
      <c r="A343" s="123">
        <v>4222</v>
      </c>
      <c r="B343" s="222" t="s">
        <v>130</v>
      </c>
      <c r="C343" s="111">
        <v>11</v>
      </c>
      <c r="D343" s="112" t="s">
        <v>25</v>
      </c>
      <c r="E343" s="147">
        <v>170000</v>
      </c>
      <c r="F343" s="147">
        <v>170000</v>
      </c>
      <c r="G343" s="147"/>
      <c r="H343" s="147"/>
      <c r="I343" s="147">
        <f t="shared" si="86"/>
        <v>170000</v>
      </c>
      <c r="J343" s="247"/>
    </row>
    <row r="344" spans="1:10" s="142" customFormat="1" ht="15" x14ac:dyDescent="0.2">
      <c r="A344" s="123">
        <v>4223</v>
      </c>
      <c r="B344" s="222" t="s">
        <v>131</v>
      </c>
      <c r="C344" s="111">
        <v>11</v>
      </c>
      <c r="D344" s="112" t="s">
        <v>25</v>
      </c>
      <c r="E344" s="147">
        <v>275000</v>
      </c>
      <c r="F344" s="147">
        <v>275000</v>
      </c>
      <c r="G344" s="147"/>
      <c r="H344" s="147"/>
      <c r="I344" s="147">
        <f t="shared" si="86"/>
        <v>275000</v>
      </c>
      <c r="J344" s="247"/>
    </row>
    <row r="345" spans="1:10" s="142" customFormat="1" ht="15" x14ac:dyDescent="0.2">
      <c r="A345" s="123">
        <v>4227</v>
      </c>
      <c r="B345" s="222" t="s">
        <v>132</v>
      </c>
      <c r="C345" s="111">
        <v>11</v>
      </c>
      <c r="D345" s="112" t="s">
        <v>25</v>
      </c>
      <c r="E345" s="147">
        <v>50000</v>
      </c>
      <c r="F345" s="147">
        <v>50000</v>
      </c>
      <c r="G345" s="147"/>
      <c r="H345" s="147"/>
      <c r="I345" s="147">
        <f t="shared" si="86"/>
        <v>50000</v>
      </c>
      <c r="J345" s="247"/>
    </row>
    <row r="346" spans="1:10" s="146" customFormat="1" x14ac:dyDescent="0.2">
      <c r="A346" s="144">
        <v>426</v>
      </c>
      <c r="B346" s="227" t="s">
        <v>939</v>
      </c>
      <c r="C346" s="143"/>
      <c r="D346" s="136"/>
      <c r="E346" s="148">
        <f>E347</f>
        <v>2600000</v>
      </c>
      <c r="F346" s="148">
        <f>F347</f>
        <v>2600000</v>
      </c>
      <c r="G346" s="148">
        <f>G347</f>
        <v>70000</v>
      </c>
      <c r="H346" s="148">
        <f>H347</f>
        <v>0</v>
      </c>
      <c r="I346" s="148">
        <f t="shared" si="86"/>
        <v>2530000</v>
      </c>
      <c r="J346" s="247"/>
    </row>
    <row r="347" spans="1:10" s="142" customFormat="1" ht="15" x14ac:dyDescent="0.2">
      <c r="A347" s="123">
        <v>4262</v>
      </c>
      <c r="B347" s="222" t="s">
        <v>135</v>
      </c>
      <c r="C347" s="111">
        <v>11</v>
      </c>
      <c r="D347" s="112" t="s">
        <v>25</v>
      </c>
      <c r="E347" s="147">
        <v>2600000</v>
      </c>
      <c r="F347" s="147">
        <v>2600000</v>
      </c>
      <c r="G347" s="147">
        <v>70000</v>
      </c>
      <c r="H347" s="147"/>
      <c r="I347" s="147">
        <f t="shared" si="86"/>
        <v>2530000</v>
      </c>
      <c r="J347" s="247"/>
    </row>
    <row r="348" spans="1:10" x14ac:dyDescent="0.2">
      <c r="A348" s="210" t="s">
        <v>981</v>
      </c>
      <c r="B348" s="211" t="s">
        <v>996</v>
      </c>
      <c r="C348" s="212"/>
      <c r="D348" s="212"/>
      <c r="E348" s="213">
        <f t="shared" ref="E348:H348" si="90">E349+E351</f>
        <v>1300000</v>
      </c>
      <c r="F348" s="213">
        <f t="shared" si="90"/>
        <v>1300000</v>
      </c>
      <c r="G348" s="213">
        <f t="shared" si="90"/>
        <v>65000</v>
      </c>
      <c r="H348" s="213">
        <f t="shared" si="90"/>
        <v>0</v>
      </c>
      <c r="I348" s="213">
        <f t="shared" si="86"/>
        <v>1235000</v>
      </c>
      <c r="J348" s="247"/>
    </row>
    <row r="349" spans="1:10" s="146" customFormat="1" x14ac:dyDescent="0.2">
      <c r="A349" s="144">
        <v>451</v>
      </c>
      <c r="B349" s="144" t="s">
        <v>136</v>
      </c>
      <c r="C349" s="143"/>
      <c r="D349" s="136"/>
      <c r="E349" s="148">
        <f>E350</f>
        <v>1100000</v>
      </c>
      <c r="F349" s="148">
        <f>F350</f>
        <v>1100000</v>
      </c>
      <c r="G349" s="148">
        <f>G350</f>
        <v>55000</v>
      </c>
      <c r="H349" s="148">
        <f>H350</f>
        <v>0</v>
      </c>
      <c r="I349" s="148">
        <f t="shared" si="86"/>
        <v>1045000</v>
      </c>
      <c r="J349" s="247"/>
    </row>
    <row r="350" spans="1:10" s="142" customFormat="1" ht="15" x14ac:dyDescent="0.2">
      <c r="A350" s="123">
        <v>4511</v>
      </c>
      <c r="B350" s="222" t="s">
        <v>136</v>
      </c>
      <c r="C350" s="111">
        <v>11</v>
      </c>
      <c r="D350" s="112" t="s">
        <v>25</v>
      </c>
      <c r="E350" s="147">
        <v>1100000</v>
      </c>
      <c r="F350" s="147">
        <v>1100000</v>
      </c>
      <c r="G350" s="147">
        <v>55000</v>
      </c>
      <c r="H350" s="147"/>
      <c r="I350" s="147">
        <f t="shared" si="86"/>
        <v>1045000</v>
      </c>
      <c r="J350" s="247"/>
    </row>
    <row r="351" spans="1:10" s="146" customFormat="1" x14ac:dyDescent="0.2">
      <c r="A351" s="144">
        <v>453</v>
      </c>
      <c r="B351" s="144" t="s">
        <v>145</v>
      </c>
      <c r="C351" s="143"/>
      <c r="D351" s="136"/>
      <c r="E351" s="148">
        <f>E352</f>
        <v>200000</v>
      </c>
      <c r="F351" s="148">
        <f>F352</f>
        <v>200000</v>
      </c>
      <c r="G351" s="148">
        <f>G352</f>
        <v>10000</v>
      </c>
      <c r="H351" s="148">
        <f>H352</f>
        <v>0</v>
      </c>
      <c r="I351" s="148">
        <f t="shared" si="86"/>
        <v>190000</v>
      </c>
      <c r="J351" s="247"/>
    </row>
    <row r="352" spans="1:10" s="146" customFormat="1" x14ac:dyDescent="0.2">
      <c r="A352" s="123">
        <v>4531</v>
      </c>
      <c r="B352" s="222" t="s">
        <v>145</v>
      </c>
      <c r="C352" s="111">
        <v>11</v>
      </c>
      <c r="D352" s="112" t="s">
        <v>25</v>
      </c>
      <c r="E352" s="147">
        <v>200000</v>
      </c>
      <c r="F352" s="147">
        <v>200000</v>
      </c>
      <c r="G352" s="147">
        <v>10000</v>
      </c>
      <c r="H352" s="147"/>
      <c r="I352" s="147">
        <f t="shared" si="86"/>
        <v>190000</v>
      </c>
      <c r="J352" s="247"/>
    </row>
    <row r="353" spans="1:10" x14ac:dyDescent="0.2">
      <c r="A353" s="207" t="s">
        <v>944</v>
      </c>
      <c r="B353" s="205" t="s">
        <v>945</v>
      </c>
      <c r="C353" s="208"/>
      <c r="D353" s="208"/>
      <c r="E353" s="209">
        <f t="shared" ref="E353:H353" si="91">E354</f>
        <v>3000</v>
      </c>
      <c r="F353" s="209">
        <f t="shared" si="91"/>
        <v>3000</v>
      </c>
      <c r="G353" s="209">
        <f t="shared" si="91"/>
        <v>0</v>
      </c>
      <c r="H353" s="209">
        <f t="shared" si="91"/>
        <v>0</v>
      </c>
      <c r="I353" s="209">
        <f t="shared" si="86"/>
        <v>3000</v>
      </c>
      <c r="J353" s="247"/>
    </row>
    <row r="354" spans="1:10" x14ac:dyDescent="0.2">
      <c r="A354" s="210" t="s">
        <v>976</v>
      </c>
      <c r="B354" s="211" t="s">
        <v>987</v>
      </c>
      <c r="C354" s="212"/>
      <c r="D354" s="212"/>
      <c r="E354" s="213">
        <f t="shared" ref="E354:H354" si="92">E355</f>
        <v>3000</v>
      </c>
      <c r="F354" s="213">
        <f t="shared" si="92"/>
        <v>3000</v>
      </c>
      <c r="G354" s="213">
        <f t="shared" si="92"/>
        <v>0</v>
      </c>
      <c r="H354" s="213">
        <f t="shared" si="92"/>
        <v>0</v>
      </c>
      <c r="I354" s="213">
        <f t="shared" si="86"/>
        <v>3000</v>
      </c>
      <c r="J354" s="247"/>
    </row>
    <row r="355" spans="1:10" s="146" customFormat="1" x14ac:dyDescent="0.2">
      <c r="A355" s="144">
        <v>329</v>
      </c>
      <c r="B355" s="227" t="s">
        <v>125</v>
      </c>
      <c r="C355" s="143"/>
      <c r="D355" s="136"/>
      <c r="E355" s="148">
        <f>SUM(E356)</f>
        <v>3000</v>
      </c>
      <c r="F355" s="148">
        <f>SUM(F356)</f>
        <v>3000</v>
      </c>
      <c r="G355" s="148">
        <f>SUM(G356)</f>
        <v>0</v>
      </c>
      <c r="H355" s="148">
        <f>SUM(H356)</f>
        <v>0</v>
      </c>
      <c r="I355" s="148">
        <f t="shared" si="86"/>
        <v>3000</v>
      </c>
      <c r="J355" s="247"/>
    </row>
    <row r="356" spans="1:10" s="146" customFormat="1" ht="30" x14ac:dyDescent="0.2">
      <c r="A356" s="123">
        <v>3291</v>
      </c>
      <c r="B356" s="222" t="s">
        <v>152</v>
      </c>
      <c r="C356" s="111">
        <v>31</v>
      </c>
      <c r="D356" s="112" t="s">
        <v>25</v>
      </c>
      <c r="E356" s="141">
        <v>3000</v>
      </c>
      <c r="F356" s="141">
        <v>3000</v>
      </c>
      <c r="G356" s="141"/>
      <c r="H356" s="141"/>
      <c r="I356" s="141">
        <f t="shared" si="86"/>
        <v>3000</v>
      </c>
      <c r="J356" s="247"/>
    </row>
    <row r="357" spans="1:10" x14ac:dyDescent="0.2">
      <c r="A357" s="207" t="s">
        <v>950</v>
      </c>
      <c r="B357" s="205" t="s">
        <v>951</v>
      </c>
      <c r="C357" s="208"/>
      <c r="D357" s="208"/>
      <c r="E357" s="209">
        <f t="shared" ref="E357:H357" si="93">E358+E369+E373+E380</f>
        <v>33583200</v>
      </c>
      <c r="F357" s="209">
        <f t="shared" si="93"/>
        <v>33583200</v>
      </c>
      <c r="G357" s="209">
        <f t="shared" si="93"/>
        <v>0</v>
      </c>
      <c r="H357" s="209">
        <f t="shared" si="93"/>
        <v>0</v>
      </c>
      <c r="I357" s="209">
        <f t="shared" si="86"/>
        <v>33583200</v>
      </c>
      <c r="J357" s="247"/>
    </row>
    <row r="358" spans="1:10" x14ac:dyDescent="0.2">
      <c r="A358" s="210" t="s">
        <v>976</v>
      </c>
      <c r="B358" s="211" t="s">
        <v>987</v>
      </c>
      <c r="C358" s="212"/>
      <c r="D358" s="212"/>
      <c r="E358" s="213">
        <f t="shared" ref="E358:H358" si="94">E359+E361+E366</f>
        <v>26825000</v>
      </c>
      <c r="F358" s="213">
        <f t="shared" si="94"/>
        <v>26825000</v>
      </c>
      <c r="G358" s="213">
        <f t="shared" si="94"/>
        <v>0</v>
      </c>
      <c r="H358" s="213">
        <f t="shared" si="94"/>
        <v>0</v>
      </c>
      <c r="I358" s="213">
        <f t="shared" si="86"/>
        <v>26825000</v>
      </c>
      <c r="J358" s="247"/>
    </row>
    <row r="359" spans="1:10" s="146" customFormat="1" x14ac:dyDescent="0.2">
      <c r="A359" s="144">
        <v>321</v>
      </c>
      <c r="B359" s="227" t="s">
        <v>916</v>
      </c>
      <c r="C359" s="143"/>
      <c r="D359" s="136"/>
      <c r="E359" s="148">
        <f>E360</f>
        <v>400000</v>
      </c>
      <c r="F359" s="148">
        <f>F360</f>
        <v>400000</v>
      </c>
      <c r="G359" s="148">
        <f>G360</f>
        <v>0</v>
      </c>
      <c r="H359" s="148">
        <f>H360</f>
        <v>0</v>
      </c>
      <c r="I359" s="148">
        <f t="shared" si="86"/>
        <v>400000</v>
      </c>
      <c r="J359" s="247"/>
    </row>
    <row r="360" spans="1:10" s="146" customFormat="1" x14ac:dyDescent="0.2">
      <c r="A360" s="123">
        <v>3213</v>
      </c>
      <c r="B360" s="222" t="s">
        <v>112</v>
      </c>
      <c r="C360" s="111">
        <v>43</v>
      </c>
      <c r="D360" s="112" t="s">
        <v>25</v>
      </c>
      <c r="E360" s="141">
        <v>400000</v>
      </c>
      <c r="F360" s="141">
        <v>400000</v>
      </c>
      <c r="G360" s="141"/>
      <c r="H360" s="141"/>
      <c r="I360" s="141">
        <f t="shared" si="86"/>
        <v>400000</v>
      </c>
      <c r="J360" s="247"/>
    </row>
    <row r="361" spans="1:10" s="146" customFormat="1" x14ac:dyDescent="0.2">
      <c r="A361" s="144">
        <v>323</v>
      </c>
      <c r="B361" s="227" t="s">
        <v>918</v>
      </c>
      <c r="C361" s="143"/>
      <c r="D361" s="136"/>
      <c r="E361" s="148">
        <f>SUM(E362:E365)</f>
        <v>16325000</v>
      </c>
      <c r="F361" s="148">
        <f>SUM(F362:F365)</f>
        <v>16325000</v>
      </c>
      <c r="G361" s="148">
        <f>SUM(G362:G365)</f>
        <v>0</v>
      </c>
      <c r="H361" s="148">
        <f>SUM(H362:H365)</f>
        <v>0</v>
      </c>
      <c r="I361" s="148">
        <f t="shared" si="86"/>
        <v>16325000</v>
      </c>
      <c r="J361" s="247"/>
    </row>
    <row r="362" spans="1:10" s="146" customFormat="1" x14ac:dyDescent="0.2">
      <c r="A362" s="123">
        <v>3232</v>
      </c>
      <c r="B362" s="222" t="s">
        <v>118</v>
      </c>
      <c r="C362" s="111">
        <v>43</v>
      </c>
      <c r="D362" s="112" t="s">
        <v>25</v>
      </c>
      <c r="E362" s="141">
        <v>11900000</v>
      </c>
      <c r="F362" s="141">
        <v>11900000</v>
      </c>
      <c r="G362" s="141"/>
      <c r="H362" s="141"/>
      <c r="I362" s="141">
        <f t="shared" si="86"/>
        <v>11900000</v>
      </c>
      <c r="J362" s="247"/>
    </row>
    <row r="363" spans="1:10" s="146" customFormat="1" x14ac:dyDescent="0.2">
      <c r="A363" s="123">
        <v>3235</v>
      </c>
      <c r="B363" s="222" t="s">
        <v>42</v>
      </c>
      <c r="C363" s="111">
        <v>43</v>
      </c>
      <c r="D363" s="112" t="s">
        <v>25</v>
      </c>
      <c r="E363" s="141">
        <v>125000</v>
      </c>
      <c r="F363" s="141">
        <v>125000</v>
      </c>
      <c r="G363" s="141"/>
      <c r="H363" s="141"/>
      <c r="I363" s="141">
        <f t="shared" si="86"/>
        <v>125000</v>
      </c>
      <c r="J363" s="247"/>
    </row>
    <row r="364" spans="1:10" s="146" customFormat="1" x14ac:dyDescent="0.2">
      <c r="A364" s="123">
        <v>3237</v>
      </c>
      <c r="B364" s="222" t="s">
        <v>36</v>
      </c>
      <c r="C364" s="111">
        <v>43</v>
      </c>
      <c r="D364" s="112" t="s">
        <v>25</v>
      </c>
      <c r="E364" s="141">
        <v>300000</v>
      </c>
      <c r="F364" s="141">
        <v>300000</v>
      </c>
      <c r="G364" s="141"/>
      <c r="H364" s="141"/>
      <c r="I364" s="141">
        <f t="shared" si="86"/>
        <v>300000</v>
      </c>
      <c r="J364" s="247"/>
    </row>
    <row r="365" spans="1:10" s="146" customFormat="1" x14ac:dyDescent="0.2">
      <c r="A365" s="123">
        <v>3238</v>
      </c>
      <c r="B365" s="222" t="s">
        <v>122</v>
      </c>
      <c r="C365" s="111">
        <v>43</v>
      </c>
      <c r="D365" s="112" t="s">
        <v>25</v>
      </c>
      <c r="E365" s="141">
        <v>4000000</v>
      </c>
      <c r="F365" s="141">
        <v>4000000</v>
      </c>
      <c r="G365" s="141"/>
      <c r="H365" s="141"/>
      <c r="I365" s="141">
        <f t="shared" si="86"/>
        <v>4000000</v>
      </c>
      <c r="J365" s="247"/>
    </row>
    <row r="366" spans="1:10" s="146" customFormat="1" x14ac:dyDescent="0.2">
      <c r="A366" s="144">
        <v>329</v>
      </c>
      <c r="B366" s="227" t="s">
        <v>125</v>
      </c>
      <c r="C366" s="143"/>
      <c r="D366" s="136"/>
      <c r="E366" s="148">
        <f>SUM(E367:E368)</f>
        <v>10100000</v>
      </c>
      <c r="F366" s="148">
        <f>SUM(F367:F368)</f>
        <v>10100000</v>
      </c>
      <c r="G366" s="148">
        <f>SUM(G367:G368)</f>
        <v>0</v>
      </c>
      <c r="H366" s="148">
        <f>SUM(H367:H368)</f>
        <v>0</v>
      </c>
      <c r="I366" s="148">
        <f t="shared" si="86"/>
        <v>10100000</v>
      </c>
      <c r="J366" s="247"/>
    </row>
    <row r="367" spans="1:10" s="146" customFormat="1" ht="30" x14ac:dyDescent="0.2">
      <c r="A367" s="123">
        <v>3291</v>
      </c>
      <c r="B367" s="222" t="s">
        <v>152</v>
      </c>
      <c r="C367" s="111">
        <v>43</v>
      </c>
      <c r="D367" s="112" t="s">
        <v>25</v>
      </c>
      <c r="E367" s="141">
        <v>10000000</v>
      </c>
      <c r="F367" s="141">
        <v>10000000</v>
      </c>
      <c r="G367" s="141"/>
      <c r="H367" s="141"/>
      <c r="I367" s="141">
        <f t="shared" si="86"/>
        <v>10000000</v>
      </c>
      <c r="J367" s="247"/>
    </row>
    <row r="368" spans="1:10" s="146" customFormat="1" x14ac:dyDescent="0.2">
      <c r="A368" s="123">
        <v>3292</v>
      </c>
      <c r="B368" s="222" t="s">
        <v>123</v>
      </c>
      <c r="C368" s="111">
        <v>43</v>
      </c>
      <c r="D368" s="112" t="s">
        <v>25</v>
      </c>
      <c r="E368" s="141">
        <v>100000</v>
      </c>
      <c r="F368" s="141">
        <v>100000</v>
      </c>
      <c r="G368" s="141"/>
      <c r="H368" s="141"/>
      <c r="I368" s="141">
        <f t="shared" si="86"/>
        <v>100000</v>
      </c>
      <c r="J368" s="247"/>
    </row>
    <row r="369" spans="1:10" x14ac:dyDescent="0.2">
      <c r="A369" s="210" t="s">
        <v>979</v>
      </c>
      <c r="B369" s="211" t="s">
        <v>993</v>
      </c>
      <c r="C369" s="212"/>
      <c r="D369" s="212"/>
      <c r="E369" s="213">
        <f t="shared" ref="E369:H369" si="95">E370</f>
        <v>425000</v>
      </c>
      <c r="F369" s="213">
        <f t="shared" si="95"/>
        <v>425000</v>
      </c>
      <c r="G369" s="213">
        <f t="shared" si="95"/>
        <v>0</v>
      </c>
      <c r="H369" s="213">
        <f t="shared" si="95"/>
        <v>0</v>
      </c>
      <c r="I369" s="213">
        <f t="shared" si="86"/>
        <v>425000</v>
      </c>
      <c r="J369" s="247"/>
    </row>
    <row r="370" spans="1:10" s="146" customFormat="1" x14ac:dyDescent="0.2">
      <c r="A370" s="144">
        <v>412</v>
      </c>
      <c r="B370" s="227" t="s">
        <v>935</v>
      </c>
      <c r="C370" s="143"/>
      <c r="D370" s="136"/>
      <c r="E370" s="148">
        <f>E372+E371</f>
        <v>425000</v>
      </c>
      <c r="F370" s="148">
        <f>F372+F371</f>
        <v>425000</v>
      </c>
      <c r="G370" s="148">
        <f>G372+G371</f>
        <v>0</v>
      </c>
      <c r="H370" s="148">
        <f>H372+H371</f>
        <v>0</v>
      </c>
      <c r="I370" s="148">
        <f t="shared" si="86"/>
        <v>425000</v>
      </c>
      <c r="J370" s="247"/>
    </row>
    <row r="371" spans="1:10" s="146" customFormat="1" x14ac:dyDescent="0.2">
      <c r="A371" s="123">
        <v>4123</v>
      </c>
      <c r="B371" s="222" t="s">
        <v>133</v>
      </c>
      <c r="C371" s="111">
        <v>43</v>
      </c>
      <c r="D371" s="112" t="s">
        <v>25</v>
      </c>
      <c r="E371" s="140">
        <v>225000</v>
      </c>
      <c r="F371" s="140">
        <v>225000</v>
      </c>
      <c r="G371" s="140"/>
      <c r="H371" s="140"/>
      <c r="I371" s="140">
        <f t="shared" si="86"/>
        <v>225000</v>
      </c>
      <c r="J371" s="247"/>
    </row>
    <row r="372" spans="1:10" s="146" customFormat="1" x14ac:dyDescent="0.2">
      <c r="A372" s="123">
        <v>4126</v>
      </c>
      <c r="B372" s="222" t="s">
        <v>4</v>
      </c>
      <c r="C372" s="111">
        <v>43</v>
      </c>
      <c r="D372" s="112" t="s">
        <v>25</v>
      </c>
      <c r="E372" s="141">
        <v>200000</v>
      </c>
      <c r="F372" s="141">
        <v>200000</v>
      </c>
      <c r="G372" s="141"/>
      <c r="H372" s="141"/>
      <c r="I372" s="141">
        <f t="shared" si="86"/>
        <v>200000</v>
      </c>
      <c r="J372" s="247"/>
    </row>
    <row r="373" spans="1:10" x14ac:dyDescent="0.2">
      <c r="A373" s="210" t="s">
        <v>977</v>
      </c>
      <c r="B373" s="211" t="s">
        <v>994</v>
      </c>
      <c r="C373" s="212"/>
      <c r="D373" s="212"/>
      <c r="E373" s="213">
        <f t="shared" ref="E373:H373" si="96">E374+E378</f>
        <v>3147500</v>
      </c>
      <c r="F373" s="213">
        <f t="shared" si="96"/>
        <v>3147500</v>
      </c>
      <c r="G373" s="213">
        <f t="shared" si="96"/>
        <v>0</v>
      </c>
      <c r="H373" s="213">
        <f t="shared" si="96"/>
        <v>0</v>
      </c>
      <c r="I373" s="213">
        <f t="shared" si="86"/>
        <v>3147500</v>
      </c>
      <c r="J373" s="247"/>
    </row>
    <row r="374" spans="1:10" s="146" customFormat="1" x14ac:dyDescent="0.2">
      <c r="A374" s="144">
        <v>422</v>
      </c>
      <c r="B374" s="227" t="s">
        <v>921</v>
      </c>
      <c r="C374" s="143"/>
      <c r="D374" s="136"/>
      <c r="E374" s="148">
        <f>SUM(E375:E377)</f>
        <v>1117500</v>
      </c>
      <c r="F374" s="148">
        <f>SUM(F375:F377)</f>
        <v>1117500</v>
      </c>
      <c r="G374" s="148">
        <f>SUM(G375:G377)</f>
        <v>0</v>
      </c>
      <c r="H374" s="148">
        <f>SUM(H375:H377)</f>
        <v>0</v>
      </c>
      <c r="I374" s="148">
        <f t="shared" si="86"/>
        <v>1117500</v>
      </c>
      <c r="J374" s="247"/>
    </row>
    <row r="375" spans="1:10" s="146" customFormat="1" x14ac:dyDescent="0.2">
      <c r="A375" s="123">
        <v>4221</v>
      </c>
      <c r="B375" s="222" t="s">
        <v>129</v>
      </c>
      <c r="C375" s="111">
        <v>43</v>
      </c>
      <c r="D375" s="112" t="s">
        <v>25</v>
      </c>
      <c r="E375" s="141">
        <v>567500</v>
      </c>
      <c r="F375" s="141">
        <v>567500</v>
      </c>
      <c r="G375" s="141"/>
      <c r="H375" s="141"/>
      <c r="I375" s="141">
        <f t="shared" si="86"/>
        <v>567500</v>
      </c>
      <c r="J375" s="247"/>
    </row>
    <row r="376" spans="1:10" s="146" customFormat="1" x14ac:dyDescent="0.2">
      <c r="A376" s="123">
        <v>4222</v>
      </c>
      <c r="B376" s="222" t="s">
        <v>130</v>
      </c>
      <c r="C376" s="111">
        <v>43</v>
      </c>
      <c r="D376" s="112" t="s">
        <v>25</v>
      </c>
      <c r="E376" s="141">
        <v>400000</v>
      </c>
      <c r="F376" s="141">
        <v>400000</v>
      </c>
      <c r="G376" s="141"/>
      <c r="H376" s="141"/>
      <c r="I376" s="141">
        <f t="shared" si="86"/>
        <v>400000</v>
      </c>
      <c r="J376" s="247"/>
    </row>
    <row r="377" spans="1:10" s="146" customFormat="1" x14ac:dyDescent="0.2">
      <c r="A377" s="123">
        <v>4227</v>
      </c>
      <c r="B377" s="222" t="s">
        <v>132</v>
      </c>
      <c r="C377" s="111">
        <v>43</v>
      </c>
      <c r="D377" s="112" t="s">
        <v>25</v>
      </c>
      <c r="E377" s="141">
        <v>150000</v>
      </c>
      <c r="F377" s="141">
        <v>150000</v>
      </c>
      <c r="G377" s="141"/>
      <c r="H377" s="141"/>
      <c r="I377" s="141">
        <f t="shared" si="86"/>
        <v>150000</v>
      </c>
      <c r="J377" s="247"/>
    </row>
    <row r="378" spans="1:10" s="146" customFormat="1" x14ac:dyDescent="0.2">
      <c r="A378" s="144">
        <v>426</v>
      </c>
      <c r="B378" s="227" t="s">
        <v>939</v>
      </c>
      <c r="C378" s="143"/>
      <c r="D378" s="136"/>
      <c r="E378" s="148">
        <f>E379</f>
        <v>2030000</v>
      </c>
      <c r="F378" s="148">
        <f>F379</f>
        <v>2030000</v>
      </c>
      <c r="G378" s="148">
        <f>G379</f>
        <v>0</v>
      </c>
      <c r="H378" s="148">
        <f>H379</f>
        <v>0</v>
      </c>
      <c r="I378" s="148">
        <f t="shared" si="86"/>
        <v>2030000</v>
      </c>
      <c r="J378" s="247"/>
    </row>
    <row r="379" spans="1:10" s="146" customFormat="1" x14ac:dyDescent="0.2">
      <c r="A379" s="123">
        <v>4262</v>
      </c>
      <c r="B379" s="222" t="s">
        <v>135</v>
      </c>
      <c r="C379" s="111">
        <v>43</v>
      </c>
      <c r="D379" s="112" t="s">
        <v>25</v>
      </c>
      <c r="E379" s="141">
        <v>2030000</v>
      </c>
      <c r="F379" s="141">
        <v>2030000</v>
      </c>
      <c r="G379" s="141"/>
      <c r="H379" s="141"/>
      <c r="I379" s="141">
        <f t="shared" si="86"/>
        <v>2030000</v>
      </c>
      <c r="J379" s="247"/>
    </row>
    <row r="380" spans="1:10" x14ac:dyDescent="0.2">
      <c r="A380" s="210" t="s">
        <v>981</v>
      </c>
      <c r="B380" s="211" t="s">
        <v>996</v>
      </c>
      <c r="C380" s="212"/>
      <c r="D380" s="212"/>
      <c r="E380" s="213">
        <f t="shared" ref="E380:H380" si="97">E381+E383</f>
        <v>3185700</v>
      </c>
      <c r="F380" s="213">
        <f t="shared" si="97"/>
        <v>3185700</v>
      </c>
      <c r="G380" s="213">
        <f t="shared" si="97"/>
        <v>0</v>
      </c>
      <c r="H380" s="213">
        <f t="shared" si="97"/>
        <v>0</v>
      </c>
      <c r="I380" s="213">
        <f t="shared" si="86"/>
        <v>3185700</v>
      </c>
      <c r="J380" s="247"/>
    </row>
    <row r="381" spans="1:10" s="146" customFormat="1" x14ac:dyDescent="0.2">
      <c r="A381" s="144">
        <v>452</v>
      </c>
      <c r="B381" s="144" t="s">
        <v>137</v>
      </c>
      <c r="C381" s="143"/>
      <c r="D381" s="136"/>
      <c r="E381" s="145">
        <f>E382</f>
        <v>750000</v>
      </c>
      <c r="F381" s="145">
        <f>F382</f>
        <v>750000</v>
      </c>
      <c r="G381" s="145">
        <f>G382</f>
        <v>0</v>
      </c>
      <c r="H381" s="145">
        <f>H382</f>
        <v>0</v>
      </c>
      <c r="I381" s="145">
        <f t="shared" si="86"/>
        <v>750000</v>
      </c>
      <c r="J381" s="247"/>
    </row>
    <row r="382" spans="1:10" s="146" customFormat="1" x14ac:dyDescent="0.2">
      <c r="A382" s="123">
        <v>4521</v>
      </c>
      <c r="B382" s="222" t="s">
        <v>137</v>
      </c>
      <c r="C382" s="111">
        <v>43</v>
      </c>
      <c r="D382" s="112" t="s">
        <v>25</v>
      </c>
      <c r="E382" s="141">
        <v>750000</v>
      </c>
      <c r="F382" s="141">
        <v>750000</v>
      </c>
      <c r="G382" s="141"/>
      <c r="H382" s="141"/>
      <c r="I382" s="141">
        <f t="shared" si="86"/>
        <v>750000</v>
      </c>
      <c r="J382" s="247"/>
    </row>
    <row r="383" spans="1:10" s="146" customFormat="1" x14ac:dyDescent="0.2">
      <c r="A383" s="144">
        <v>453</v>
      </c>
      <c r="B383" s="144" t="s">
        <v>145</v>
      </c>
      <c r="C383" s="143"/>
      <c r="D383" s="136"/>
      <c r="E383" s="145">
        <f>E384</f>
        <v>2435700</v>
      </c>
      <c r="F383" s="145">
        <f>F384</f>
        <v>2435700</v>
      </c>
      <c r="G383" s="145">
        <f>G384</f>
        <v>0</v>
      </c>
      <c r="H383" s="145">
        <f>H384</f>
        <v>0</v>
      </c>
      <c r="I383" s="145">
        <f t="shared" si="86"/>
        <v>2435700</v>
      </c>
      <c r="J383" s="247"/>
    </row>
    <row r="384" spans="1:10" s="146" customFormat="1" x14ac:dyDescent="0.2">
      <c r="A384" s="123">
        <v>4531</v>
      </c>
      <c r="B384" s="222" t="s">
        <v>145</v>
      </c>
      <c r="C384" s="111">
        <v>43</v>
      </c>
      <c r="D384" s="112" t="s">
        <v>25</v>
      </c>
      <c r="E384" s="141">
        <v>2435700</v>
      </c>
      <c r="F384" s="141">
        <v>2435700</v>
      </c>
      <c r="G384" s="141"/>
      <c r="H384" s="141"/>
      <c r="I384" s="141">
        <f t="shared" si="86"/>
        <v>2435700</v>
      </c>
      <c r="J384" s="247"/>
    </row>
    <row r="385" spans="1:10" x14ac:dyDescent="0.2">
      <c r="A385" s="207" t="s">
        <v>952</v>
      </c>
      <c r="B385" s="205" t="s">
        <v>953</v>
      </c>
      <c r="C385" s="208"/>
      <c r="D385" s="208"/>
      <c r="E385" s="209">
        <f t="shared" ref="E385:H385" si="98">E386</f>
        <v>50000</v>
      </c>
      <c r="F385" s="209">
        <f t="shared" si="98"/>
        <v>50000</v>
      </c>
      <c r="G385" s="209">
        <f t="shared" si="98"/>
        <v>0</v>
      </c>
      <c r="H385" s="209">
        <f t="shared" si="98"/>
        <v>0</v>
      </c>
      <c r="I385" s="209">
        <f t="shared" si="86"/>
        <v>50000</v>
      </c>
      <c r="J385" s="247"/>
    </row>
    <row r="386" spans="1:10" x14ac:dyDescent="0.2">
      <c r="A386" s="210" t="s">
        <v>976</v>
      </c>
      <c r="B386" s="211" t="s">
        <v>987</v>
      </c>
      <c r="C386" s="212"/>
      <c r="D386" s="212"/>
      <c r="E386" s="213">
        <f t="shared" ref="E386:H386" si="99">E387</f>
        <v>50000</v>
      </c>
      <c r="F386" s="213">
        <f t="shared" si="99"/>
        <v>50000</v>
      </c>
      <c r="G386" s="213">
        <f t="shared" si="99"/>
        <v>0</v>
      </c>
      <c r="H386" s="213">
        <f t="shared" si="99"/>
        <v>0</v>
      </c>
      <c r="I386" s="213">
        <f t="shared" si="86"/>
        <v>50000</v>
      </c>
      <c r="J386" s="247"/>
    </row>
    <row r="387" spans="1:10" s="146" customFormat="1" x14ac:dyDescent="0.2">
      <c r="A387" s="144">
        <v>321</v>
      </c>
      <c r="B387" s="227" t="s">
        <v>916</v>
      </c>
      <c r="C387" s="143"/>
      <c r="D387" s="136"/>
      <c r="E387" s="145">
        <f t="shared" ref="E387:H387" si="100">E388</f>
        <v>50000</v>
      </c>
      <c r="F387" s="145">
        <f t="shared" si="100"/>
        <v>50000</v>
      </c>
      <c r="G387" s="145">
        <f t="shared" si="100"/>
        <v>0</v>
      </c>
      <c r="H387" s="145">
        <f t="shared" si="100"/>
        <v>0</v>
      </c>
      <c r="I387" s="145">
        <f t="shared" si="86"/>
        <v>50000</v>
      </c>
      <c r="J387" s="247"/>
    </row>
    <row r="388" spans="1:10" s="146" customFormat="1" x14ac:dyDescent="0.2">
      <c r="A388" s="123">
        <v>3211</v>
      </c>
      <c r="B388" s="222" t="s">
        <v>110</v>
      </c>
      <c r="C388" s="111">
        <v>51</v>
      </c>
      <c r="D388" s="112" t="s">
        <v>25</v>
      </c>
      <c r="E388" s="141">
        <v>50000</v>
      </c>
      <c r="F388" s="141">
        <v>50000</v>
      </c>
      <c r="G388" s="141"/>
      <c r="H388" s="141"/>
      <c r="I388" s="141">
        <f t="shared" si="86"/>
        <v>50000</v>
      </c>
      <c r="J388" s="247"/>
    </row>
    <row r="389" spans="1:10" x14ac:dyDescent="0.2">
      <c r="A389" s="207" t="s">
        <v>954</v>
      </c>
      <c r="B389" s="205" t="s">
        <v>955</v>
      </c>
      <c r="C389" s="208"/>
      <c r="D389" s="208"/>
      <c r="E389" s="209">
        <f t="shared" ref="E389:H389" si="101">E390</f>
        <v>400000</v>
      </c>
      <c r="F389" s="209">
        <f t="shared" si="101"/>
        <v>400000</v>
      </c>
      <c r="G389" s="209">
        <f t="shared" si="101"/>
        <v>0</v>
      </c>
      <c r="H389" s="209">
        <f t="shared" si="101"/>
        <v>0</v>
      </c>
      <c r="I389" s="209">
        <f t="shared" si="86"/>
        <v>400000</v>
      </c>
      <c r="J389" s="247"/>
    </row>
    <row r="390" spans="1:10" x14ac:dyDescent="0.2">
      <c r="A390" s="210" t="s">
        <v>981</v>
      </c>
      <c r="B390" s="211" t="s">
        <v>996</v>
      </c>
      <c r="C390" s="212"/>
      <c r="D390" s="212"/>
      <c r="E390" s="213">
        <f t="shared" ref="E390:H390" si="102">E391</f>
        <v>400000</v>
      </c>
      <c r="F390" s="213">
        <f t="shared" si="102"/>
        <v>400000</v>
      </c>
      <c r="G390" s="213">
        <f t="shared" si="102"/>
        <v>0</v>
      </c>
      <c r="H390" s="213">
        <f t="shared" si="102"/>
        <v>0</v>
      </c>
      <c r="I390" s="213">
        <f t="shared" si="86"/>
        <v>400000</v>
      </c>
      <c r="J390" s="247"/>
    </row>
    <row r="391" spans="1:10" s="146" customFormat="1" x14ac:dyDescent="0.2">
      <c r="A391" s="144">
        <v>451</v>
      </c>
      <c r="B391" s="144" t="s">
        <v>136</v>
      </c>
      <c r="C391" s="143"/>
      <c r="D391" s="136"/>
      <c r="E391" s="145">
        <f t="shared" ref="E391:H391" si="103">E392</f>
        <v>400000</v>
      </c>
      <c r="F391" s="145">
        <f t="shared" si="103"/>
        <v>400000</v>
      </c>
      <c r="G391" s="145">
        <f t="shared" si="103"/>
        <v>0</v>
      </c>
      <c r="H391" s="145">
        <f t="shared" si="103"/>
        <v>0</v>
      </c>
      <c r="I391" s="145">
        <f t="shared" si="86"/>
        <v>400000</v>
      </c>
      <c r="J391" s="247"/>
    </row>
    <row r="392" spans="1:10" s="146" customFormat="1" x14ac:dyDescent="0.2">
      <c r="A392" s="123">
        <v>4511</v>
      </c>
      <c r="B392" s="222" t="s">
        <v>136</v>
      </c>
      <c r="C392" s="111">
        <v>5762</v>
      </c>
      <c r="D392" s="112" t="s">
        <v>25</v>
      </c>
      <c r="E392" s="141">
        <v>400000</v>
      </c>
      <c r="F392" s="141">
        <v>400000</v>
      </c>
      <c r="G392" s="141"/>
      <c r="H392" s="141"/>
      <c r="I392" s="141">
        <f t="shared" si="86"/>
        <v>400000</v>
      </c>
      <c r="J392" s="247"/>
    </row>
    <row r="393" spans="1:10" ht="31.5" x14ac:dyDescent="0.2">
      <c r="A393" s="171" t="s">
        <v>8</v>
      </c>
      <c r="B393" s="173" t="s">
        <v>363</v>
      </c>
      <c r="C393" s="194"/>
      <c r="D393" s="194"/>
      <c r="E393" s="174">
        <f>E394+E401</f>
        <v>18713800</v>
      </c>
      <c r="F393" s="174">
        <f>F394+F401</f>
        <v>18713800</v>
      </c>
      <c r="G393" s="174">
        <f>G394+G401</f>
        <v>0</v>
      </c>
      <c r="H393" s="174">
        <f>H394+H401</f>
        <v>0</v>
      </c>
      <c r="I393" s="174">
        <f t="shared" si="86"/>
        <v>18713800</v>
      </c>
      <c r="J393" s="247"/>
    </row>
    <row r="394" spans="1:10" s="195" customFormat="1" x14ac:dyDescent="0.2">
      <c r="A394" s="205">
        <v>11</v>
      </c>
      <c r="B394" s="205" t="s">
        <v>910</v>
      </c>
      <c r="C394" s="206"/>
      <c r="D394" s="206"/>
      <c r="E394" s="209">
        <f t="shared" ref="E394:H394" si="104">E395+E398</f>
        <v>300000</v>
      </c>
      <c r="F394" s="209">
        <f t="shared" si="104"/>
        <v>300000</v>
      </c>
      <c r="G394" s="209">
        <f t="shared" si="104"/>
        <v>0</v>
      </c>
      <c r="H394" s="209">
        <f t="shared" si="104"/>
        <v>0</v>
      </c>
      <c r="I394" s="209">
        <f t="shared" ref="I394:I457" si="105">F394-G394+H394</f>
        <v>300000</v>
      </c>
      <c r="J394" s="247"/>
    </row>
    <row r="395" spans="1:10" x14ac:dyDescent="0.2">
      <c r="A395" s="210" t="s">
        <v>983</v>
      </c>
      <c r="B395" s="211" t="s">
        <v>990</v>
      </c>
      <c r="C395" s="212"/>
      <c r="D395" s="212"/>
      <c r="E395" s="213">
        <f t="shared" ref="E395:H395" si="106">E396</f>
        <v>0</v>
      </c>
      <c r="F395" s="213">
        <f t="shared" si="106"/>
        <v>0</v>
      </c>
      <c r="G395" s="213">
        <f t="shared" si="106"/>
        <v>0</v>
      </c>
      <c r="H395" s="213">
        <f t="shared" si="106"/>
        <v>0</v>
      </c>
      <c r="I395" s="213">
        <f t="shared" si="105"/>
        <v>0</v>
      </c>
      <c r="J395" s="247"/>
    </row>
    <row r="396" spans="1:10" x14ac:dyDescent="0.2">
      <c r="A396" s="119">
        <v>369</v>
      </c>
      <c r="B396" s="227" t="s">
        <v>929</v>
      </c>
      <c r="C396" s="117"/>
      <c r="D396" s="128"/>
      <c r="E396" s="120">
        <f t="shared" ref="E396:H396" si="107">E397</f>
        <v>0</v>
      </c>
      <c r="F396" s="120">
        <f t="shared" si="107"/>
        <v>0</v>
      </c>
      <c r="G396" s="120">
        <f t="shared" si="107"/>
        <v>0</v>
      </c>
      <c r="H396" s="120">
        <f t="shared" si="107"/>
        <v>0</v>
      </c>
      <c r="I396" s="120">
        <f t="shared" si="105"/>
        <v>0</v>
      </c>
      <c r="J396" s="247"/>
    </row>
    <row r="397" spans="1:10" s="142" customFormat="1" ht="30" x14ac:dyDescent="0.2">
      <c r="A397" s="123">
        <v>3692</v>
      </c>
      <c r="B397" s="222" t="s">
        <v>851</v>
      </c>
      <c r="C397" s="111">
        <v>11</v>
      </c>
      <c r="D397" s="112" t="s">
        <v>25</v>
      </c>
      <c r="E397" s="147">
        <v>0</v>
      </c>
      <c r="F397" s="147">
        <v>0</v>
      </c>
      <c r="G397" s="147"/>
      <c r="H397" s="147"/>
      <c r="I397" s="147">
        <f t="shared" si="105"/>
        <v>0</v>
      </c>
      <c r="J397" s="247"/>
    </row>
    <row r="398" spans="1:10" x14ac:dyDescent="0.2">
      <c r="A398" s="210" t="s">
        <v>977</v>
      </c>
      <c r="B398" s="211" t="s">
        <v>994</v>
      </c>
      <c r="C398" s="212"/>
      <c r="D398" s="212"/>
      <c r="E398" s="213">
        <f>E399</f>
        <v>300000</v>
      </c>
      <c r="F398" s="213">
        <f>F399</f>
        <v>300000</v>
      </c>
      <c r="G398" s="213">
        <f t="shared" ref="G398:H399" si="108">G399</f>
        <v>0</v>
      </c>
      <c r="H398" s="213">
        <f t="shared" si="108"/>
        <v>0</v>
      </c>
      <c r="I398" s="213">
        <f t="shared" si="105"/>
        <v>300000</v>
      </c>
      <c r="J398" s="247"/>
    </row>
    <row r="399" spans="1:10" x14ac:dyDescent="0.2">
      <c r="A399" s="119">
        <v>423</v>
      </c>
      <c r="B399" s="227" t="s">
        <v>937</v>
      </c>
      <c r="C399" s="117"/>
      <c r="D399" s="128"/>
      <c r="E399" s="120">
        <f>E400</f>
        <v>300000</v>
      </c>
      <c r="F399" s="120">
        <f>F400</f>
        <v>300000</v>
      </c>
      <c r="G399" s="120">
        <f t="shared" si="108"/>
        <v>0</v>
      </c>
      <c r="H399" s="120">
        <f t="shared" si="108"/>
        <v>0</v>
      </c>
      <c r="I399" s="120">
        <f t="shared" si="105"/>
        <v>300000</v>
      </c>
      <c r="J399" s="247"/>
    </row>
    <row r="400" spans="1:10" s="142" customFormat="1" ht="15" x14ac:dyDescent="0.2">
      <c r="A400" s="123">
        <v>4231</v>
      </c>
      <c r="B400" s="222" t="s">
        <v>128</v>
      </c>
      <c r="C400" s="111">
        <v>11</v>
      </c>
      <c r="D400" s="112" t="s">
        <v>25</v>
      </c>
      <c r="E400" s="147">
        <v>300000</v>
      </c>
      <c r="F400" s="147">
        <v>300000</v>
      </c>
      <c r="G400" s="147"/>
      <c r="H400" s="147"/>
      <c r="I400" s="147">
        <f t="shared" si="105"/>
        <v>300000</v>
      </c>
      <c r="J400" s="247"/>
    </row>
    <row r="401" spans="1:10" x14ac:dyDescent="0.2">
      <c r="A401" s="207" t="s">
        <v>950</v>
      </c>
      <c r="B401" s="205" t="s">
        <v>951</v>
      </c>
      <c r="C401" s="208"/>
      <c r="D401" s="208"/>
      <c r="E401" s="209">
        <f t="shared" ref="E401:H401" si="109">E402</f>
        <v>18413800</v>
      </c>
      <c r="F401" s="209">
        <f t="shared" si="109"/>
        <v>18413800</v>
      </c>
      <c r="G401" s="209">
        <f t="shared" si="109"/>
        <v>0</v>
      </c>
      <c r="H401" s="209">
        <f t="shared" si="109"/>
        <v>0</v>
      </c>
      <c r="I401" s="209">
        <f t="shared" si="105"/>
        <v>18413800</v>
      </c>
      <c r="J401" s="247"/>
    </row>
    <row r="402" spans="1:10" x14ac:dyDescent="0.2">
      <c r="A402" s="210" t="s">
        <v>983</v>
      </c>
      <c r="B402" s="211" t="s">
        <v>990</v>
      </c>
      <c r="C402" s="212"/>
      <c r="D402" s="212"/>
      <c r="E402" s="213">
        <f t="shared" ref="E402:H402" si="110">E403</f>
        <v>18413800</v>
      </c>
      <c r="F402" s="213">
        <f t="shared" si="110"/>
        <v>18413800</v>
      </c>
      <c r="G402" s="213">
        <f t="shared" si="110"/>
        <v>0</v>
      </c>
      <c r="H402" s="213">
        <f t="shared" si="110"/>
        <v>0</v>
      </c>
      <c r="I402" s="213">
        <f t="shared" si="105"/>
        <v>18413800</v>
      </c>
      <c r="J402" s="247"/>
    </row>
    <row r="403" spans="1:10" x14ac:dyDescent="0.2">
      <c r="A403" s="119">
        <v>369</v>
      </c>
      <c r="B403" s="227" t="s">
        <v>929</v>
      </c>
      <c r="C403" s="117"/>
      <c r="D403" s="128"/>
      <c r="E403" s="120">
        <f t="shared" ref="E403:H403" si="111">E404</f>
        <v>18413800</v>
      </c>
      <c r="F403" s="120">
        <f t="shared" si="111"/>
        <v>18413800</v>
      </c>
      <c r="G403" s="120">
        <f t="shared" si="111"/>
        <v>0</v>
      </c>
      <c r="H403" s="120">
        <f t="shared" si="111"/>
        <v>0</v>
      </c>
      <c r="I403" s="120">
        <f t="shared" si="105"/>
        <v>18413800</v>
      </c>
      <c r="J403" s="247"/>
    </row>
    <row r="404" spans="1:10" s="142" customFormat="1" ht="30" x14ac:dyDescent="0.2">
      <c r="A404" s="139">
        <v>3692</v>
      </c>
      <c r="B404" s="223" t="s">
        <v>851</v>
      </c>
      <c r="C404" s="137">
        <v>43</v>
      </c>
      <c r="D404" s="150" t="s">
        <v>25</v>
      </c>
      <c r="E404" s="147">
        <v>18413800</v>
      </c>
      <c r="F404" s="147">
        <v>18413800</v>
      </c>
      <c r="G404" s="147"/>
      <c r="H404" s="147"/>
      <c r="I404" s="147">
        <f t="shared" si="105"/>
        <v>18413800</v>
      </c>
      <c r="J404" s="247"/>
    </row>
    <row r="405" spans="1:10" ht="31.5" x14ac:dyDescent="0.2">
      <c r="A405" s="171" t="s">
        <v>874</v>
      </c>
      <c r="B405" s="173" t="s">
        <v>875</v>
      </c>
      <c r="C405" s="194"/>
      <c r="D405" s="194"/>
      <c r="E405" s="174">
        <f t="shared" ref="E405:H406" si="112">E406</f>
        <v>7000000</v>
      </c>
      <c r="F405" s="174">
        <f t="shared" si="112"/>
        <v>7000000</v>
      </c>
      <c r="G405" s="174">
        <f t="shared" si="112"/>
        <v>350000</v>
      </c>
      <c r="H405" s="174">
        <f t="shared" si="112"/>
        <v>0</v>
      </c>
      <c r="I405" s="174">
        <f t="shared" si="105"/>
        <v>6650000</v>
      </c>
      <c r="J405" s="247"/>
    </row>
    <row r="406" spans="1:10" s="195" customFormat="1" x14ac:dyDescent="0.2">
      <c r="A406" s="205">
        <v>11</v>
      </c>
      <c r="B406" s="205" t="s">
        <v>910</v>
      </c>
      <c r="C406" s="206"/>
      <c r="D406" s="206"/>
      <c r="E406" s="209">
        <f t="shared" si="112"/>
        <v>7000000</v>
      </c>
      <c r="F406" s="209">
        <f t="shared" si="112"/>
        <v>7000000</v>
      </c>
      <c r="G406" s="209">
        <f t="shared" si="112"/>
        <v>350000</v>
      </c>
      <c r="H406" s="209">
        <f t="shared" si="112"/>
        <v>0</v>
      </c>
      <c r="I406" s="209">
        <f t="shared" si="105"/>
        <v>6650000</v>
      </c>
      <c r="J406" s="247"/>
    </row>
    <row r="407" spans="1:10" x14ac:dyDescent="0.2">
      <c r="A407" s="210" t="s">
        <v>977</v>
      </c>
      <c r="B407" s="211" t="s">
        <v>994</v>
      </c>
      <c r="C407" s="212"/>
      <c r="D407" s="212"/>
      <c r="E407" s="213">
        <f t="shared" ref="E407:H407" si="113">E408</f>
        <v>7000000</v>
      </c>
      <c r="F407" s="213">
        <f t="shared" si="113"/>
        <v>7000000</v>
      </c>
      <c r="G407" s="213">
        <f t="shared" si="113"/>
        <v>350000</v>
      </c>
      <c r="H407" s="213">
        <f t="shared" si="113"/>
        <v>0</v>
      </c>
      <c r="I407" s="213">
        <f t="shared" si="105"/>
        <v>6650000</v>
      </c>
      <c r="J407" s="247"/>
    </row>
    <row r="408" spans="1:10" s="115" customFormat="1" x14ac:dyDescent="0.2">
      <c r="A408" s="119">
        <v>423</v>
      </c>
      <c r="B408" s="119" t="s">
        <v>937</v>
      </c>
      <c r="C408" s="117"/>
      <c r="D408" s="118"/>
      <c r="E408" s="120">
        <f t="shared" ref="E408:H408" si="114">SUM(E409)</f>
        <v>7000000</v>
      </c>
      <c r="F408" s="120">
        <f t="shared" si="114"/>
        <v>7000000</v>
      </c>
      <c r="G408" s="120">
        <f t="shared" si="114"/>
        <v>350000</v>
      </c>
      <c r="H408" s="120">
        <f t="shared" si="114"/>
        <v>0</v>
      </c>
      <c r="I408" s="120">
        <f t="shared" si="105"/>
        <v>6650000</v>
      </c>
      <c r="J408" s="247"/>
    </row>
    <row r="409" spans="1:10" s="142" customFormat="1" ht="15" x14ac:dyDescent="0.2">
      <c r="A409" s="139">
        <v>4233</v>
      </c>
      <c r="B409" s="223" t="s">
        <v>142</v>
      </c>
      <c r="C409" s="137">
        <v>11</v>
      </c>
      <c r="D409" s="138" t="s">
        <v>25</v>
      </c>
      <c r="E409" s="141">
        <v>7000000</v>
      </c>
      <c r="F409" s="141">
        <v>7000000</v>
      </c>
      <c r="G409" s="141">
        <v>350000</v>
      </c>
      <c r="H409" s="141"/>
      <c r="I409" s="141">
        <f t="shared" si="105"/>
        <v>6650000</v>
      </c>
      <c r="J409" s="247"/>
    </row>
    <row r="410" spans="1:10" ht="31.5" x14ac:dyDescent="0.2">
      <c r="A410" s="171" t="s">
        <v>91</v>
      </c>
      <c r="B410" s="173" t="s">
        <v>90</v>
      </c>
      <c r="C410" s="194"/>
      <c r="D410" s="194"/>
      <c r="E410" s="174">
        <f>E411</f>
        <v>900000</v>
      </c>
      <c r="F410" s="174">
        <f>F411</f>
        <v>900000</v>
      </c>
      <c r="G410" s="174">
        <f>G411</f>
        <v>0</v>
      </c>
      <c r="H410" s="174">
        <f>H411</f>
        <v>0</v>
      </c>
      <c r="I410" s="174">
        <f t="shared" si="105"/>
        <v>900000</v>
      </c>
      <c r="J410" s="247"/>
    </row>
    <row r="411" spans="1:10" x14ac:dyDescent="0.2">
      <c r="A411" s="207" t="s">
        <v>950</v>
      </c>
      <c r="B411" s="205" t="s">
        <v>951</v>
      </c>
      <c r="C411" s="208"/>
      <c r="D411" s="208"/>
      <c r="E411" s="209">
        <f t="shared" ref="E411:H411" si="115">E412+E415</f>
        <v>900000</v>
      </c>
      <c r="F411" s="209">
        <f t="shared" si="115"/>
        <v>900000</v>
      </c>
      <c r="G411" s="209">
        <f t="shared" si="115"/>
        <v>0</v>
      </c>
      <c r="H411" s="209">
        <f t="shared" si="115"/>
        <v>0</v>
      </c>
      <c r="I411" s="209">
        <f t="shared" si="105"/>
        <v>900000</v>
      </c>
      <c r="J411" s="247"/>
    </row>
    <row r="412" spans="1:10" x14ac:dyDescent="0.2">
      <c r="A412" s="210" t="s">
        <v>979</v>
      </c>
      <c r="B412" s="211" t="s">
        <v>993</v>
      </c>
      <c r="C412" s="212"/>
      <c r="D412" s="212"/>
      <c r="E412" s="213">
        <f t="shared" ref="E412:H412" si="116">E413</f>
        <v>0</v>
      </c>
      <c r="F412" s="213">
        <f t="shared" si="116"/>
        <v>0</v>
      </c>
      <c r="G412" s="213">
        <f t="shared" si="116"/>
        <v>0</v>
      </c>
      <c r="H412" s="213">
        <f t="shared" si="116"/>
        <v>0</v>
      </c>
      <c r="I412" s="213">
        <f t="shared" si="105"/>
        <v>0</v>
      </c>
      <c r="J412" s="247"/>
    </row>
    <row r="413" spans="1:10" s="115" customFormat="1" x14ac:dyDescent="0.2">
      <c r="A413" s="119">
        <v>412</v>
      </c>
      <c r="B413" s="227" t="s">
        <v>935</v>
      </c>
      <c r="C413" s="117"/>
      <c r="D413" s="118"/>
      <c r="E413" s="120">
        <f>SUM(E414)</f>
        <v>0</v>
      </c>
      <c r="F413" s="120">
        <f>SUM(F414)</f>
        <v>0</v>
      </c>
      <c r="G413" s="120">
        <f>SUM(G414)</f>
        <v>0</v>
      </c>
      <c r="H413" s="120">
        <f>SUM(H414)</f>
        <v>0</v>
      </c>
      <c r="I413" s="120">
        <f t="shared" si="105"/>
        <v>0</v>
      </c>
      <c r="J413" s="247"/>
    </row>
    <row r="414" spans="1:10" s="142" customFormat="1" ht="15" x14ac:dyDescent="0.2">
      <c r="A414" s="123">
        <v>4123</v>
      </c>
      <c r="B414" s="222" t="s">
        <v>133</v>
      </c>
      <c r="C414" s="111">
        <v>43</v>
      </c>
      <c r="D414" s="122" t="s">
        <v>25</v>
      </c>
      <c r="E414" s="141">
        <v>0</v>
      </c>
      <c r="F414" s="141">
        <v>0</v>
      </c>
      <c r="G414" s="141"/>
      <c r="H414" s="141"/>
      <c r="I414" s="141">
        <f t="shared" si="105"/>
        <v>0</v>
      </c>
      <c r="J414" s="247"/>
    </row>
    <row r="415" spans="1:10" x14ac:dyDescent="0.2">
      <c r="A415" s="210" t="s">
        <v>977</v>
      </c>
      <c r="B415" s="211" t="s">
        <v>994</v>
      </c>
      <c r="C415" s="212"/>
      <c r="D415" s="212"/>
      <c r="E415" s="213">
        <f t="shared" ref="E415:H415" si="117">E416+E418</f>
        <v>900000</v>
      </c>
      <c r="F415" s="213">
        <f t="shared" si="117"/>
        <v>900000</v>
      </c>
      <c r="G415" s="213">
        <f t="shared" si="117"/>
        <v>0</v>
      </c>
      <c r="H415" s="213">
        <f t="shared" si="117"/>
        <v>0</v>
      </c>
      <c r="I415" s="213">
        <f t="shared" si="105"/>
        <v>900000</v>
      </c>
      <c r="J415" s="247"/>
    </row>
    <row r="416" spans="1:10" s="115" customFormat="1" x14ac:dyDescent="0.2">
      <c r="A416" s="119">
        <v>422</v>
      </c>
      <c r="B416" s="227" t="s">
        <v>921</v>
      </c>
      <c r="C416" s="117"/>
      <c r="D416" s="118"/>
      <c r="E416" s="120">
        <f>SUM(E417)</f>
        <v>900000</v>
      </c>
      <c r="F416" s="120">
        <f>SUM(F417)</f>
        <v>900000</v>
      </c>
      <c r="G416" s="120">
        <f>SUM(G417)</f>
        <v>0</v>
      </c>
      <c r="H416" s="120">
        <f>SUM(H417)</f>
        <v>0</v>
      </c>
      <c r="I416" s="120">
        <f t="shared" si="105"/>
        <v>900000</v>
      </c>
      <c r="J416" s="247"/>
    </row>
    <row r="417" spans="1:10" s="142" customFormat="1" ht="14.25" customHeight="1" x14ac:dyDescent="0.2">
      <c r="A417" s="123">
        <v>4227</v>
      </c>
      <c r="B417" s="222" t="s">
        <v>132</v>
      </c>
      <c r="C417" s="111">
        <v>43</v>
      </c>
      <c r="D417" s="122" t="s">
        <v>25</v>
      </c>
      <c r="E417" s="141">
        <v>900000</v>
      </c>
      <c r="F417" s="141">
        <v>900000</v>
      </c>
      <c r="G417" s="141"/>
      <c r="H417" s="141"/>
      <c r="I417" s="141">
        <f t="shared" si="105"/>
        <v>900000</v>
      </c>
      <c r="J417" s="247"/>
    </row>
    <row r="418" spans="1:10" s="146" customFormat="1" x14ac:dyDescent="0.2">
      <c r="A418" s="119">
        <v>426</v>
      </c>
      <c r="B418" s="227" t="s">
        <v>939</v>
      </c>
      <c r="C418" s="117"/>
      <c r="D418" s="118"/>
      <c r="E418" s="145">
        <f>E419</f>
        <v>0</v>
      </c>
      <c r="F418" s="145">
        <f>F419</f>
        <v>0</v>
      </c>
      <c r="G418" s="145">
        <f>G419</f>
        <v>0</v>
      </c>
      <c r="H418" s="145">
        <f>H419</f>
        <v>0</v>
      </c>
      <c r="I418" s="145">
        <f t="shared" si="105"/>
        <v>0</v>
      </c>
      <c r="J418" s="247"/>
    </row>
    <row r="419" spans="1:10" s="142" customFormat="1" ht="15" x14ac:dyDescent="0.2">
      <c r="A419" s="123">
        <v>4262</v>
      </c>
      <c r="B419" s="222" t="s">
        <v>135</v>
      </c>
      <c r="C419" s="111">
        <v>43</v>
      </c>
      <c r="D419" s="122" t="s">
        <v>25</v>
      </c>
      <c r="E419" s="141">
        <v>0</v>
      </c>
      <c r="F419" s="141">
        <v>0</v>
      </c>
      <c r="G419" s="141"/>
      <c r="H419" s="141"/>
      <c r="I419" s="141">
        <f t="shared" si="105"/>
        <v>0</v>
      </c>
      <c r="J419" s="247"/>
    </row>
    <row r="420" spans="1:10" ht="31.5" x14ac:dyDescent="0.2">
      <c r="A420" s="171" t="s">
        <v>675</v>
      </c>
      <c r="B420" s="173" t="s">
        <v>673</v>
      </c>
      <c r="C420" s="194"/>
      <c r="D420" s="194"/>
      <c r="E420" s="174">
        <f t="shared" ref="E420:H421" si="118">E421</f>
        <v>0</v>
      </c>
      <c r="F420" s="174">
        <f t="shared" si="118"/>
        <v>0</v>
      </c>
      <c r="G420" s="174">
        <f t="shared" si="118"/>
        <v>0</v>
      </c>
      <c r="H420" s="174">
        <f t="shared" si="118"/>
        <v>0</v>
      </c>
      <c r="I420" s="174">
        <f t="shared" si="105"/>
        <v>0</v>
      </c>
      <c r="J420" s="247"/>
    </row>
    <row r="421" spans="1:10" s="195" customFormat="1" x14ac:dyDescent="0.2">
      <c r="A421" s="205">
        <v>11</v>
      </c>
      <c r="B421" s="205" t="s">
        <v>910</v>
      </c>
      <c r="C421" s="206"/>
      <c r="D421" s="206"/>
      <c r="E421" s="209">
        <f t="shared" si="118"/>
        <v>0</v>
      </c>
      <c r="F421" s="209">
        <f t="shared" si="118"/>
        <v>0</v>
      </c>
      <c r="G421" s="209">
        <f t="shared" si="118"/>
        <v>0</v>
      </c>
      <c r="H421" s="209">
        <f t="shared" si="118"/>
        <v>0</v>
      </c>
      <c r="I421" s="209">
        <f t="shared" si="105"/>
        <v>0</v>
      </c>
      <c r="J421" s="247"/>
    </row>
    <row r="422" spans="1:10" x14ac:dyDescent="0.2">
      <c r="A422" s="210" t="s">
        <v>977</v>
      </c>
      <c r="B422" s="211" t="s">
        <v>994</v>
      </c>
      <c r="C422" s="212"/>
      <c r="D422" s="212"/>
      <c r="E422" s="213">
        <f t="shared" ref="E422:H422" si="119">E423</f>
        <v>0</v>
      </c>
      <c r="F422" s="213">
        <f t="shared" si="119"/>
        <v>0</v>
      </c>
      <c r="G422" s="213">
        <f t="shared" si="119"/>
        <v>0</v>
      </c>
      <c r="H422" s="213">
        <f t="shared" si="119"/>
        <v>0</v>
      </c>
      <c r="I422" s="213">
        <f t="shared" si="105"/>
        <v>0</v>
      </c>
      <c r="J422" s="247"/>
    </row>
    <row r="423" spans="1:10" s="115" customFormat="1" x14ac:dyDescent="0.2">
      <c r="A423" s="119">
        <v>422</v>
      </c>
      <c r="B423" s="227" t="s">
        <v>921</v>
      </c>
      <c r="C423" s="117"/>
      <c r="D423" s="118"/>
      <c r="E423" s="120">
        <f t="shared" ref="E423:H423" si="120">E424</f>
        <v>0</v>
      </c>
      <c r="F423" s="120">
        <f t="shared" si="120"/>
        <v>0</v>
      </c>
      <c r="G423" s="120">
        <f t="shared" si="120"/>
        <v>0</v>
      </c>
      <c r="H423" s="120">
        <f t="shared" si="120"/>
        <v>0</v>
      </c>
      <c r="I423" s="120">
        <f t="shared" si="105"/>
        <v>0</v>
      </c>
      <c r="J423" s="247"/>
    </row>
    <row r="424" spans="1:10" s="146" customFormat="1" x14ac:dyDescent="0.2">
      <c r="A424" s="123">
        <v>4227</v>
      </c>
      <c r="B424" s="222" t="s">
        <v>132</v>
      </c>
      <c r="C424" s="111">
        <v>11</v>
      </c>
      <c r="D424" s="122" t="s">
        <v>25</v>
      </c>
      <c r="E424" s="147">
        <v>0</v>
      </c>
      <c r="F424" s="147">
        <v>0</v>
      </c>
      <c r="G424" s="147"/>
      <c r="H424" s="147"/>
      <c r="I424" s="147">
        <f t="shared" si="105"/>
        <v>0</v>
      </c>
      <c r="J424" s="247"/>
    </row>
    <row r="425" spans="1:10" ht="31.5" x14ac:dyDescent="0.2">
      <c r="A425" s="171" t="s">
        <v>676</v>
      </c>
      <c r="B425" s="173" t="s">
        <v>674</v>
      </c>
      <c r="C425" s="194"/>
      <c r="D425" s="194"/>
      <c r="E425" s="174">
        <f t="shared" ref="E425:H426" si="121">E426</f>
        <v>3000000</v>
      </c>
      <c r="F425" s="174">
        <f t="shared" si="121"/>
        <v>3000000</v>
      </c>
      <c r="G425" s="174">
        <f t="shared" si="121"/>
        <v>150000</v>
      </c>
      <c r="H425" s="174">
        <f t="shared" si="121"/>
        <v>0</v>
      </c>
      <c r="I425" s="174">
        <f t="shared" si="105"/>
        <v>2850000</v>
      </c>
      <c r="J425" s="247"/>
    </row>
    <row r="426" spans="1:10" s="195" customFormat="1" x14ac:dyDescent="0.2">
      <c r="A426" s="205">
        <v>11</v>
      </c>
      <c r="B426" s="205" t="s">
        <v>910</v>
      </c>
      <c r="C426" s="206"/>
      <c r="D426" s="206"/>
      <c r="E426" s="209">
        <f t="shared" si="121"/>
        <v>3000000</v>
      </c>
      <c r="F426" s="209">
        <f t="shared" si="121"/>
        <v>3000000</v>
      </c>
      <c r="G426" s="209">
        <f t="shared" si="121"/>
        <v>150000</v>
      </c>
      <c r="H426" s="209">
        <f t="shared" si="121"/>
        <v>0</v>
      </c>
      <c r="I426" s="209">
        <f t="shared" si="105"/>
        <v>2850000</v>
      </c>
      <c r="J426" s="247"/>
    </row>
    <row r="427" spans="1:10" x14ac:dyDescent="0.2">
      <c r="A427" s="210" t="s">
        <v>982</v>
      </c>
      <c r="B427" s="211" t="s">
        <v>992</v>
      </c>
      <c r="C427" s="212"/>
      <c r="D427" s="212"/>
      <c r="E427" s="213">
        <f t="shared" ref="E427:H427" si="122">E428</f>
        <v>3000000</v>
      </c>
      <c r="F427" s="213">
        <f t="shared" si="122"/>
        <v>3000000</v>
      </c>
      <c r="G427" s="213">
        <f t="shared" si="122"/>
        <v>150000</v>
      </c>
      <c r="H427" s="213">
        <f t="shared" si="122"/>
        <v>0</v>
      </c>
      <c r="I427" s="213">
        <f t="shared" si="105"/>
        <v>2850000</v>
      </c>
      <c r="J427" s="247"/>
    </row>
    <row r="428" spans="1:10" s="115" customFormat="1" x14ac:dyDescent="0.2">
      <c r="A428" s="119">
        <v>386</v>
      </c>
      <c r="B428" s="227" t="s">
        <v>933</v>
      </c>
      <c r="C428" s="117"/>
      <c r="D428" s="118"/>
      <c r="E428" s="120">
        <f t="shared" ref="E428:H428" si="123">E429</f>
        <v>3000000</v>
      </c>
      <c r="F428" s="120">
        <f t="shared" si="123"/>
        <v>3000000</v>
      </c>
      <c r="G428" s="120">
        <f t="shared" si="123"/>
        <v>150000</v>
      </c>
      <c r="H428" s="120">
        <f t="shared" si="123"/>
        <v>0</v>
      </c>
      <c r="I428" s="120">
        <f t="shared" si="105"/>
        <v>2850000</v>
      </c>
      <c r="J428" s="247"/>
    </row>
    <row r="429" spans="1:10" s="146" customFormat="1" ht="30" x14ac:dyDescent="0.2">
      <c r="A429" s="123">
        <v>3861</v>
      </c>
      <c r="B429" s="222" t="s">
        <v>282</v>
      </c>
      <c r="C429" s="111">
        <v>11</v>
      </c>
      <c r="D429" s="122" t="s">
        <v>25</v>
      </c>
      <c r="E429" s="147">
        <v>3000000</v>
      </c>
      <c r="F429" s="147">
        <v>3000000</v>
      </c>
      <c r="G429" s="147">
        <v>150000</v>
      </c>
      <c r="H429" s="147"/>
      <c r="I429" s="147">
        <f t="shared" si="105"/>
        <v>2850000</v>
      </c>
      <c r="J429" s="247"/>
    </row>
    <row r="430" spans="1:10" ht="47.25" x14ac:dyDescent="0.2">
      <c r="A430" s="171" t="s">
        <v>672</v>
      </c>
      <c r="B430" s="173" t="s">
        <v>699</v>
      </c>
      <c r="C430" s="194"/>
      <c r="D430" s="194"/>
      <c r="E430" s="174">
        <f t="shared" ref="E430:H431" si="124">E431</f>
        <v>2300000</v>
      </c>
      <c r="F430" s="174">
        <f t="shared" si="124"/>
        <v>2300000</v>
      </c>
      <c r="G430" s="174">
        <f t="shared" si="124"/>
        <v>115000</v>
      </c>
      <c r="H430" s="174">
        <f t="shared" si="124"/>
        <v>0</v>
      </c>
      <c r="I430" s="174">
        <f t="shared" si="105"/>
        <v>2185000</v>
      </c>
      <c r="J430" s="247"/>
    </row>
    <row r="431" spans="1:10" s="195" customFormat="1" x14ac:dyDescent="0.2">
      <c r="A431" s="205">
        <v>11</v>
      </c>
      <c r="B431" s="205" t="s">
        <v>910</v>
      </c>
      <c r="C431" s="206"/>
      <c r="D431" s="206"/>
      <c r="E431" s="209">
        <f t="shared" si="124"/>
        <v>2300000</v>
      </c>
      <c r="F431" s="209">
        <f t="shared" si="124"/>
        <v>2300000</v>
      </c>
      <c r="G431" s="209">
        <f t="shared" si="124"/>
        <v>115000</v>
      </c>
      <c r="H431" s="209">
        <f t="shared" si="124"/>
        <v>0</v>
      </c>
      <c r="I431" s="209">
        <f t="shared" si="105"/>
        <v>2185000</v>
      </c>
      <c r="J431" s="247"/>
    </row>
    <row r="432" spans="1:10" x14ac:dyDescent="0.2">
      <c r="A432" s="210" t="s">
        <v>983</v>
      </c>
      <c r="B432" s="211" t="s">
        <v>990</v>
      </c>
      <c r="C432" s="212"/>
      <c r="D432" s="212"/>
      <c r="E432" s="213">
        <f t="shared" ref="E432:H432" si="125">E433</f>
        <v>2300000</v>
      </c>
      <c r="F432" s="213">
        <f t="shared" si="125"/>
        <v>2300000</v>
      </c>
      <c r="G432" s="213">
        <f t="shared" si="125"/>
        <v>115000</v>
      </c>
      <c r="H432" s="213">
        <f t="shared" si="125"/>
        <v>0</v>
      </c>
      <c r="I432" s="213">
        <f t="shared" si="105"/>
        <v>2185000</v>
      </c>
      <c r="J432" s="247"/>
    </row>
    <row r="433" spans="1:10" s="115" customFormat="1" x14ac:dyDescent="0.2">
      <c r="A433" s="119">
        <v>366</v>
      </c>
      <c r="B433" s="119" t="s">
        <v>927</v>
      </c>
      <c r="C433" s="117"/>
      <c r="D433" s="118"/>
      <c r="E433" s="120">
        <f>SUM(E434)</f>
        <v>2300000</v>
      </c>
      <c r="F433" s="120">
        <f>SUM(F434)</f>
        <v>2300000</v>
      </c>
      <c r="G433" s="120">
        <f>SUM(G434)</f>
        <v>115000</v>
      </c>
      <c r="H433" s="120">
        <f>SUM(H434)</f>
        <v>0</v>
      </c>
      <c r="I433" s="120">
        <f t="shared" si="105"/>
        <v>2185000</v>
      </c>
      <c r="J433" s="247"/>
    </row>
    <row r="434" spans="1:10" s="146" customFormat="1" x14ac:dyDescent="0.2">
      <c r="A434" s="123">
        <v>3662</v>
      </c>
      <c r="B434" s="222" t="s">
        <v>671</v>
      </c>
      <c r="C434" s="111">
        <v>11</v>
      </c>
      <c r="D434" s="122" t="s">
        <v>25</v>
      </c>
      <c r="E434" s="147">
        <v>2300000</v>
      </c>
      <c r="F434" s="147">
        <v>2300000</v>
      </c>
      <c r="G434" s="147">
        <v>115000</v>
      </c>
      <c r="H434" s="147"/>
      <c r="I434" s="147">
        <f t="shared" si="105"/>
        <v>2185000</v>
      </c>
      <c r="J434" s="247"/>
    </row>
    <row r="435" spans="1:10" s="134" customFormat="1" ht="31.5" x14ac:dyDescent="0.2">
      <c r="A435" s="171" t="s">
        <v>682</v>
      </c>
      <c r="B435" s="173" t="s">
        <v>683</v>
      </c>
      <c r="C435" s="194"/>
      <c r="D435" s="194"/>
      <c r="E435" s="174">
        <f t="shared" ref="E435:H436" si="126">E436</f>
        <v>2300000</v>
      </c>
      <c r="F435" s="174">
        <f t="shared" si="126"/>
        <v>2300000</v>
      </c>
      <c r="G435" s="174">
        <f t="shared" si="126"/>
        <v>0</v>
      </c>
      <c r="H435" s="174">
        <f t="shared" si="126"/>
        <v>0</v>
      </c>
      <c r="I435" s="174">
        <f t="shared" si="105"/>
        <v>2300000</v>
      </c>
      <c r="J435" s="247"/>
    </row>
    <row r="436" spans="1:10" s="195" customFormat="1" x14ac:dyDescent="0.2">
      <c r="A436" s="205">
        <v>11</v>
      </c>
      <c r="B436" s="205" t="s">
        <v>910</v>
      </c>
      <c r="C436" s="206"/>
      <c r="D436" s="206"/>
      <c r="E436" s="209">
        <f t="shared" si="126"/>
        <v>2300000</v>
      </c>
      <c r="F436" s="209">
        <f t="shared" si="126"/>
        <v>2300000</v>
      </c>
      <c r="G436" s="209">
        <f t="shared" si="126"/>
        <v>0</v>
      </c>
      <c r="H436" s="209">
        <f t="shared" si="126"/>
        <v>0</v>
      </c>
      <c r="I436" s="209">
        <f t="shared" si="105"/>
        <v>2300000</v>
      </c>
      <c r="J436" s="247"/>
    </row>
    <row r="437" spans="1:10" x14ac:dyDescent="0.2">
      <c r="A437" s="210" t="s">
        <v>983</v>
      </c>
      <c r="B437" s="211" t="s">
        <v>990</v>
      </c>
      <c r="C437" s="212"/>
      <c r="D437" s="212"/>
      <c r="E437" s="213">
        <f t="shared" ref="E437:H437" si="127">E438</f>
        <v>2300000</v>
      </c>
      <c r="F437" s="213">
        <f t="shared" si="127"/>
        <v>2300000</v>
      </c>
      <c r="G437" s="213">
        <f t="shared" si="127"/>
        <v>0</v>
      </c>
      <c r="H437" s="213">
        <f t="shared" si="127"/>
        <v>0</v>
      </c>
      <c r="I437" s="213">
        <f t="shared" si="105"/>
        <v>2300000</v>
      </c>
      <c r="J437" s="247"/>
    </row>
    <row r="438" spans="1:10" s="133" customFormat="1" x14ac:dyDescent="0.2">
      <c r="A438" s="119">
        <v>363</v>
      </c>
      <c r="B438" s="227" t="s">
        <v>926</v>
      </c>
      <c r="C438" s="117"/>
      <c r="D438" s="118"/>
      <c r="E438" s="120">
        <f>SUM(E439)</f>
        <v>2300000</v>
      </c>
      <c r="F438" s="120">
        <f>SUM(F439)</f>
        <v>2300000</v>
      </c>
      <c r="G438" s="120">
        <f>SUM(G439)</f>
        <v>0</v>
      </c>
      <c r="H438" s="120">
        <f>SUM(H439)</f>
        <v>0</v>
      </c>
      <c r="I438" s="120">
        <f t="shared" si="105"/>
        <v>2300000</v>
      </c>
      <c r="J438" s="247"/>
    </row>
    <row r="439" spans="1:10" s="164" customFormat="1" x14ac:dyDescent="0.2">
      <c r="A439" s="123">
        <v>3631</v>
      </c>
      <c r="B439" s="222" t="s">
        <v>233</v>
      </c>
      <c r="C439" s="111">
        <v>11</v>
      </c>
      <c r="D439" s="122" t="s">
        <v>25</v>
      </c>
      <c r="E439" s="147">
        <v>2300000</v>
      </c>
      <c r="F439" s="147">
        <v>2300000</v>
      </c>
      <c r="G439" s="147"/>
      <c r="H439" s="147"/>
      <c r="I439" s="147">
        <f t="shared" si="105"/>
        <v>2300000</v>
      </c>
      <c r="J439" s="247"/>
    </row>
    <row r="440" spans="1:10" s="134" customFormat="1" ht="31.5" x14ac:dyDescent="0.2">
      <c r="A440" s="171" t="s">
        <v>628</v>
      </c>
      <c r="B440" s="173" t="s">
        <v>629</v>
      </c>
      <c r="C440" s="194"/>
      <c r="D440" s="194"/>
      <c r="E440" s="174">
        <f>E441+E451</f>
        <v>204400</v>
      </c>
      <c r="F440" s="174">
        <f>F441+F451</f>
        <v>204400</v>
      </c>
      <c r="G440" s="174">
        <f>G441+G451</f>
        <v>0</v>
      </c>
      <c r="H440" s="174">
        <f>H441+H451</f>
        <v>0</v>
      </c>
      <c r="I440" s="174">
        <f t="shared" si="105"/>
        <v>204400</v>
      </c>
      <c r="J440" s="247"/>
    </row>
    <row r="441" spans="1:10" s="115" customFormat="1" x14ac:dyDescent="0.2">
      <c r="A441" s="207" t="s">
        <v>946</v>
      </c>
      <c r="B441" s="205" t="s">
        <v>947</v>
      </c>
      <c r="C441" s="208"/>
      <c r="D441" s="208"/>
      <c r="E441" s="209">
        <f t="shared" ref="E441:H441" si="128">E442+E447</f>
        <v>32000</v>
      </c>
      <c r="F441" s="209">
        <f t="shared" si="128"/>
        <v>32000</v>
      </c>
      <c r="G441" s="209">
        <f t="shared" si="128"/>
        <v>0</v>
      </c>
      <c r="H441" s="209">
        <f t="shared" si="128"/>
        <v>0</v>
      </c>
      <c r="I441" s="209">
        <f t="shared" si="105"/>
        <v>32000</v>
      </c>
      <c r="J441" s="247"/>
    </row>
    <row r="442" spans="1:10" x14ac:dyDescent="0.2">
      <c r="A442" s="210" t="s">
        <v>944</v>
      </c>
      <c r="B442" s="211" t="s">
        <v>986</v>
      </c>
      <c r="C442" s="212"/>
      <c r="D442" s="212"/>
      <c r="E442" s="213">
        <f t="shared" ref="E442:H442" si="129">E443+E445</f>
        <v>2415</v>
      </c>
      <c r="F442" s="213">
        <f t="shared" si="129"/>
        <v>2415</v>
      </c>
      <c r="G442" s="213">
        <f t="shared" si="129"/>
        <v>0</v>
      </c>
      <c r="H442" s="213">
        <f t="shared" si="129"/>
        <v>0</v>
      </c>
      <c r="I442" s="213">
        <f t="shared" si="105"/>
        <v>2415</v>
      </c>
      <c r="J442" s="247"/>
    </row>
    <row r="443" spans="1:10" s="164" customFormat="1" x14ac:dyDescent="0.2">
      <c r="A443" s="135">
        <v>311</v>
      </c>
      <c r="B443" s="227" t="s">
        <v>914</v>
      </c>
      <c r="C443" s="143"/>
      <c r="D443" s="136"/>
      <c r="E443" s="145">
        <f t="shared" ref="E443:H445" si="130">E444</f>
        <v>2070</v>
      </c>
      <c r="F443" s="145">
        <f t="shared" si="130"/>
        <v>2070</v>
      </c>
      <c r="G443" s="145">
        <f t="shared" si="130"/>
        <v>0</v>
      </c>
      <c r="H443" s="145">
        <f t="shared" si="130"/>
        <v>0</v>
      </c>
      <c r="I443" s="145">
        <f t="shared" si="105"/>
        <v>2070</v>
      </c>
      <c r="J443" s="247"/>
    </row>
    <row r="444" spans="1:10" s="164" customFormat="1" x14ac:dyDescent="0.2">
      <c r="A444" s="129">
        <v>3111</v>
      </c>
      <c r="B444" s="222" t="s">
        <v>19</v>
      </c>
      <c r="C444" s="111">
        <v>12</v>
      </c>
      <c r="D444" s="112" t="s">
        <v>25</v>
      </c>
      <c r="E444" s="147">
        <v>2070</v>
      </c>
      <c r="F444" s="147">
        <v>2070</v>
      </c>
      <c r="G444" s="147"/>
      <c r="H444" s="147"/>
      <c r="I444" s="147">
        <f t="shared" si="105"/>
        <v>2070</v>
      </c>
      <c r="J444" s="247"/>
    </row>
    <row r="445" spans="1:10" s="164" customFormat="1" x14ac:dyDescent="0.2">
      <c r="A445" s="135">
        <v>313</v>
      </c>
      <c r="B445" s="227" t="s">
        <v>915</v>
      </c>
      <c r="C445" s="143"/>
      <c r="D445" s="136"/>
      <c r="E445" s="145">
        <f t="shared" si="130"/>
        <v>345</v>
      </c>
      <c r="F445" s="145">
        <f t="shared" si="130"/>
        <v>345</v>
      </c>
      <c r="G445" s="145">
        <f t="shared" si="130"/>
        <v>0</v>
      </c>
      <c r="H445" s="145">
        <f t="shared" si="130"/>
        <v>0</v>
      </c>
      <c r="I445" s="145">
        <f t="shared" si="105"/>
        <v>345</v>
      </c>
      <c r="J445" s="247"/>
    </row>
    <row r="446" spans="1:10" s="164" customFormat="1" x14ac:dyDescent="0.2">
      <c r="A446" s="129">
        <v>3132</v>
      </c>
      <c r="B446" s="222" t="s">
        <v>280</v>
      </c>
      <c r="C446" s="111">
        <v>12</v>
      </c>
      <c r="D446" s="112" t="s">
        <v>25</v>
      </c>
      <c r="E446" s="147">
        <v>345</v>
      </c>
      <c r="F446" s="147">
        <v>345</v>
      </c>
      <c r="G446" s="147"/>
      <c r="H446" s="147"/>
      <c r="I446" s="147">
        <f t="shared" si="105"/>
        <v>345</v>
      </c>
      <c r="J446" s="247"/>
    </row>
    <row r="447" spans="1:10" x14ac:dyDescent="0.2">
      <c r="A447" s="210" t="s">
        <v>976</v>
      </c>
      <c r="B447" s="211" t="s">
        <v>987</v>
      </c>
      <c r="C447" s="212"/>
      <c r="D447" s="212"/>
      <c r="E447" s="213">
        <f t="shared" ref="E447:H447" si="131">E448</f>
        <v>29585</v>
      </c>
      <c r="F447" s="213">
        <f t="shared" si="131"/>
        <v>29585</v>
      </c>
      <c r="G447" s="213">
        <f t="shared" si="131"/>
        <v>0</v>
      </c>
      <c r="H447" s="213">
        <f t="shared" si="131"/>
        <v>0</v>
      </c>
      <c r="I447" s="213">
        <f t="shared" si="105"/>
        <v>29585</v>
      </c>
      <c r="J447" s="247"/>
    </row>
    <row r="448" spans="1:10" s="164" customFormat="1" x14ac:dyDescent="0.2">
      <c r="A448" s="135">
        <v>323</v>
      </c>
      <c r="B448" s="227" t="s">
        <v>918</v>
      </c>
      <c r="C448" s="143"/>
      <c r="D448" s="136"/>
      <c r="E448" s="145">
        <f t="shared" ref="E448:H448" si="132">E449+E450</f>
        <v>29585</v>
      </c>
      <c r="F448" s="145">
        <f t="shared" si="132"/>
        <v>29585</v>
      </c>
      <c r="G448" s="145">
        <f t="shared" si="132"/>
        <v>0</v>
      </c>
      <c r="H448" s="145">
        <f t="shared" si="132"/>
        <v>0</v>
      </c>
      <c r="I448" s="145">
        <f t="shared" si="105"/>
        <v>29585</v>
      </c>
      <c r="J448" s="247"/>
    </row>
    <row r="449" spans="1:10" s="164" customFormat="1" x14ac:dyDescent="0.2">
      <c r="A449" s="129">
        <v>3237</v>
      </c>
      <c r="B449" s="222" t="s">
        <v>36</v>
      </c>
      <c r="C449" s="111">
        <v>12</v>
      </c>
      <c r="D449" s="112" t="s">
        <v>25</v>
      </c>
      <c r="E449" s="147">
        <v>10085</v>
      </c>
      <c r="F449" s="147">
        <v>10085</v>
      </c>
      <c r="G449" s="147"/>
      <c r="H449" s="147"/>
      <c r="I449" s="147">
        <f t="shared" si="105"/>
        <v>10085</v>
      </c>
      <c r="J449" s="247"/>
    </row>
    <row r="450" spans="1:10" s="164" customFormat="1" x14ac:dyDescent="0.2">
      <c r="A450" s="129">
        <v>3238</v>
      </c>
      <c r="B450" s="222" t="s">
        <v>122</v>
      </c>
      <c r="C450" s="111">
        <v>12</v>
      </c>
      <c r="D450" s="112" t="s">
        <v>25</v>
      </c>
      <c r="E450" s="147">
        <v>19500</v>
      </c>
      <c r="F450" s="147">
        <v>19500</v>
      </c>
      <c r="G450" s="147"/>
      <c r="H450" s="147"/>
      <c r="I450" s="147">
        <f t="shared" si="105"/>
        <v>19500</v>
      </c>
      <c r="J450" s="247"/>
    </row>
    <row r="451" spans="1:10" s="115" customFormat="1" x14ac:dyDescent="0.2">
      <c r="A451" s="207" t="s">
        <v>948</v>
      </c>
      <c r="B451" s="205" t="s">
        <v>949</v>
      </c>
      <c r="C451" s="208"/>
      <c r="D451" s="208"/>
      <c r="E451" s="209">
        <f t="shared" ref="E451:H451" si="133">E452+E457</f>
        <v>172400</v>
      </c>
      <c r="F451" s="209">
        <f t="shared" si="133"/>
        <v>172400</v>
      </c>
      <c r="G451" s="209">
        <f t="shared" si="133"/>
        <v>0</v>
      </c>
      <c r="H451" s="209">
        <f t="shared" si="133"/>
        <v>0</v>
      </c>
      <c r="I451" s="209">
        <f t="shared" si="105"/>
        <v>172400</v>
      </c>
      <c r="J451" s="247"/>
    </row>
    <row r="452" spans="1:10" x14ac:dyDescent="0.2">
      <c r="A452" s="210" t="s">
        <v>944</v>
      </c>
      <c r="B452" s="211" t="s">
        <v>986</v>
      </c>
      <c r="C452" s="212"/>
      <c r="D452" s="212"/>
      <c r="E452" s="213">
        <f t="shared" ref="E452:H452" si="134">E453+E455</f>
        <v>13685</v>
      </c>
      <c r="F452" s="213">
        <f t="shared" si="134"/>
        <v>13685</v>
      </c>
      <c r="G452" s="213">
        <f t="shared" si="134"/>
        <v>0</v>
      </c>
      <c r="H452" s="213">
        <f t="shared" si="134"/>
        <v>0</v>
      </c>
      <c r="I452" s="213">
        <f t="shared" si="105"/>
        <v>13685</v>
      </c>
      <c r="J452" s="247"/>
    </row>
    <row r="453" spans="1:10" s="164" customFormat="1" x14ac:dyDescent="0.2">
      <c r="A453" s="135">
        <v>311</v>
      </c>
      <c r="B453" s="227" t="s">
        <v>914</v>
      </c>
      <c r="C453" s="143"/>
      <c r="D453" s="136"/>
      <c r="E453" s="145">
        <f t="shared" ref="E453:H455" si="135">E454</f>
        <v>11730</v>
      </c>
      <c r="F453" s="145">
        <f t="shared" si="135"/>
        <v>11730</v>
      </c>
      <c r="G453" s="145">
        <f t="shared" si="135"/>
        <v>0</v>
      </c>
      <c r="H453" s="145">
        <f t="shared" si="135"/>
        <v>0</v>
      </c>
      <c r="I453" s="145">
        <f t="shared" si="105"/>
        <v>11730</v>
      </c>
      <c r="J453" s="247"/>
    </row>
    <row r="454" spans="1:10" s="164" customFormat="1" x14ac:dyDescent="0.2">
      <c r="A454" s="129">
        <v>3111</v>
      </c>
      <c r="B454" s="222" t="s">
        <v>19</v>
      </c>
      <c r="C454" s="111">
        <v>559</v>
      </c>
      <c r="D454" s="112" t="s">
        <v>25</v>
      </c>
      <c r="E454" s="147">
        <v>11730</v>
      </c>
      <c r="F454" s="147">
        <v>11730</v>
      </c>
      <c r="G454" s="147"/>
      <c r="H454" s="147"/>
      <c r="I454" s="147">
        <f t="shared" si="105"/>
        <v>11730</v>
      </c>
      <c r="J454" s="247"/>
    </row>
    <row r="455" spans="1:10" s="164" customFormat="1" x14ac:dyDescent="0.2">
      <c r="A455" s="135">
        <v>313</v>
      </c>
      <c r="B455" s="227" t="s">
        <v>915</v>
      </c>
      <c r="C455" s="143"/>
      <c r="D455" s="136"/>
      <c r="E455" s="145">
        <f t="shared" si="135"/>
        <v>1955</v>
      </c>
      <c r="F455" s="145">
        <f t="shared" si="135"/>
        <v>1955</v>
      </c>
      <c r="G455" s="145">
        <f t="shared" si="135"/>
        <v>0</v>
      </c>
      <c r="H455" s="145">
        <f t="shared" si="135"/>
        <v>0</v>
      </c>
      <c r="I455" s="145">
        <f t="shared" si="105"/>
        <v>1955</v>
      </c>
      <c r="J455" s="247"/>
    </row>
    <row r="456" spans="1:10" s="164" customFormat="1" x14ac:dyDescent="0.2">
      <c r="A456" s="129">
        <v>3132</v>
      </c>
      <c r="B456" s="222" t="s">
        <v>280</v>
      </c>
      <c r="C456" s="111">
        <v>559</v>
      </c>
      <c r="D456" s="112" t="s">
        <v>25</v>
      </c>
      <c r="E456" s="147">
        <v>1955</v>
      </c>
      <c r="F456" s="147">
        <v>1955</v>
      </c>
      <c r="G456" s="147"/>
      <c r="H456" s="147"/>
      <c r="I456" s="147">
        <f t="shared" si="105"/>
        <v>1955</v>
      </c>
      <c r="J456" s="247"/>
    </row>
    <row r="457" spans="1:10" x14ac:dyDescent="0.2">
      <c r="A457" s="210" t="s">
        <v>976</v>
      </c>
      <c r="B457" s="211" t="s">
        <v>987</v>
      </c>
      <c r="C457" s="212"/>
      <c r="D457" s="212"/>
      <c r="E457" s="213">
        <f t="shared" ref="E457:H457" si="136">E458</f>
        <v>158715</v>
      </c>
      <c r="F457" s="213">
        <f t="shared" si="136"/>
        <v>158715</v>
      </c>
      <c r="G457" s="213">
        <f t="shared" si="136"/>
        <v>0</v>
      </c>
      <c r="H457" s="213">
        <f t="shared" si="136"/>
        <v>0</v>
      </c>
      <c r="I457" s="213">
        <f t="shared" si="105"/>
        <v>158715</v>
      </c>
      <c r="J457" s="247"/>
    </row>
    <row r="458" spans="1:10" s="133" customFormat="1" x14ac:dyDescent="0.2">
      <c r="A458" s="126">
        <v>323</v>
      </c>
      <c r="B458" s="227" t="s">
        <v>918</v>
      </c>
      <c r="C458" s="116"/>
      <c r="D458" s="128"/>
      <c r="E458" s="145">
        <f t="shared" ref="E458:H458" si="137">E459+E460</f>
        <v>158715</v>
      </c>
      <c r="F458" s="145">
        <f t="shared" si="137"/>
        <v>158715</v>
      </c>
      <c r="G458" s="145">
        <f t="shared" si="137"/>
        <v>0</v>
      </c>
      <c r="H458" s="145">
        <f t="shared" si="137"/>
        <v>0</v>
      </c>
      <c r="I458" s="145">
        <f t="shared" ref="I458:I521" si="138">F458-G458+H458</f>
        <v>158715</v>
      </c>
      <c r="J458" s="247"/>
    </row>
    <row r="459" spans="1:10" s="146" customFormat="1" x14ac:dyDescent="0.2">
      <c r="A459" s="129">
        <v>3237</v>
      </c>
      <c r="B459" s="222" t="s">
        <v>36</v>
      </c>
      <c r="C459" s="110">
        <v>559</v>
      </c>
      <c r="D459" s="112" t="s">
        <v>25</v>
      </c>
      <c r="E459" s="147">
        <v>51000</v>
      </c>
      <c r="F459" s="147">
        <v>51000</v>
      </c>
      <c r="G459" s="147"/>
      <c r="H459" s="147"/>
      <c r="I459" s="147">
        <f t="shared" si="138"/>
        <v>51000</v>
      </c>
      <c r="J459" s="247"/>
    </row>
    <row r="460" spans="1:10" s="164" customFormat="1" x14ac:dyDescent="0.2">
      <c r="A460" s="129">
        <v>3238</v>
      </c>
      <c r="B460" s="222" t="s">
        <v>122</v>
      </c>
      <c r="C460" s="111">
        <v>559</v>
      </c>
      <c r="D460" s="112" t="s">
        <v>25</v>
      </c>
      <c r="E460" s="147">
        <v>107715</v>
      </c>
      <c r="F460" s="147">
        <v>107715</v>
      </c>
      <c r="G460" s="147"/>
      <c r="H460" s="147"/>
      <c r="I460" s="147">
        <f t="shared" si="138"/>
        <v>107715</v>
      </c>
      <c r="J460" s="247"/>
    </row>
    <row r="461" spans="1:10" s="134" customFormat="1" ht="31.5" x14ac:dyDescent="0.2">
      <c r="A461" s="171" t="s">
        <v>689</v>
      </c>
      <c r="B461" s="173" t="s">
        <v>688</v>
      </c>
      <c r="C461" s="194"/>
      <c r="D461" s="194"/>
      <c r="E461" s="174">
        <f t="shared" ref="E461:H462" si="139">E462</f>
        <v>500000</v>
      </c>
      <c r="F461" s="174">
        <f t="shared" si="139"/>
        <v>500000</v>
      </c>
      <c r="G461" s="174">
        <f t="shared" si="139"/>
        <v>25000</v>
      </c>
      <c r="H461" s="174">
        <f t="shared" si="139"/>
        <v>0</v>
      </c>
      <c r="I461" s="174">
        <f t="shared" si="138"/>
        <v>475000</v>
      </c>
      <c r="J461" s="247"/>
    </row>
    <row r="462" spans="1:10" s="195" customFormat="1" x14ac:dyDescent="0.2">
      <c r="A462" s="205">
        <v>11</v>
      </c>
      <c r="B462" s="205" t="s">
        <v>910</v>
      </c>
      <c r="C462" s="206"/>
      <c r="D462" s="206"/>
      <c r="E462" s="209">
        <f t="shared" si="139"/>
        <v>500000</v>
      </c>
      <c r="F462" s="209">
        <f t="shared" si="139"/>
        <v>500000</v>
      </c>
      <c r="G462" s="209">
        <f t="shared" si="139"/>
        <v>25000</v>
      </c>
      <c r="H462" s="209">
        <f t="shared" si="139"/>
        <v>0</v>
      </c>
      <c r="I462" s="209">
        <f t="shared" si="138"/>
        <v>475000</v>
      </c>
      <c r="J462" s="247"/>
    </row>
    <row r="463" spans="1:10" x14ac:dyDescent="0.2">
      <c r="A463" s="210" t="s">
        <v>985</v>
      </c>
      <c r="B463" s="211" t="s">
        <v>989</v>
      </c>
      <c r="C463" s="212"/>
      <c r="D463" s="212"/>
      <c r="E463" s="213">
        <f t="shared" ref="E463:H463" si="140">E464</f>
        <v>500000</v>
      </c>
      <c r="F463" s="213">
        <f t="shared" si="140"/>
        <v>500000</v>
      </c>
      <c r="G463" s="213">
        <f t="shared" si="140"/>
        <v>25000</v>
      </c>
      <c r="H463" s="213">
        <f t="shared" si="140"/>
        <v>0</v>
      </c>
      <c r="I463" s="213">
        <f t="shared" si="138"/>
        <v>475000</v>
      </c>
      <c r="J463" s="247"/>
    </row>
    <row r="464" spans="1:10" s="115" customFormat="1" x14ac:dyDescent="0.2">
      <c r="A464" s="119">
        <v>351</v>
      </c>
      <c r="B464" s="228" t="s">
        <v>140</v>
      </c>
      <c r="C464" s="117"/>
      <c r="D464" s="118"/>
      <c r="E464" s="120">
        <f t="shared" ref="E464:H464" si="141">E465</f>
        <v>500000</v>
      </c>
      <c r="F464" s="120">
        <f t="shared" si="141"/>
        <v>500000</v>
      </c>
      <c r="G464" s="120">
        <f t="shared" si="141"/>
        <v>25000</v>
      </c>
      <c r="H464" s="120">
        <f t="shared" si="141"/>
        <v>0</v>
      </c>
      <c r="I464" s="120">
        <f t="shared" si="138"/>
        <v>475000</v>
      </c>
      <c r="J464" s="247"/>
    </row>
    <row r="465" spans="1:10" s="146" customFormat="1" x14ac:dyDescent="0.2">
      <c r="A465" s="123">
        <v>3512</v>
      </c>
      <c r="B465" s="233" t="s">
        <v>140</v>
      </c>
      <c r="C465" s="111">
        <v>11</v>
      </c>
      <c r="D465" s="122" t="s">
        <v>25</v>
      </c>
      <c r="E465" s="147">
        <v>500000</v>
      </c>
      <c r="F465" s="147">
        <v>500000</v>
      </c>
      <c r="G465" s="147">
        <v>25000</v>
      </c>
      <c r="H465" s="147"/>
      <c r="I465" s="147">
        <f t="shared" si="138"/>
        <v>475000</v>
      </c>
      <c r="J465" s="247"/>
    </row>
    <row r="466" spans="1:10" s="134" customFormat="1" ht="47.25" x14ac:dyDescent="0.2">
      <c r="A466" s="171" t="s">
        <v>690</v>
      </c>
      <c r="B466" s="173" t="s">
        <v>686</v>
      </c>
      <c r="C466" s="194"/>
      <c r="D466" s="194"/>
      <c r="E466" s="174">
        <f>E467+E480+E505</f>
        <v>679600</v>
      </c>
      <c r="F466" s="174">
        <f>F467+F480+F505</f>
        <v>679600</v>
      </c>
      <c r="G466" s="174">
        <f>G467+G480+G505</f>
        <v>12165</v>
      </c>
      <c r="H466" s="174">
        <f>H467+H480+H505</f>
        <v>0</v>
      </c>
      <c r="I466" s="174">
        <f t="shared" si="138"/>
        <v>667435</v>
      </c>
      <c r="J466" s="247"/>
    </row>
    <row r="467" spans="1:10" s="195" customFormat="1" x14ac:dyDescent="0.2">
      <c r="A467" s="205">
        <v>11</v>
      </c>
      <c r="B467" s="205" t="s">
        <v>910</v>
      </c>
      <c r="C467" s="206"/>
      <c r="D467" s="206"/>
      <c r="E467" s="209">
        <f>E468+E474+E477</f>
        <v>0</v>
      </c>
      <c r="F467" s="209">
        <f>F468+F474+F477</f>
        <v>0</v>
      </c>
      <c r="G467" s="209">
        <f>G468+G474+G477</f>
        <v>0</v>
      </c>
      <c r="H467" s="209">
        <f>H468+H474+H477</f>
        <v>0</v>
      </c>
      <c r="I467" s="209">
        <f t="shared" si="138"/>
        <v>0</v>
      </c>
      <c r="J467" s="247"/>
    </row>
    <row r="468" spans="1:10" x14ac:dyDescent="0.2">
      <c r="A468" s="210" t="s">
        <v>976</v>
      </c>
      <c r="B468" s="211" t="s">
        <v>987</v>
      </c>
      <c r="C468" s="212"/>
      <c r="D468" s="212"/>
      <c r="E468" s="213">
        <f t="shared" ref="E468:H468" si="142">E469+E471</f>
        <v>0</v>
      </c>
      <c r="F468" s="213">
        <f t="shared" si="142"/>
        <v>0</v>
      </c>
      <c r="G468" s="213">
        <f t="shared" si="142"/>
        <v>0</v>
      </c>
      <c r="H468" s="213">
        <f t="shared" si="142"/>
        <v>0</v>
      </c>
      <c r="I468" s="213">
        <f t="shared" si="138"/>
        <v>0</v>
      </c>
      <c r="J468" s="247"/>
    </row>
    <row r="469" spans="1:10" s="133" customFormat="1" x14ac:dyDescent="0.2">
      <c r="A469" s="126">
        <v>321</v>
      </c>
      <c r="B469" s="227" t="s">
        <v>916</v>
      </c>
      <c r="C469" s="117"/>
      <c r="D469" s="128"/>
      <c r="E469" s="145">
        <f>E470</f>
        <v>0</v>
      </c>
      <c r="F469" s="145">
        <f>F470</f>
        <v>0</v>
      </c>
      <c r="G469" s="145">
        <f>G470</f>
        <v>0</v>
      </c>
      <c r="H469" s="145">
        <f>H470</f>
        <v>0</v>
      </c>
      <c r="I469" s="145">
        <f t="shared" si="138"/>
        <v>0</v>
      </c>
      <c r="J469" s="247"/>
    </row>
    <row r="470" spans="1:10" s="164" customFormat="1" x14ac:dyDescent="0.2">
      <c r="A470" s="129">
        <v>3211</v>
      </c>
      <c r="B470" s="222" t="s">
        <v>110</v>
      </c>
      <c r="C470" s="111">
        <v>11</v>
      </c>
      <c r="D470" s="112" t="s">
        <v>25</v>
      </c>
      <c r="E470" s="147">
        <v>0</v>
      </c>
      <c r="F470" s="147">
        <v>0</v>
      </c>
      <c r="G470" s="147"/>
      <c r="H470" s="147"/>
      <c r="I470" s="147">
        <f t="shared" si="138"/>
        <v>0</v>
      </c>
      <c r="J470" s="247"/>
    </row>
    <row r="471" spans="1:10" s="164" customFormat="1" x14ac:dyDescent="0.2">
      <c r="A471" s="135">
        <v>323</v>
      </c>
      <c r="B471" s="227" t="s">
        <v>918</v>
      </c>
      <c r="C471" s="143"/>
      <c r="D471" s="136"/>
      <c r="E471" s="145">
        <f>E473+E472</f>
        <v>0</v>
      </c>
      <c r="F471" s="145">
        <f>F473+F472</f>
        <v>0</v>
      </c>
      <c r="G471" s="145">
        <f>G473+G472</f>
        <v>0</v>
      </c>
      <c r="H471" s="145">
        <f>H473+H472</f>
        <v>0</v>
      </c>
      <c r="I471" s="145">
        <f t="shared" si="138"/>
        <v>0</v>
      </c>
      <c r="J471" s="247"/>
    </row>
    <row r="472" spans="1:10" s="164" customFormat="1" x14ac:dyDescent="0.2">
      <c r="A472" s="129">
        <v>3233</v>
      </c>
      <c r="B472" s="222" t="s">
        <v>119</v>
      </c>
      <c r="C472" s="111">
        <v>11</v>
      </c>
      <c r="D472" s="112" t="s">
        <v>25</v>
      </c>
      <c r="E472" s="147">
        <v>0</v>
      </c>
      <c r="F472" s="147">
        <v>0</v>
      </c>
      <c r="G472" s="147"/>
      <c r="H472" s="147"/>
      <c r="I472" s="147">
        <f t="shared" si="138"/>
        <v>0</v>
      </c>
      <c r="J472" s="247"/>
    </row>
    <row r="473" spans="1:10" s="164" customFormat="1" x14ac:dyDescent="0.2">
      <c r="A473" s="129">
        <v>3237</v>
      </c>
      <c r="B473" s="222" t="s">
        <v>36</v>
      </c>
      <c r="C473" s="111">
        <v>11</v>
      </c>
      <c r="D473" s="112" t="s">
        <v>25</v>
      </c>
      <c r="E473" s="147">
        <v>0</v>
      </c>
      <c r="F473" s="147">
        <v>0</v>
      </c>
      <c r="G473" s="147"/>
      <c r="H473" s="147"/>
      <c r="I473" s="147">
        <f t="shared" si="138"/>
        <v>0</v>
      </c>
      <c r="J473" s="247"/>
    </row>
    <row r="474" spans="1:10" x14ac:dyDescent="0.2">
      <c r="A474" s="210" t="s">
        <v>979</v>
      </c>
      <c r="B474" s="211" t="s">
        <v>993</v>
      </c>
      <c r="C474" s="212"/>
      <c r="D474" s="212"/>
      <c r="E474" s="213">
        <f t="shared" ref="E474:H474" si="143">E475</f>
        <v>0</v>
      </c>
      <c r="F474" s="213">
        <f t="shared" si="143"/>
        <v>0</v>
      </c>
      <c r="G474" s="213">
        <f t="shared" si="143"/>
        <v>0</v>
      </c>
      <c r="H474" s="213">
        <f t="shared" si="143"/>
        <v>0</v>
      </c>
      <c r="I474" s="213">
        <f t="shared" si="138"/>
        <v>0</v>
      </c>
      <c r="J474" s="247"/>
    </row>
    <row r="475" spans="1:10" s="133" customFormat="1" x14ac:dyDescent="0.2">
      <c r="A475" s="126">
        <v>412</v>
      </c>
      <c r="B475" s="227" t="s">
        <v>935</v>
      </c>
      <c r="C475" s="117"/>
      <c r="D475" s="128"/>
      <c r="E475" s="145">
        <f t="shared" ref="E475:H475" si="144">E476</f>
        <v>0</v>
      </c>
      <c r="F475" s="145">
        <f t="shared" si="144"/>
        <v>0</v>
      </c>
      <c r="G475" s="145">
        <f t="shared" si="144"/>
        <v>0</v>
      </c>
      <c r="H475" s="145">
        <f t="shared" si="144"/>
        <v>0</v>
      </c>
      <c r="I475" s="145">
        <f t="shared" si="138"/>
        <v>0</v>
      </c>
      <c r="J475" s="247"/>
    </row>
    <row r="476" spans="1:10" s="164" customFormat="1" x14ac:dyDescent="0.2">
      <c r="A476" s="129">
        <v>4126</v>
      </c>
      <c r="B476" s="222" t="s">
        <v>4</v>
      </c>
      <c r="C476" s="111">
        <v>11</v>
      </c>
      <c r="D476" s="112" t="s">
        <v>25</v>
      </c>
      <c r="E476" s="147">
        <v>0</v>
      </c>
      <c r="F476" s="147">
        <v>0</v>
      </c>
      <c r="G476" s="147"/>
      <c r="H476" s="147"/>
      <c r="I476" s="147">
        <f t="shared" si="138"/>
        <v>0</v>
      </c>
      <c r="J476" s="247"/>
    </row>
    <row r="477" spans="1:10" x14ac:dyDescent="0.2">
      <c r="A477" s="210" t="s">
        <v>977</v>
      </c>
      <c r="B477" s="211" t="s">
        <v>994</v>
      </c>
      <c r="C477" s="212"/>
      <c r="D477" s="212"/>
      <c r="E477" s="213">
        <f t="shared" ref="E477:H477" si="145">E478</f>
        <v>0</v>
      </c>
      <c r="F477" s="213">
        <f t="shared" si="145"/>
        <v>0</v>
      </c>
      <c r="G477" s="213">
        <f t="shared" si="145"/>
        <v>0</v>
      </c>
      <c r="H477" s="213">
        <f t="shared" si="145"/>
        <v>0</v>
      </c>
      <c r="I477" s="213">
        <f t="shared" si="138"/>
        <v>0</v>
      </c>
      <c r="J477" s="247"/>
    </row>
    <row r="478" spans="1:10" s="133" customFormat="1" x14ac:dyDescent="0.2">
      <c r="A478" s="126">
        <v>426</v>
      </c>
      <c r="B478" s="227" t="s">
        <v>939</v>
      </c>
      <c r="C478" s="117"/>
      <c r="D478" s="128"/>
      <c r="E478" s="145">
        <f t="shared" ref="E478:H478" si="146">E479</f>
        <v>0</v>
      </c>
      <c r="F478" s="145">
        <f t="shared" si="146"/>
        <v>0</v>
      </c>
      <c r="G478" s="145">
        <f t="shared" si="146"/>
        <v>0</v>
      </c>
      <c r="H478" s="145">
        <f t="shared" si="146"/>
        <v>0</v>
      </c>
      <c r="I478" s="145">
        <f t="shared" si="138"/>
        <v>0</v>
      </c>
      <c r="J478" s="247"/>
    </row>
    <row r="479" spans="1:10" s="164" customFormat="1" x14ac:dyDescent="0.2">
      <c r="A479" s="129">
        <v>4262</v>
      </c>
      <c r="B479" s="222" t="s">
        <v>135</v>
      </c>
      <c r="C479" s="110">
        <v>11</v>
      </c>
      <c r="D479" s="112" t="s">
        <v>25</v>
      </c>
      <c r="E479" s="147">
        <v>0</v>
      </c>
      <c r="F479" s="147">
        <v>0</v>
      </c>
      <c r="G479" s="147"/>
      <c r="H479" s="147"/>
      <c r="I479" s="147">
        <f t="shared" si="138"/>
        <v>0</v>
      </c>
      <c r="J479" s="247"/>
    </row>
    <row r="480" spans="1:10" s="115" customFormat="1" x14ac:dyDescent="0.2">
      <c r="A480" s="207" t="s">
        <v>946</v>
      </c>
      <c r="B480" s="205" t="s">
        <v>947</v>
      </c>
      <c r="C480" s="208"/>
      <c r="D480" s="208"/>
      <c r="E480" s="209">
        <f t="shared" ref="E480:H480" si="147">E481+E486+E497+E500</f>
        <v>265600</v>
      </c>
      <c r="F480" s="209">
        <f t="shared" si="147"/>
        <v>265600</v>
      </c>
      <c r="G480" s="209">
        <f t="shared" si="147"/>
        <v>12165</v>
      </c>
      <c r="H480" s="209">
        <f t="shared" si="147"/>
        <v>0</v>
      </c>
      <c r="I480" s="209">
        <f t="shared" si="138"/>
        <v>253435</v>
      </c>
      <c r="J480" s="247"/>
    </row>
    <row r="481" spans="1:10" x14ac:dyDescent="0.2">
      <c r="A481" s="210" t="s">
        <v>944</v>
      </c>
      <c r="B481" s="211" t="s">
        <v>986</v>
      </c>
      <c r="C481" s="212"/>
      <c r="D481" s="212"/>
      <c r="E481" s="213">
        <f t="shared" ref="E481:H481" si="148">E482+E484</f>
        <v>7800</v>
      </c>
      <c r="F481" s="213">
        <f t="shared" si="148"/>
        <v>7800</v>
      </c>
      <c r="G481" s="213">
        <f t="shared" si="148"/>
        <v>0</v>
      </c>
      <c r="H481" s="213">
        <f t="shared" si="148"/>
        <v>0</v>
      </c>
      <c r="I481" s="213">
        <f t="shared" si="138"/>
        <v>7800</v>
      </c>
      <c r="J481" s="247"/>
    </row>
    <row r="482" spans="1:10" s="133" customFormat="1" x14ac:dyDescent="0.2">
      <c r="A482" s="126">
        <v>311</v>
      </c>
      <c r="B482" s="226" t="s">
        <v>914</v>
      </c>
      <c r="C482" s="117"/>
      <c r="D482" s="128"/>
      <c r="E482" s="145">
        <f>E483</f>
        <v>6700</v>
      </c>
      <c r="F482" s="145">
        <f>F483</f>
        <v>6700</v>
      </c>
      <c r="G482" s="145">
        <f>G483</f>
        <v>0</v>
      </c>
      <c r="H482" s="145">
        <f>H483</f>
        <v>0</v>
      </c>
      <c r="I482" s="145">
        <f t="shared" si="138"/>
        <v>6700</v>
      </c>
      <c r="J482" s="247"/>
    </row>
    <row r="483" spans="1:10" s="164" customFormat="1" x14ac:dyDescent="0.2">
      <c r="A483" s="129">
        <v>3111</v>
      </c>
      <c r="B483" s="222" t="s">
        <v>19</v>
      </c>
      <c r="C483" s="111">
        <v>12</v>
      </c>
      <c r="D483" s="112" t="s">
        <v>25</v>
      </c>
      <c r="E483" s="147">
        <v>6700</v>
      </c>
      <c r="F483" s="147">
        <v>6700</v>
      </c>
      <c r="G483" s="147"/>
      <c r="H483" s="147"/>
      <c r="I483" s="147">
        <f t="shared" si="138"/>
        <v>6700</v>
      </c>
      <c r="J483" s="247"/>
    </row>
    <row r="484" spans="1:10" s="164" customFormat="1" x14ac:dyDescent="0.2">
      <c r="A484" s="135">
        <v>313</v>
      </c>
      <c r="B484" s="227" t="s">
        <v>915</v>
      </c>
      <c r="C484" s="143"/>
      <c r="D484" s="136"/>
      <c r="E484" s="145">
        <f>SUM(E485)</f>
        <v>1100</v>
      </c>
      <c r="F484" s="145">
        <f>SUM(F485)</f>
        <v>1100</v>
      </c>
      <c r="G484" s="145">
        <f>SUM(G485)</f>
        <v>0</v>
      </c>
      <c r="H484" s="145">
        <f>SUM(H485)</f>
        <v>0</v>
      </c>
      <c r="I484" s="145">
        <f t="shared" si="138"/>
        <v>1100</v>
      </c>
      <c r="J484" s="247"/>
    </row>
    <row r="485" spans="1:10" s="164" customFormat="1" x14ac:dyDescent="0.2">
      <c r="A485" s="129">
        <v>3132</v>
      </c>
      <c r="B485" s="222" t="s">
        <v>280</v>
      </c>
      <c r="C485" s="111">
        <v>12</v>
      </c>
      <c r="D485" s="112" t="s">
        <v>25</v>
      </c>
      <c r="E485" s="147">
        <v>1100</v>
      </c>
      <c r="F485" s="147">
        <v>1100</v>
      </c>
      <c r="G485" s="147"/>
      <c r="H485" s="147"/>
      <c r="I485" s="147">
        <f t="shared" si="138"/>
        <v>1100</v>
      </c>
      <c r="J485" s="247"/>
    </row>
    <row r="486" spans="1:10" x14ac:dyDescent="0.2">
      <c r="A486" s="210" t="s">
        <v>976</v>
      </c>
      <c r="B486" s="211" t="s">
        <v>987</v>
      </c>
      <c r="C486" s="212"/>
      <c r="D486" s="212"/>
      <c r="E486" s="213">
        <f t="shared" ref="E486:H486" si="149">E487+E489+E491+E495</f>
        <v>1700</v>
      </c>
      <c r="F486" s="213">
        <f t="shared" si="149"/>
        <v>1700</v>
      </c>
      <c r="G486" s="213">
        <f t="shared" si="149"/>
        <v>0</v>
      </c>
      <c r="H486" s="213">
        <f t="shared" si="149"/>
        <v>0</v>
      </c>
      <c r="I486" s="213">
        <f t="shared" si="138"/>
        <v>1700</v>
      </c>
      <c r="J486" s="247"/>
    </row>
    <row r="487" spans="1:10" s="133" customFormat="1" x14ac:dyDescent="0.2">
      <c r="A487" s="126">
        <v>321</v>
      </c>
      <c r="B487" s="227" t="s">
        <v>916</v>
      </c>
      <c r="C487" s="117"/>
      <c r="D487" s="128"/>
      <c r="E487" s="145">
        <f>E488</f>
        <v>0</v>
      </c>
      <c r="F487" s="145">
        <f>F488</f>
        <v>0</v>
      </c>
      <c r="G487" s="145">
        <f>G488</f>
        <v>0</v>
      </c>
      <c r="H487" s="145">
        <f>H488</f>
        <v>0</v>
      </c>
      <c r="I487" s="145">
        <f t="shared" si="138"/>
        <v>0</v>
      </c>
      <c r="J487" s="247"/>
    </row>
    <row r="488" spans="1:10" s="164" customFormat="1" x14ac:dyDescent="0.2">
      <c r="A488" s="129">
        <v>3211</v>
      </c>
      <c r="B488" s="222" t="s">
        <v>110</v>
      </c>
      <c r="C488" s="111">
        <v>12</v>
      </c>
      <c r="D488" s="112" t="s">
        <v>25</v>
      </c>
      <c r="E488" s="147">
        <v>0</v>
      </c>
      <c r="F488" s="147">
        <v>0</v>
      </c>
      <c r="G488" s="147"/>
      <c r="H488" s="147"/>
      <c r="I488" s="147">
        <f t="shared" si="138"/>
        <v>0</v>
      </c>
      <c r="J488" s="247"/>
    </row>
    <row r="489" spans="1:10" s="164" customFormat="1" x14ac:dyDescent="0.2">
      <c r="A489" s="135">
        <v>322</v>
      </c>
      <c r="B489" s="227" t="s">
        <v>917</v>
      </c>
      <c r="C489" s="143"/>
      <c r="D489" s="136"/>
      <c r="E489" s="145">
        <f>E490</f>
        <v>0</v>
      </c>
      <c r="F489" s="145">
        <f>F490</f>
        <v>0</v>
      </c>
      <c r="G489" s="145">
        <f>G490</f>
        <v>0</v>
      </c>
      <c r="H489" s="145">
        <f>H490</f>
        <v>0</v>
      </c>
      <c r="I489" s="145">
        <f t="shared" si="138"/>
        <v>0</v>
      </c>
      <c r="J489" s="247"/>
    </row>
    <row r="490" spans="1:10" s="164" customFormat="1" x14ac:dyDescent="0.2">
      <c r="A490" s="129">
        <v>3223</v>
      </c>
      <c r="B490" s="222" t="s">
        <v>115</v>
      </c>
      <c r="C490" s="111">
        <v>12</v>
      </c>
      <c r="D490" s="112" t="s">
        <v>25</v>
      </c>
      <c r="E490" s="147">
        <v>0</v>
      </c>
      <c r="F490" s="147">
        <v>0</v>
      </c>
      <c r="G490" s="147"/>
      <c r="H490" s="147"/>
      <c r="I490" s="147">
        <f t="shared" si="138"/>
        <v>0</v>
      </c>
      <c r="J490" s="247"/>
    </row>
    <row r="491" spans="1:10" s="164" customFormat="1" x14ac:dyDescent="0.2">
      <c r="A491" s="135">
        <v>323</v>
      </c>
      <c r="B491" s="227" t="s">
        <v>918</v>
      </c>
      <c r="C491" s="143"/>
      <c r="D491" s="136"/>
      <c r="E491" s="145">
        <f>SUM(E492:E494)</f>
        <v>1700</v>
      </c>
      <c r="F491" s="145">
        <f>SUM(F492:F494)</f>
        <v>1700</v>
      </c>
      <c r="G491" s="145">
        <f>SUM(G492:G494)</f>
        <v>0</v>
      </c>
      <c r="H491" s="145">
        <f>SUM(H492:H494)</f>
        <v>0</v>
      </c>
      <c r="I491" s="145">
        <f t="shared" si="138"/>
        <v>1700</v>
      </c>
      <c r="J491" s="247"/>
    </row>
    <row r="492" spans="1:10" s="164" customFormat="1" x14ac:dyDescent="0.2">
      <c r="A492" s="129">
        <v>3233</v>
      </c>
      <c r="B492" s="222" t="s">
        <v>119</v>
      </c>
      <c r="C492" s="111">
        <v>12</v>
      </c>
      <c r="D492" s="112" t="s">
        <v>25</v>
      </c>
      <c r="E492" s="147">
        <v>1700</v>
      </c>
      <c r="F492" s="147">
        <v>1700</v>
      </c>
      <c r="G492" s="147"/>
      <c r="H492" s="147"/>
      <c r="I492" s="147">
        <f t="shared" si="138"/>
        <v>1700</v>
      </c>
      <c r="J492" s="247"/>
    </row>
    <row r="493" spans="1:10" s="146" customFormat="1" x14ac:dyDescent="0.2">
      <c r="A493" s="129">
        <v>3235</v>
      </c>
      <c r="B493" s="222" t="s">
        <v>42</v>
      </c>
      <c r="C493" s="111">
        <v>12</v>
      </c>
      <c r="D493" s="112" t="s">
        <v>25</v>
      </c>
      <c r="E493" s="182">
        <v>0</v>
      </c>
      <c r="F493" s="182">
        <v>0</v>
      </c>
      <c r="G493" s="182"/>
      <c r="H493" s="182"/>
      <c r="I493" s="182">
        <f t="shared" si="138"/>
        <v>0</v>
      </c>
      <c r="J493" s="247"/>
    </row>
    <row r="494" spans="1:10" s="146" customFormat="1" x14ac:dyDescent="0.2">
      <c r="A494" s="129">
        <v>3237</v>
      </c>
      <c r="B494" s="222" t="s">
        <v>36</v>
      </c>
      <c r="C494" s="111">
        <v>12</v>
      </c>
      <c r="D494" s="112" t="s">
        <v>25</v>
      </c>
      <c r="E494" s="147">
        <v>0</v>
      </c>
      <c r="F494" s="147">
        <v>0</v>
      </c>
      <c r="G494" s="147"/>
      <c r="H494" s="147"/>
      <c r="I494" s="147">
        <f t="shared" si="138"/>
        <v>0</v>
      </c>
      <c r="J494" s="247"/>
    </row>
    <row r="495" spans="1:10" s="146" customFormat="1" x14ac:dyDescent="0.2">
      <c r="A495" s="135">
        <v>329</v>
      </c>
      <c r="B495" s="227" t="s">
        <v>125</v>
      </c>
      <c r="C495" s="143"/>
      <c r="D495" s="136"/>
      <c r="E495" s="145">
        <f t="shared" ref="E495:H495" si="150">SUM(E496)</f>
        <v>0</v>
      </c>
      <c r="F495" s="145">
        <f t="shared" si="150"/>
        <v>0</v>
      </c>
      <c r="G495" s="145">
        <f t="shared" si="150"/>
        <v>0</v>
      </c>
      <c r="H495" s="145">
        <f t="shared" si="150"/>
        <v>0</v>
      </c>
      <c r="I495" s="145">
        <f t="shared" si="138"/>
        <v>0</v>
      </c>
      <c r="J495" s="247"/>
    </row>
    <row r="496" spans="1:10" s="146" customFormat="1" x14ac:dyDescent="0.2">
      <c r="A496" s="129">
        <v>3293</v>
      </c>
      <c r="B496" s="222" t="s">
        <v>124</v>
      </c>
      <c r="C496" s="111">
        <v>12</v>
      </c>
      <c r="D496" s="112" t="s">
        <v>25</v>
      </c>
      <c r="E496" s="182">
        <v>0</v>
      </c>
      <c r="F496" s="182">
        <v>0</v>
      </c>
      <c r="G496" s="182"/>
      <c r="H496" s="182"/>
      <c r="I496" s="182">
        <f t="shared" si="138"/>
        <v>0</v>
      </c>
      <c r="J496" s="247"/>
    </row>
    <row r="497" spans="1:10" x14ac:dyDescent="0.2">
      <c r="A497" s="210" t="s">
        <v>979</v>
      </c>
      <c r="B497" s="211" t="s">
        <v>993</v>
      </c>
      <c r="C497" s="212"/>
      <c r="D497" s="212"/>
      <c r="E497" s="213">
        <f t="shared" ref="E497:H497" si="151">E498</f>
        <v>12800</v>
      </c>
      <c r="F497" s="213">
        <f t="shared" si="151"/>
        <v>12800</v>
      </c>
      <c r="G497" s="213">
        <f t="shared" si="151"/>
        <v>0</v>
      </c>
      <c r="H497" s="213">
        <f t="shared" si="151"/>
        <v>0</v>
      </c>
      <c r="I497" s="213">
        <f t="shared" si="138"/>
        <v>12800</v>
      </c>
      <c r="J497" s="247"/>
    </row>
    <row r="498" spans="1:10" s="133" customFormat="1" x14ac:dyDescent="0.2">
      <c r="A498" s="126">
        <v>412</v>
      </c>
      <c r="B498" s="227" t="s">
        <v>935</v>
      </c>
      <c r="C498" s="117"/>
      <c r="D498" s="128"/>
      <c r="E498" s="145">
        <f t="shared" ref="E498:H498" si="152">E499</f>
        <v>12800</v>
      </c>
      <c r="F498" s="145">
        <f t="shared" si="152"/>
        <v>12800</v>
      </c>
      <c r="G498" s="145">
        <f t="shared" si="152"/>
        <v>0</v>
      </c>
      <c r="H498" s="145">
        <f t="shared" si="152"/>
        <v>0</v>
      </c>
      <c r="I498" s="145">
        <f t="shared" si="138"/>
        <v>12800</v>
      </c>
      <c r="J498" s="247"/>
    </row>
    <row r="499" spans="1:10" s="134" customFormat="1" ht="15" x14ac:dyDescent="0.2">
      <c r="A499" s="129">
        <v>4126</v>
      </c>
      <c r="B499" s="222" t="s">
        <v>4</v>
      </c>
      <c r="C499" s="110">
        <v>12</v>
      </c>
      <c r="D499" s="112" t="s">
        <v>25</v>
      </c>
      <c r="E499" s="147">
        <v>12800</v>
      </c>
      <c r="F499" s="147">
        <v>12800</v>
      </c>
      <c r="G499" s="147"/>
      <c r="H499" s="147"/>
      <c r="I499" s="147">
        <f t="shared" si="138"/>
        <v>12800</v>
      </c>
      <c r="J499" s="247"/>
    </row>
    <row r="500" spans="1:10" x14ac:dyDescent="0.2">
      <c r="A500" s="210" t="s">
        <v>977</v>
      </c>
      <c r="B500" s="211" t="s">
        <v>994</v>
      </c>
      <c r="C500" s="212"/>
      <c r="D500" s="212"/>
      <c r="E500" s="213">
        <f t="shared" ref="E500:H500" si="153">E501+E503</f>
        <v>243300</v>
      </c>
      <c r="F500" s="213">
        <f t="shared" si="153"/>
        <v>243300</v>
      </c>
      <c r="G500" s="213">
        <f t="shared" si="153"/>
        <v>12165</v>
      </c>
      <c r="H500" s="213">
        <f t="shared" si="153"/>
        <v>0</v>
      </c>
      <c r="I500" s="213">
        <f t="shared" si="138"/>
        <v>231135</v>
      </c>
      <c r="J500" s="247"/>
    </row>
    <row r="501" spans="1:10" s="133" customFormat="1" x14ac:dyDescent="0.2">
      <c r="A501" s="126">
        <v>422</v>
      </c>
      <c r="B501" s="227" t="s">
        <v>921</v>
      </c>
      <c r="C501" s="117"/>
      <c r="D501" s="128"/>
      <c r="E501" s="145">
        <f>E502</f>
        <v>0</v>
      </c>
      <c r="F501" s="145">
        <f>F502</f>
        <v>0</v>
      </c>
      <c r="G501" s="145">
        <f>G502</f>
        <v>0</v>
      </c>
      <c r="H501" s="145">
        <f>H502</f>
        <v>0</v>
      </c>
      <c r="I501" s="145">
        <f t="shared" si="138"/>
        <v>0</v>
      </c>
      <c r="J501" s="247"/>
    </row>
    <row r="502" spans="1:10" s="164" customFormat="1" x14ac:dyDescent="0.2">
      <c r="A502" s="129">
        <v>4221</v>
      </c>
      <c r="B502" s="222" t="s">
        <v>129</v>
      </c>
      <c r="C502" s="110">
        <v>12</v>
      </c>
      <c r="D502" s="112" t="s">
        <v>25</v>
      </c>
      <c r="E502" s="147">
        <v>0</v>
      </c>
      <c r="F502" s="147">
        <v>0</v>
      </c>
      <c r="G502" s="147"/>
      <c r="H502" s="147"/>
      <c r="I502" s="147">
        <f t="shared" si="138"/>
        <v>0</v>
      </c>
      <c r="J502" s="247"/>
    </row>
    <row r="503" spans="1:10" s="133" customFormat="1" x14ac:dyDescent="0.2">
      <c r="A503" s="126">
        <v>426</v>
      </c>
      <c r="B503" s="227" t="s">
        <v>939</v>
      </c>
      <c r="C503" s="117"/>
      <c r="D503" s="128"/>
      <c r="E503" s="145">
        <f>E504</f>
        <v>243300</v>
      </c>
      <c r="F503" s="145">
        <f>F504</f>
        <v>243300</v>
      </c>
      <c r="G503" s="145">
        <f>G504</f>
        <v>12165</v>
      </c>
      <c r="H503" s="145">
        <f>H504</f>
        <v>0</v>
      </c>
      <c r="I503" s="145">
        <f t="shared" si="138"/>
        <v>231135</v>
      </c>
      <c r="J503" s="247"/>
    </row>
    <row r="504" spans="1:10" s="164" customFormat="1" x14ac:dyDescent="0.2">
      <c r="A504" s="129">
        <v>4262</v>
      </c>
      <c r="B504" s="222" t="s">
        <v>135</v>
      </c>
      <c r="C504" s="110">
        <v>12</v>
      </c>
      <c r="D504" s="112" t="s">
        <v>25</v>
      </c>
      <c r="E504" s="147">
        <v>243300</v>
      </c>
      <c r="F504" s="147">
        <v>243300</v>
      </c>
      <c r="G504" s="147">
        <v>12165</v>
      </c>
      <c r="H504" s="147"/>
      <c r="I504" s="147">
        <f t="shared" si="138"/>
        <v>231135</v>
      </c>
      <c r="J504" s="247"/>
    </row>
    <row r="505" spans="1:10" s="115" customFormat="1" x14ac:dyDescent="0.2">
      <c r="A505" s="207" t="s">
        <v>948</v>
      </c>
      <c r="B505" s="205" t="s">
        <v>949</v>
      </c>
      <c r="C505" s="208"/>
      <c r="D505" s="208"/>
      <c r="E505" s="209">
        <f t="shared" ref="E505:H505" si="154">E506+E511+E522+E525</f>
        <v>414000</v>
      </c>
      <c r="F505" s="209">
        <f t="shared" si="154"/>
        <v>414000</v>
      </c>
      <c r="G505" s="209">
        <f t="shared" si="154"/>
        <v>0</v>
      </c>
      <c r="H505" s="209">
        <f t="shared" si="154"/>
        <v>0</v>
      </c>
      <c r="I505" s="209">
        <f t="shared" si="138"/>
        <v>414000</v>
      </c>
      <c r="J505" s="247"/>
    </row>
    <row r="506" spans="1:10" x14ac:dyDescent="0.2">
      <c r="A506" s="210" t="s">
        <v>944</v>
      </c>
      <c r="B506" s="211" t="s">
        <v>986</v>
      </c>
      <c r="C506" s="212"/>
      <c r="D506" s="212"/>
      <c r="E506" s="213">
        <f t="shared" ref="E506:H506" si="155">E507+E509</f>
        <v>43700</v>
      </c>
      <c r="F506" s="213">
        <f t="shared" si="155"/>
        <v>43700</v>
      </c>
      <c r="G506" s="213">
        <f t="shared" si="155"/>
        <v>0</v>
      </c>
      <c r="H506" s="213">
        <f t="shared" si="155"/>
        <v>0</v>
      </c>
      <c r="I506" s="213">
        <f t="shared" si="138"/>
        <v>43700</v>
      </c>
      <c r="J506" s="247"/>
    </row>
    <row r="507" spans="1:10" s="133" customFormat="1" x14ac:dyDescent="0.2">
      <c r="A507" s="126">
        <v>311</v>
      </c>
      <c r="B507" s="226" t="s">
        <v>914</v>
      </c>
      <c r="C507" s="116"/>
      <c r="D507" s="128"/>
      <c r="E507" s="145">
        <f>E508</f>
        <v>37500</v>
      </c>
      <c r="F507" s="145">
        <f>F508</f>
        <v>37500</v>
      </c>
      <c r="G507" s="145">
        <f>G508</f>
        <v>0</v>
      </c>
      <c r="H507" s="145">
        <f>H508</f>
        <v>0</v>
      </c>
      <c r="I507" s="145">
        <f t="shared" si="138"/>
        <v>37500</v>
      </c>
      <c r="J507" s="247"/>
    </row>
    <row r="508" spans="1:10" s="146" customFormat="1" x14ac:dyDescent="0.2">
      <c r="A508" s="129">
        <v>3111</v>
      </c>
      <c r="B508" s="222" t="s">
        <v>19</v>
      </c>
      <c r="C508" s="110">
        <v>559</v>
      </c>
      <c r="D508" s="112" t="s">
        <v>25</v>
      </c>
      <c r="E508" s="147">
        <v>37500</v>
      </c>
      <c r="F508" s="147">
        <v>37500</v>
      </c>
      <c r="G508" s="147"/>
      <c r="H508" s="147"/>
      <c r="I508" s="147">
        <f t="shared" si="138"/>
        <v>37500</v>
      </c>
      <c r="J508" s="247"/>
    </row>
    <row r="509" spans="1:10" s="133" customFormat="1" x14ac:dyDescent="0.2">
      <c r="A509" s="126">
        <v>313</v>
      </c>
      <c r="B509" s="227" t="s">
        <v>915</v>
      </c>
      <c r="C509" s="116"/>
      <c r="D509" s="128"/>
      <c r="E509" s="145">
        <f>SUM(E510)</f>
        <v>6200</v>
      </c>
      <c r="F509" s="145">
        <f>SUM(F510)</f>
        <v>6200</v>
      </c>
      <c r="G509" s="145">
        <f>SUM(G510)</f>
        <v>0</v>
      </c>
      <c r="H509" s="145">
        <f>SUM(H510)</f>
        <v>0</v>
      </c>
      <c r="I509" s="145">
        <f t="shared" si="138"/>
        <v>6200</v>
      </c>
      <c r="J509" s="247"/>
    </row>
    <row r="510" spans="1:10" s="146" customFormat="1" x14ac:dyDescent="0.2">
      <c r="A510" s="129">
        <v>3132</v>
      </c>
      <c r="B510" s="222" t="s">
        <v>280</v>
      </c>
      <c r="C510" s="110">
        <v>559</v>
      </c>
      <c r="D510" s="112" t="s">
        <v>25</v>
      </c>
      <c r="E510" s="147">
        <v>6200</v>
      </c>
      <c r="F510" s="147">
        <v>6200</v>
      </c>
      <c r="G510" s="147"/>
      <c r="H510" s="147"/>
      <c r="I510" s="147">
        <f t="shared" si="138"/>
        <v>6200</v>
      </c>
      <c r="J510" s="247"/>
    </row>
    <row r="511" spans="1:10" x14ac:dyDescent="0.2">
      <c r="A511" s="210" t="s">
        <v>976</v>
      </c>
      <c r="B511" s="211" t="s">
        <v>987</v>
      </c>
      <c r="C511" s="212"/>
      <c r="D511" s="212"/>
      <c r="E511" s="213">
        <f t="shared" ref="E511:H511" si="156">E512+E514+E516+E520</f>
        <v>9100</v>
      </c>
      <c r="F511" s="213">
        <f t="shared" si="156"/>
        <v>9100</v>
      </c>
      <c r="G511" s="213">
        <f t="shared" si="156"/>
        <v>0</v>
      </c>
      <c r="H511" s="213">
        <f t="shared" si="156"/>
        <v>0</v>
      </c>
      <c r="I511" s="213">
        <f t="shared" si="138"/>
        <v>9100</v>
      </c>
      <c r="J511" s="247"/>
    </row>
    <row r="512" spans="1:10" s="133" customFormat="1" x14ac:dyDescent="0.2">
      <c r="A512" s="126">
        <v>321</v>
      </c>
      <c r="B512" s="227" t="s">
        <v>916</v>
      </c>
      <c r="C512" s="116"/>
      <c r="D512" s="128"/>
      <c r="E512" s="145">
        <f>E513</f>
        <v>0</v>
      </c>
      <c r="F512" s="145">
        <f>F513</f>
        <v>0</v>
      </c>
      <c r="G512" s="145">
        <f>G513</f>
        <v>0</v>
      </c>
      <c r="H512" s="145">
        <f>H513</f>
        <v>0</v>
      </c>
      <c r="I512" s="145">
        <f t="shared" si="138"/>
        <v>0</v>
      </c>
      <c r="J512" s="247"/>
    </row>
    <row r="513" spans="1:10" s="146" customFormat="1" x14ac:dyDescent="0.2">
      <c r="A513" s="129">
        <v>3211</v>
      </c>
      <c r="B513" s="222" t="s">
        <v>110</v>
      </c>
      <c r="C513" s="110">
        <v>559</v>
      </c>
      <c r="D513" s="112" t="s">
        <v>25</v>
      </c>
      <c r="E513" s="147">
        <v>0</v>
      </c>
      <c r="F513" s="147">
        <v>0</v>
      </c>
      <c r="G513" s="147"/>
      <c r="H513" s="147"/>
      <c r="I513" s="147">
        <f t="shared" si="138"/>
        <v>0</v>
      </c>
      <c r="J513" s="247"/>
    </row>
    <row r="514" spans="1:10" s="133" customFormat="1" x14ac:dyDescent="0.2">
      <c r="A514" s="126">
        <v>322</v>
      </c>
      <c r="B514" s="227" t="s">
        <v>917</v>
      </c>
      <c r="C514" s="116"/>
      <c r="D514" s="128"/>
      <c r="E514" s="145">
        <f>E515</f>
        <v>0</v>
      </c>
      <c r="F514" s="145">
        <f>F515</f>
        <v>0</v>
      </c>
      <c r="G514" s="145">
        <f>G515</f>
        <v>0</v>
      </c>
      <c r="H514" s="145">
        <f>H515</f>
        <v>0</v>
      </c>
      <c r="I514" s="145">
        <f t="shared" si="138"/>
        <v>0</v>
      </c>
      <c r="J514" s="247"/>
    </row>
    <row r="515" spans="1:10" s="146" customFormat="1" x14ac:dyDescent="0.2">
      <c r="A515" s="129">
        <v>3223</v>
      </c>
      <c r="B515" s="222" t="s">
        <v>115</v>
      </c>
      <c r="C515" s="110">
        <v>559</v>
      </c>
      <c r="D515" s="112" t="s">
        <v>25</v>
      </c>
      <c r="E515" s="147">
        <v>0</v>
      </c>
      <c r="F515" s="147">
        <v>0</v>
      </c>
      <c r="G515" s="147"/>
      <c r="H515" s="147"/>
      <c r="I515" s="147">
        <f t="shared" si="138"/>
        <v>0</v>
      </c>
      <c r="J515" s="247"/>
    </row>
    <row r="516" spans="1:10" s="133" customFormat="1" x14ac:dyDescent="0.2">
      <c r="A516" s="126">
        <v>323</v>
      </c>
      <c r="B516" s="227" t="s">
        <v>918</v>
      </c>
      <c r="C516" s="116"/>
      <c r="D516" s="128"/>
      <c r="E516" s="145">
        <f>SUM(E517:E519)</f>
        <v>9100</v>
      </c>
      <c r="F516" s="145">
        <f>SUM(F517:F519)</f>
        <v>9100</v>
      </c>
      <c r="G516" s="145">
        <f>SUM(G517:G519)</f>
        <v>0</v>
      </c>
      <c r="H516" s="145">
        <f>SUM(H517:H519)</f>
        <v>0</v>
      </c>
      <c r="I516" s="145">
        <f t="shared" si="138"/>
        <v>9100</v>
      </c>
      <c r="J516" s="247"/>
    </row>
    <row r="517" spans="1:10" s="146" customFormat="1" x14ac:dyDescent="0.2">
      <c r="A517" s="129">
        <v>3233</v>
      </c>
      <c r="B517" s="222" t="s">
        <v>119</v>
      </c>
      <c r="C517" s="110">
        <v>559</v>
      </c>
      <c r="D517" s="112" t="s">
        <v>25</v>
      </c>
      <c r="E517" s="147">
        <v>9100</v>
      </c>
      <c r="F517" s="147">
        <v>9100</v>
      </c>
      <c r="G517" s="147"/>
      <c r="H517" s="147"/>
      <c r="I517" s="147">
        <f t="shared" si="138"/>
        <v>9100</v>
      </c>
      <c r="J517" s="247"/>
    </row>
    <row r="518" spans="1:10" s="146" customFormat="1" x14ac:dyDescent="0.2">
      <c r="A518" s="129">
        <v>3235</v>
      </c>
      <c r="B518" s="222" t="s">
        <v>42</v>
      </c>
      <c r="C518" s="110">
        <v>559</v>
      </c>
      <c r="D518" s="112" t="s">
        <v>25</v>
      </c>
      <c r="E518" s="182">
        <v>0</v>
      </c>
      <c r="F518" s="182">
        <v>0</v>
      </c>
      <c r="G518" s="182"/>
      <c r="H518" s="182"/>
      <c r="I518" s="182">
        <f t="shared" si="138"/>
        <v>0</v>
      </c>
      <c r="J518" s="247"/>
    </row>
    <row r="519" spans="1:10" s="146" customFormat="1" x14ac:dyDescent="0.2">
      <c r="A519" s="129">
        <v>3237</v>
      </c>
      <c r="B519" s="222" t="s">
        <v>36</v>
      </c>
      <c r="C519" s="110">
        <v>559</v>
      </c>
      <c r="D519" s="112" t="s">
        <v>25</v>
      </c>
      <c r="E519" s="147">
        <v>0</v>
      </c>
      <c r="F519" s="147">
        <v>0</v>
      </c>
      <c r="G519" s="147"/>
      <c r="H519" s="147"/>
      <c r="I519" s="147">
        <f t="shared" si="138"/>
        <v>0</v>
      </c>
      <c r="J519" s="247"/>
    </row>
    <row r="520" spans="1:10" s="146" customFormat="1" x14ac:dyDescent="0.2">
      <c r="A520" s="135">
        <v>329</v>
      </c>
      <c r="B520" s="227" t="s">
        <v>125</v>
      </c>
      <c r="C520" s="143"/>
      <c r="D520" s="136"/>
      <c r="E520" s="145">
        <f t="shared" ref="E520:H520" si="157">SUM(E521)</f>
        <v>0</v>
      </c>
      <c r="F520" s="145">
        <f t="shared" si="157"/>
        <v>0</v>
      </c>
      <c r="G520" s="145">
        <f t="shared" si="157"/>
        <v>0</v>
      </c>
      <c r="H520" s="145">
        <f t="shared" si="157"/>
        <v>0</v>
      </c>
      <c r="I520" s="145">
        <f t="shared" si="138"/>
        <v>0</v>
      </c>
      <c r="J520" s="247"/>
    </row>
    <row r="521" spans="1:10" s="146" customFormat="1" x14ac:dyDescent="0.2">
      <c r="A521" s="129">
        <v>3293</v>
      </c>
      <c r="B521" s="222" t="s">
        <v>124</v>
      </c>
      <c r="C521" s="111">
        <v>559</v>
      </c>
      <c r="D521" s="112" t="s">
        <v>25</v>
      </c>
      <c r="E521" s="182">
        <v>0</v>
      </c>
      <c r="F521" s="182">
        <v>0</v>
      </c>
      <c r="G521" s="182"/>
      <c r="H521" s="182"/>
      <c r="I521" s="182">
        <f t="shared" si="138"/>
        <v>0</v>
      </c>
      <c r="J521" s="247"/>
    </row>
    <row r="522" spans="1:10" x14ac:dyDescent="0.2">
      <c r="A522" s="210" t="s">
        <v>979</v>
      </c>
      <c r="B522" s="211" t="s">
        <v>993</v>
      </c>
      <c r="C522" s="212"/>
      <c r="D522" s="212"/>
      <c r="E522" s="213">
        <f t="shared" ref="E522:H522" si="158">E523</f>
        <v>72200</v>
      </c>
      <c r="F522" s="213">
        <f t="shared" si="158"/>
        <v>72200</v>
      </c>
      <c r="G522" s="213">
        <f t="shared" si="158"/>
        <v>0</v>
      </c>
      <c r="H522" s="213">
        <f t="shared" si="158"/>
        <v>0</v>
      </c>
      <c r="I522" s="213">
        <f t="shared" ref="I522:I585" si="159">F522-G522+H522</f>
        <v>72200</v>
      </c>
      <c r="J522" s="247"/>
    </row>
    <row r="523" spans="1:10" s="133" customFormat="1" x14ac:dyDescent="0.2">
      <c r="A523" s="126">
        <v>412</v>
      </c>
      <c r="B523" s="227" t="s">
        <v>935</v>
      </c>
      <c r="C523" s="117"/>
      <c r="D523" s="128"/>
      <c r="E523" s="145">
        <f t="shared" ref="E523:H523" si="160">E524</f>
        <v>72200</v>
      </c>
      <c r="F523" s="145">
        <f t="shared" si="160"/>
        <v>72200</v>
      </c>
      <c r="G523" s="145">
        <f t="shared" si="160"/>
        <v>0</v>
      </c>
      <c r="H523" s="145">
        <f t="shared" si="160"/>
        <v>0</v>
      </c>
      <c r="I523" s="145">
        <f t="shared" si="159"/>
        <v>72200</v>
      </c>
      <c r="J523" s="247"/>
    </row>
    <row r="524" spans="1:10" ht="15" x14ac:dyDescent="0.2">
      <c r="A524" s="129">
        <v>4126</v>
      </c>
      <c r="B524" s="222" t="s">
        <v>4</v>
      </c>
      <c r="C524" s="110">
        <v>559</v>
      </c>
      <c r="D524" s="112" t="s">
        <v>25</v>
      </c>
      <c r="E524" s="147">
        <v>72200</v>
      </c>
      <c r="F524" s="147">
        <v>72200</v>
      </c>
      <c r="G524" s="147"/>
      <c r="H524" s="147"/>
      <c r="I524" s="147">
        <f t="shared" si="159"/>
        <v>72200</v>
      </c>
      <c r="J524" s="247"/>
    </row>
    <row r="525" spans="1:10" x14ac:dyDescent="0.2">
      <c r="A525" s="210" t="s">
        <v>977</v>
      </c>
      <c r="B525" s="211" t="s">
        <v>994</v>
      </c>
      <c r="C525" s="212"/>
      <c r="D525" s="212"/>
      <c r="E525" s="213">
        <f t="shared" ref="E525:H525" si="161">E526+E528</f>
        <v>289000</v>
      </c>
      <c r="F525" s="213">
        <f t="shared" si="161"/>
        <v>289000</v>
      </c>
      <c r="G525" s="213">
        <f t="shared" si="161"/>
        <v>0</v>
      </c>
      <c r="H525" s="213">
        <f t="shared" si="161"/>
        <v>0</v>
      </c>
      <c r="I525" s="213">
        <f t="shared" si="159"/>
        <v>289000</v>
      </c>
      <c r="J525" s="247"/>
    </row>
    <row r="526" spans="1:10" s="133" customFormat="1" x14ac:dyDescent="0.2">
      <c r="A526" s="126">
        <v>422</v>
      </c>
      <c r="B526" s="227" t="s">
        <v>921</v>
      </c>
      <c r="C526" s="117"/>
      <c r="D526" s="128"/>
      <c r="E526" s="145">
        <f>E527</f>
        <v>0</v>
      </c>
      <c r="F526" s="145">
        <f>F527</f>
        <v>0</v>
      </c>
      <c r="G526" s="145">
        <f>G527</f>
        <v>0</v>
      </c>
      <c r="H526" s="145">
        <f>H527</f>
        <v>0</v>
      </c>
      <c r="I526" s="145">
        <f t="shared" si="159"/>
        <v>0</v>
      </c>
      <c r="J526" s="247"/>
    </row>
    <row r="527" spans="1:10" s="146" customFormat="1" x14ac:dyDescent="0.2">
      <c r="A527" s="129">
        <v>4221</v>
      </c>
      <c r="B527" s="222" t="s">
        <v>129</v>
      </c>
      <c r="C527" s="110">
        <v>559</v>
      </c>
      <c r="D527" s="112" t="s">
        <v>25</v>
      </c>
      <c r="E527" s="147">
        <v>0</v>
      </c>
      <c r="F527" s="147">
        <v>0</v>
      </c>
      <c r="G527" s="147"/>
      <c r="H527" s="147"/>
      <c r="I527" s="147">
        <f t="shared" si="159"/>
        <v>0</v>
      </c>
      <c r="J527" s="247"/>
    </row>
    <row r="528" spans="1:10" s="133" customFormat="1" x14ac:dyDescent="0.2">
      <c r="A528" s="126">
        <v>426</v>
      </c>
      <c r="B528" s="227" t="s">
        <v>939</v>
      </c>
      <c r="C528" s="117"/>
      <c r="D528" s="128"/>
      <c r="E528" s="145">
        <f>E529</f>
        <v>289000</v>
      </c>
      <c r="F528" s="145">
        <f>F529</f>
        <v>289000</v>
      </c>
      <c r="G528" s="145">
        <f>G529</f>
        <v>0</v>
      </c>
      <c r="H528" s="145">
        <f>H529</f>
        <v>0</v>
      </c>
      <c r="I528" s="145">
        <f t="shared" si="159"/>
        <v>289000</v>
      </c>
      <c r="J528" s="247"/>
    </row>
    <row r="529" spans="1:10" s="146" customFormat="1" x14ac:dyDescent="0.2">
      <c r="A529" s="129">
        <v>4262</v>
      </c>
      <c r="B529" s="222" t="s">
        <v>135</v>
      </c>
      <c r="C529" s="110">
        <v>559</v>
      </c>
      <c r="D529" s="112" t="s">
        <v>25</v>
      </c>
      <c r="E529" s="147">
        <v>289000</v>
      </c>
      <c r="F529" s="147">
        <v>289000</v>
      </c>
      <c r="G529" s="147"/>
      <c r="H529" s="147"/>
      <c r="I529" s="147">
        <f t="shared" si="159"/>
        <v>289000</v>
      </c>
      <c r="J529" s="247"/>
    </row>
    <row r="530" spans="1:10" s="134" customFormat="1" ht="47.25" x14ac:dyDescent="0.2">
      <c r="A530" s="171" t="s">
        <v>692</v>
      </c>
      <c r="B530" s="173" t="s">
        <v>691</v>
      </c>
      <c r="C530" s="194"/>
      <c r="D530" s="194"/>
      <c r="E530" s="174">
        <f>E531+E548</f>
        <v>205000</v>
      </c>
      <c r="F530" s="174">
        <f>F531+F548</f>
        <v>205000</v>
      </c>
      <c r="G530" s="174">
        <f>G531+G548</f>
        <v>0</v>
      </c>
      <c r="H530" s="174">
        <f>H531+H548</f>
        <v>0</v>
      </c>
      <c r="I530" s="174">
        <f t="shared" si="159"/>
        <v>205000</v>
      </c>
      <c r="J530" s="247"/>
    </row>
    <row r="531" spans="1:10" s="115" customFormat="1" x14ac:dyDescent="0.2">
      <c r="A531" s="207" t="s">
        <v>946</v>
      </c>
      <c r="B531" s="205" t="s">
        <v>947</v>
      </c>
      <c r="C531" s="208"/>
      <c r="D531" s="208"/>
      <c r="E531" s="209">
        <f t="shared" ref="E531:H531" si="162">E532+E537</f>
        <v>32000</v>
      </c>
      <c r="F531" s="209">
        <f t="shared" si="162"/>
        <v>32000</v>
      </c>
      <c r="G531" s="209">
        <f t="shared" si="162"/>
        <v>0</v>
      </c>
      <c r="H531" s="209">
        <f t="shared" si="162"/>
        <v>0</v>
      </c>
      <c r="I531" s="209">
        <f t="shared" si="159"/>
        <v>32000</v>
      </c>
      <c r="J531" s="247"/>
    </row>
    <row r="532" spans="1:10" x14ac:dyDescent="0.2">
      <c r="A532" s="210" t="s">
        <v>944</v>
      </c>
      <c r="B532" s="211" t="s">
        <v>986</v>
      </c>
      <c r="C532" s="212"/>
      <c r="D532" s="212"/>
      <c r="E532" s="213">
        <f t="shared" ref="E532:H532" si="163">E533+E535</f>
        <v>10000</v>
      </c>
      <c r="F532" s="213">
        <f t="shared" si="163"/>
        <v>10000</v>
      </c>
      <c r="G532" s="213">
        <f t="shared" si="163"/>
        <v>0</v>
      </c>
      <c r="H532" s="213">
        <f t="shared" si="163"/>
        <v>0</v>
      </c>
      <c r="I532" s="213">
        <f t="shared" si="159"/>
        <v>10000</v>
      </c>
      <c r="J532" s="247"/>
    </row>
    <row r="533" spans="1:10" s="133" customFormat="1" x14ac:dyDescent="0.2">
      <c r="A533" s="126">
        <v>311</v>
      </c>
      <c r="B533" s="226" t="s">
        <v>914</v>
      </c>
      <c r="C533" s="117"/>
      <c r="D533" s="128"/>
      <c r="E533" s="145">
        <f>E534</f>
        <v>8000</v>
      </c>
      <c r="F533" s="145">
        <f>F534</f>
        <v>8000</v>
      </c>
      <c r="G533" s="145">
        <f>G534</f>
        <v>0</v>
      </c>
      <c r="H533" s="145">
        <f>H534</f>
        <v>0</v>
      </c>
      <c r="I533" s="145">
        <f t="shared" si="159"/>
        <v>8000</v>
      </c>
      <c r="J533" s="247"/>
    </row>
    <row r="534" spans="1:10" s="164" customFormat="1" x14ac:dyDescent="0.2">
      <c r="A534" s="129">
        <v>3111</v>
      </c>
      <c r="B534" s="222" t="s">
        <v>19</v>
      </c>
      <c r="C534" s="111">
        <v>12</v>
      </c>
      <c r="D534" s="112" t="s">
        <v>25</v>
      </c>
      <c r="E534" s="147">
        <v>8000</v>
      </c>
      <c r="F534" s="147">
        <v>8000</v>
      </c>
      <c r="G534" s="147"/>
      <c r="H534" s="147"/>
      <c r="I534" s="147">
        <f t="shared" si="159"/>
        <v>8000</v>
      </c>
      <c r="J534" s="247"/>
    </row>
    <row r="535" spans="1:10" s="164" customFormat="1" x14ac:dyDescent="0.2">
      <c r="A535" s="135">
        <v>313</v>
      </c>
      <c r="B535" s="227" t="s">
        <v>915</v>
      </c>
      <c r="C535" s="143"/>
      <c r="D535" s="136"/>
      <c r="E535" s="145">
        <f>E536</f>
        <v>2000</v>
      </c>
      <c r="F535" s="145">
        <f>F536</f>
        <v>2000</v>
      </c>
      <c r="G535" s="145">
        <f>G536</f>
        <v>0</v>
      </c>
      <c r="H535" s="145">
        <f>H536</f>
        <v>0</v>
      </c>
      <c r="I535" s="145">
        <f t="shared" si="159"/>
        <v>2000</v>
      </c>
      <c r="J535" s="247"/>
    </row>
    <row r="536" spans="1:10" s="164" customFormat="1" x14ac:dyDescent="0.2">
      <c r="A536" s="129">
        <v>3132</v>
      </c>
      <c r="B536" s="222" t="s">
        <v>280</v>
      </c>
      <c r="C536" s="111">
        <v>12</v>
      </c>
      <c r="D536" s="112" t="s">
        <v>25</v>
      </c>
      <c r="E536" s="147">
        <v>2000</v>
      </c>
      <c r="F536" s="147">
        <v>2000</v>
      </c>
      <c r="G536" s="147"/>
      <c r="H536" s="147"/>
      <c r="I536" s="147">
        <f t="shared" si="159"/>
        <v>2000</v>
      </c>
      <c r="J536" s="247"/>
    </row>
    <row r="537" spans="1:10" x14ac:dyDescent="0.2">
      <c r="A537" s="210" t="s">
        <v>976</v>
      </c>
      <c r="B537" s="211" t="s">
        <v>987</v>
      </c>
      <c r="C537" s="212"/>
      <c r="D537" s="212"/>
      <c r="E537" s="213">
        <f t="shared" ref="E537:H537" si="164">E538+E540+E544+E546</f>
        <v>22000</v>
      </c>
      <c r="F537" s="213">
        <f t="shared" si="164"/>
        <v>22000</v>
      </c>
      <c r="G537" s="213">
        <f t="shared" si="164"/>
        <v>0</v>
      </c>
      <c r="H537" s="213">
        <f t="shared" si="164"/>
        <v>0</v>
      </c>
      <c r="I537" s="213">
        <f t="shared" si="159"/>
        <v>22000</v>
      </c>
      <c r="J537" s="247"/>
    </row>
    <row r="538" spans="1:10" s="133" customFormat="1" x14ac:dyDescent="0.2">
      <c r="A538" s="126">
        <v>321</v>
      </c>
      <c r="B538" s="227" t="s">
        <v>916</v>
      </c>
      <c r="C538" s="117"/>
      <c r="D538" s="128"/>
      <c r="E538" s="145">
        <f>E539</f>
        <v>3000</v>
      </c>
      <c r="F538" s="145">
        <f>F539</f>
        <v>3000</v>
      </c>
      <c r="G538" s="145">
        <f>G539</f>
        <v>0</v>
      </c>
      <c r="H538" s="145">
        <f>H539</f>
        <v>0</v>
      </c>
      <c r="I538" s="145">
        <f t="shared" si="159"/>
        <v>3000</v>
      </c>
      <c r="J538" s="247"/>
    </row>
    <row r="539" spans="1:10" s="164" customFormat="1" x14ac:dyDescent="0.2">
      <c r="A539" s="129">
        <v>3211</v>
      </c>
      <c r="B539" s="222" t="s">
        <v>110</v>
      </c>
      <c r="C539" s="111">
        <v>12</v>
      </c>
      <c r="D539" s="112" t="s">
        <v>25</v>
      </c>
      <c r="E539" s="147">
        <v>3000</v>
      </c>
      <c r="F539" s="147">
        <v>3000</v>
      </c>
      <c r="G539" s="147"/>
      <c r="H539" s="147"/>
      <c r="I539" s="147">
        <f t="shared" si="159"/>
        <v>3000</v>
      </c>
      <c r="J539" s="247"/>
    </row>
    <row r="540" spans="1:10" s="164" customFormat="1" x14ac:dyDescent="0.2">
      <c r="A540" s="135">
        <v>323</v>
      </c>
      <c r="B540" s="227" t="s">
        <v>918</v>
      </c>
      <c r="C540" s="143"/>
      <c r="D540" s="136"/>
      <c r="E540" s="145">
        <f>E541+E543+E542</f>
        <v>11000</v>
      </c>
      <c r="F540" s="145">
        <f>F541+F543+F542</f>
        <v>11000</v>
      </c>
      <c r="G540" s="145">
        <f>G541+G543+G542</f>
        <v>0</v>
      </c>
      <c r="H540" s="145">
        <f>H541+H543+H542</f>
        <v>0</v>
      </c>
      <c r="I540" s="145">
        <f t="shared" si="159"/>
        <v>11000</v>
      </c>
      <c r="J540" s="247"/>
    </row>
    <row r="541" spans="1:10" s="164" customFormat="1" x14ac:dyDescent="0.2">
      <c r="A541" s="129">
        <v>3233</v>
      </c>
      <c r="B541" s="222" t="s">
        <v>119</v>
      </c>
      <c r="C541" s="111">
        <v>12</v>
      </c>
      <c r="D541" s="112" t="s">
        <v>25</v>
      </c>
      <c r="E541" s="147">
        <v>3000</v>
      </c>
      <c r="F541" s="147">
        <v>3000</v>
      </c>
      <c r="G541" s="147"/>
      <c r="H541" s="147"/>
      <c r="I541" s="147">
        <f t="shared" si="159"/>
        <v>3000</v>
      </c>
      <c r="J541" s="247"/>
    </row>
    <row r="542" spans="1:10" s="164" customFormat="1" x14ac:dyDescent="0.2">
      <c r="A542" s="186">
        <v>3235</v>
      </c>
      <c r="B542" s="223" t="s">
        <v>42</v>
      </c>
      <c r="C542" s="137">
        <v>12</v>
      </c>
      <c r="D542" s="150" t="s">
        <v>25</v>
      </c>
      <c r="E542" s="147">
        <v>1000</v>
      </c>
      <c r="F542" s="147">
        <v>1000</v>
      </c>
      <c r="G542" s="147"/>
      <c r="H542" s="147"/>
      <c r="I542" s="147">
        <f t="shared" si="159"/>
        <v>1000</v>
      </c>
      <c r="J542" s="247"/>
    </row>
    <row r="543" spans="1:10" s="164" customFormat="1" x14ac:dyDescent="0.2">
      <c r="A543" s="129">
        <v>3237</v>
      </c>
      <c r="B543" s="222" t="s">
        <v>36</v>
      </c>
      <c r="C543" s="111">
        <v>12</v>
      </c>
      <c r="D543" s="112" t="s">
        <v>25</v>
      </c>
      <c r="E543" s="147">
        <v>7000</v>
      </c>
      <c r="F543" s="147">
        <v>7000</v>
      </c>
      <c r="G543" s="147"/>
      <c r="H543" s="147"/>
      <c r="I543" s="147">
        <f t="shared" si="159"/>
        <v>7000</v>
      </c>
      <c r="J543" s="247"/>
    </row>
    <row r="544" spans="1:10" s="164" customFormat="1" x14ac:dyDescent="0.2">
      <c r="A544" s="135">
        <v>324</v>
      </c>
      <c r="B544" s="227" t="s">
        <v>238</v>
      </c>
      <c r="C544" s="143"/>
      <c r="D544" s="136"/>
      <c r="E544" s="155">
        <f>E545</f>
        <v>3000</v>
      </c>
      <c r="F544" s="155">
        <f>F545</f>
        <v>3000</v>
      </c>
      <c r="G544" s="155">
        <f>G545</f>
        <v>0</v>
      </c>
      <c r="H544" s="155">
        <f>H545</f>
        <v>0</v>
      </c>
      <c r="I544" s="155">
        <f t="shared" si="159"/>
        <v>3000</v>
      </c>
      <c r="J544" s="247"/>
    </row>
    <row r="545" spans="1:10" s="164" customFormat="1" x14ac:dyDescent="0.2">
      <c r="A545" s="186">
        <v>3241</v>
      </c>
      <c r="B545" s="223" t="s">
        <v>238</v>
      </c>
      <c r="C545" s="137">
        <v>12</v>
      </c>
      <c r="D545" s="150" t="s">
        <v>25</v>
      </c>
      <c r="E545" s="147">
        <v>3000</v>
      </c>
      <c r="F545" s="147">
        <v>3000</v>
      </c>
      <c r="G545" s="147"/>
      <c r="H545" s="147"/>
      <c r="I545" s="147">
        <f t="shared" si="159"/>
        <v>3000</v>
      </c>
      <c r="J545" s="247"/>
    </row>
    <row r="546" spans="1:10" s="164" customFormat="1" x14ac:dyDescent="0.2">
      <c r="A546" s="135">
        <v>329</v>
      </c>
      <c r="B546" s="227" t="s">
        <v>125</v>
      </c>
      <c r="C546" s="143"/>
      <c r="D546" s="136"/>
      <c r="E546" s="155">
        <f>E547</f>
        <v>5000</v>
      </c>
      <c r="F546" s="155">
        <f>F547</f>
        <v>5000</v>
      </c>
      <c r="G546" s="155">
        <f>G547</f>
        <v>0</v>
      </c>
      <c r="H546" s="155">
        <f>H547</f>
        <v>0</v>
      </c>
      <c r="I546" s="155">
        <f t="shared" si="159"/>
        <v>5000</v>
      </c>
      <c r="J546" s="247"/>
    </row>
    <row r="547" spans="1:10" s="164" customFormat="1" x14ac:dyDescent="0.2">
      <c r="A547" s="186">
        <v>3293</v>
      </c>
      <c r="B547" s="223" t="s">
        <v>124</v>
      </c>
      <c r="C547" s="137">
        <v>12</v>
      </c>
      <c r="D547" s="150" t="s">
        <v>25</v>
      </c>
      <c r="E547" s="147">
        <v>5000</v>
      </c>
      <c r="F547" s="147">
        <v>5000</v>
      </c>
      <c r="G547" s="147"/>
      <c r="H547" s="147"/>
      <c r="I547" s="147">
        <f t="shared" si="159"/>
        <v>5000</v>
      </c>
      <c r="J547" s="247"/>
    </row>
    <row r="548" spans="1:10" s="115" customFormat="1" x14ac:dyDescent="0.2">
      <c r="A548" s="207" t="s">
        <v>948</v>
      </c>
      <c r="B548" s="205" t="s">
        <v>949</v>
      </c>
      <c r="C548" s="208"/>
      <c r="D548" s="208"/>
      <c r="E548" s="209">
        <f t="shared" ref="E548:H548" si="165">E549+E554</f>
        <v>173000</v>
      </c>
      <c r="F548" s="209">
        <f t="shared" si="165"/>
        <v>173000</v>
      </c>
      <c r="G548" s="209">
        <f t="shared" si="165"/>
        <v>0</v>
      </c>
      <c r="H548" s="209">
        <f t="shared" si="165"/>
        <v>0</v>
      </c>
      <c r="I548" s="209">
        <f t="shared" si="159"/>
        <v>173000</v>
      </c>
      <c r="J548" s="247"/>
    </row>
    <row r="549" spans="1:10" x14ac:dyDescent="0.2">
      <c r="A549" s="210" t="s">
        <v>944</v>
      </c>
      <c r="B549" s="211" t="s">
        <v>986</v>
      </c>
      <c r="C549" s="212"/>
      <c r="D549" s="212"/>
      <c r="E549" s="213">
        <f t="shared" ref="E549:H549" si="166">E550+E552</f>
        <v>51200</v>
      </c>
      <c r="F549" s="213">
        <f t="shared" si="166"/>
        <v>51200</v>
      </c>
      <c r="G549" s="213">
        <f t="shared" si="166"/>
        <v>0</v>
      </c>
      <c r="H549" s="213">
        <f t="shared" si="166"/>
        <v>0</v>
      </c>
      <c r="I549" s="213">
        <f t="shared" si="159"/>
        <v>51200</v>
      </c>
      <c r="J549" s="247"/>
    </row>
    <row r="550" spans="1:10" s="133" customFormat="1" x14ac:dyDescent="0.2">
      <c r="A550" s="126">
        <v>311</v>
      </c>
      <c r="B550" s="226" t="s">
        <v>914</v>
      </c>
      <c r="C550" s="116"/>
      <c r="D550" s="128"/>
      <c r="E550" s="145">
        <f>E551</f>
        <v>43700</v>
      </c>
      <c r="F550" s="145">
        <f>F551</f>
        <v>43700</v>
      </c>
      <c r="G550" s="145">
        <f>G551</f>
        <v>0</v>
      </c>
      <c r="H550" s="145">
        <f>H551</f>
        <v>0</v>
      </c>
      <c r="I550" s="145">
        <f t="shared" si="159"/>
        <v>43700</v>
      </c>
      <c r="J550" s="247"/>
    </row>
    <row r="551" spans="1:10" s="146" customFormat="1" x14ac:dyDescent="0.2">
      <c r="A551" s="129">
        <v>3111</v>
      </c>
      <c r="B551" s="222" t="s">
        <v>19</v>
      </c>
      <c r="C551" s="110">
        <v>559</v>
      </c>
      <c r="D551" s="112" t="s">
        <v>25</v>
      </c>
      <c r="E551" s="147">
        <v>43700</v>
      </c>
      <c r="F551" s="147">
        <v>43700</v>
      </c>
      <c r="G551" s="147"/>
      <c r="H551" s="147"/>
      <c r="I551" s="147">
        <f t="shared" si="159"/>
        <v>43700</v>
      </c>
      <c r="J551" s="247"/>
    </row>
    <row r="552" spans="1:10" s="133" customFormat="1" x14ac:dyDescent="0.2">
      <c r="A552" s="126">
        <v>313</v>
      </c>
      <c r="B552" s="227" t="s">
        <v>915</v>
      </c>
      <c r="C552" s="116"/>
      <c r="D552" s="128"/>
      <c r="E552" s="145">
        <f>SUM(E553)</f>
        <v>7500</v>
      </c>
      <c r="F552" s="145">
        <f>SUM(F553)</f>
        <v>7500</v>
      </c>
      <c r="G552" s="145">
        <f>SUM(G553)</f>
        <v>0</v>
      </c>
      <c r="H552" s="145">
        <f>SUM(H553)</f>
        <v>0</v>
      </c>
      <c r="I552" s="145">
        <f t="shared" si="159"/>
        <v>7500</v>
      </c>
      <c r="J552" s="247"/>
    </row>
    <row r="553" spans="1:10" s="146" customFormat="1" x14ac:dyDescent="0.2">
      <c r="A553" s="129">
        <v>3132</v>
      </c>
      <c r="B553" s="222" t="s">
        <v>280</v>
      </c>
      <c r="C553" s="110">
        <v>559</v>
      </c>
      <c r="D553" s="112" t="s">
        <v>25</v>
      </c>
      <c r="E553" s="147">
        <v>7500</v>
      </c>
      <c r="F553" s="147">
        <v>7500</v>
      </c>
      <c r="G553" s="147"/>
      <c r="H553" s="147"/>
      <c r="I553" s="147">
        <f t="shared" si="159"/>
        <v>7500</v>
      </c>
      <c r="J553" s="247"/>
    </row>
    <row r="554" spans="1:10" x14ac:dyDescent="0.2">
      <c r="A554" s="210" t="s">
        <v>976</v>
      </c>
      <c r="B554" s="211" t="s">
        <v>987</v>
      </c>
      <c r="C554" s="212"/>
      <c r="D554" s="212"/>
      <c r="E554" s="213">
        <f t="shared" ref="E554:H554" si="167">E555+E557+E561+E563</f>
        <v>121800</v>
      </c>
      <c r="F554" s="213">
        <f t="shared" si="167"/>
        <v>121800</v>
      </c>
      <c r="G554" s="213">
        <f t="shared" si="167"/>
        <v>0</v>
      </c>
      <c r="H554" s="213">
        <f t="shared" si="167"/>
        <v>0</v>
      </c>
      <c r="I554" s="213">
        <f t="shared" si="159"/>
        <v>121800</v>
      </c>
      <c r="J554" s="247"/>
    </row>
    <row r="555" spans="1:10" s="133" customFormat="1" x14ac:dyDescent="0.2">
      <c r="A555" s="126">
        <v>321</v>
      </c>
      <c r="B555" s="227" t="s">
        <v>916</v>
      </c>
      <c r="C555" s="116"/>
      <c r="D555" s="128"/>
      <c r="E555" s="145">
        <f>E556</f>
        <v>16000</v>
      </c>
      <c r="F555" s="145">
        <f>F556</f>
        <v>16000</v>
      </c>
      <c r="G555" s="145">
        <f>G556</f>
        <v>0</v>
      </c>
      <c r="H555" s="145">
        <f>H556</f>
        <v>0</v>
      </c>
      <c r="I555" s="145">
        <f t="shared" si="159"/>
        <v>16000</v>
      </c>
      <c r="J555" s="247"/>
    </row>
    <row r="556" spans="1:10" s="146" customFormat="1" x14ac:dyDescent="0.2">
      <c r="A556" s="129">
        <v>3211</v>
      </c>
      <c r="B556" s="222" t="s">
        <v>110</v>
      </c>
      <c r="C556" s="110">
        <v>559</v>
      </c>
      <c r="D556" s="112" t="s">
        <v>25</v>
      </c>
      <c r="E556" s="147">
        <v>16000</v>
      </c>
      <c r="F556" s="147">
        <v>16000</v>
      </c>
      <c r="G556" s="147"/>
      <c r="H556" s="147"/>
      <c r="I556" s="147">
        <f t="shared" si="159"/>
        <v>16000</v>
      </c>
      <c r="J556" s="247"/>
    </row>
    <row r="557" spans="1:10" s="133" customFormat="1" x14ac:dyDescent="0.2">
      <c r="A557" s="126">
        <v>323</v>
      </c>
      <c r="B557" s="227" t="s">
        <v>918</v>
      </c>
      <c r="C557" s="116"/>
      <c r="D557" s="128"/>
      <c r="E557" s="145">
        <f>E558+E560+E559</f>
        <v>60300</v>
      </c>
      <c r="F557" s="145">
        <f>F558+F560+F559</f>
        <v>60300</v>
      </c>
      <c r="G557" s="145">
        <f>G558+G560+G559</f>
        <v>0</v>
      </c>
      <c r="H557" s="145">
        <f>H558+H560+H559</f>
        <v>0</v>
      </c>
      <c r="I557" s="145">
        <f t="shared" si="159"/>
        <v>60300</v>
      </c>
      <c r="J557" s="247"/>
    </row>
    <row r="558" spans="1:10" s="146" customFormat="1" x14ac:dyDescent="0.2">
      <c r="A558" s="129">
        <v>3233</v>
      </c>
      <c r="B558" s="222" t="s">
        <v>119</v>
      </c>
      <c r="C558" s="110">
        <v>559</v>
      </c>
      <c r="D558" s="112" t="s">
        <v>25</v>
      </c>
      <c r="E558" s="147">
        <v>17000</v>
      </c>
      <c r="F558" s="147">
        <v>17000</v>
      </c>
      <c r="G558" s="147"/>
      <c r="H558" s="147"/>
      <c r="I558" s="147">
        <f t="shared" si="159"/>
        <v>17000</v>
      </c>
      <c r="J558" s="247"/>
    </row>
    <row r="559" spans="1:10" s="146" customFormat="1" x14ac:dyDescent="0.2">
      <c r="A559" s="186">
        <v>3235</v>
      </c>
      <c r="B559" s="223" t="s">
        <v>42</v>
      </c>
      <c r="C559" s="187">
        <v>559</v>
      </c>
      <c r="D559" s="150" t="s">
        <v>25</v>
      </c>
      <c r="E559" s="147">
        <v>5500</v>
      </c>
      <c r="F559" s="147">
        <v>5500</v>
      </c>
      <c r="G559" s="147"/>
      <c r="H559" s="147"/>
      <c r="I559" s="147">
        <f t="shared" si="159"/>
        <v>5500</v>
      </c>
      <c r="J559" s="247"/>
    </row>
    <row r="560" spans="1:10" s="146" customFormat="1" x14ac:dyDescent="0.2">
      <c r="A560" s="129">
        <v>3237</v>
      </c>
      <c r="B560" s="222" t="s">
        <v>36</v>
      </c>
      <c r="C560" s="110">
        <v>559</v>
      </c>
      <c r="D560" s="112" t="s">
        <v>25</v>
      </c>
      <c r="E560" s="147">
        <v>37800</v>
      </c>
      <c r="F560" s="147">
        <v>37800</v>
      </c>
      <c r="G560" s="147"/>
      <c r="H560" s="147"/>
      <c r="I560" s="147">
        <f t="shared" si="159"/>
        <v>37800</v>
      </c>
      <c r="J560" s="247"/>
    </row>
    <row r="561" spans="1:10" s="146" customFormat="1" x14ac:dyDescent="0.2">
      <c r="A561" s="126">
        <v>324</v>
      </c>
      <c r="B561" s="227" t="s">
        <v>238</v>
      </c>
      <c r="C561" s="116"/>
      <c r="D561" s="128"/>
      <c r="E561" s="155">
        <f>E562</f>
        <v>17000</v>
      </c>
      <c r="F561" s="155">
        <f>F562</f>
        <v>17000</v>
      </c>
      <c r="G561" s="155">
        <f>G562</f>
        <v>0</v>
      </c>
      <c r="H561" s="155">
        <f>H562</f>
        <v>0</v>
      </c>
      <c r="I561" s="155">
        <f t="shared" si="159"/>
        <v>17000</v>
      </c>
      <c r="J561" s="247"/>
    </row>
    <row r="562" spans="1:10" s="146" customFormat="1" x14ac:dyDescent="0.2">
      <c r="A562" s="186">
        <v>3241</v>
      </c>
      <c r="B562" s="223" t="s">
        <v>238</v>
      </c>
      <c r="C562" s="187">
        <v>559</v>
      </c>
      <c r="D562" s="150" t="s">
        <v>25</v>
      </c>
      <c r="E562" s="147">
        <v>17000</v>
      </c>
      <c r="F562" s="147">
        <v>17000</v>
      </c>
      <c r="G562" s="147"/>
      <c r="H562" s="147"/>
      <c r="I562" s="147">
        <f t="shared" si="159"/>
        <v>17000</v>
      </c>
      <c r="J562" s="247"/>
    </row>
    <row r="563" spans="1:10" s="146" customFormat="1" x14ac:dyDescent="0.2">
      <c r="A563" s="126">
        <v>329</v>
      </c>
      <c r="B563" s="227" t="s">
        <v>125</v>
      </c>
      <c r="C563" s="116"/>
      <c r="D563" s="128"/>
      <c r="E563" s="155">
        <f>E564</f>
        <v>28500</v>
      </c>
      <c r="F563" s="155">
        <f>F564</f>
        <v>28500</v>
      </c>
      <c r="G563" s="155">
        <f>G564</f>
        <v>0</v>
      </c>
      <c r="H563" s="155">
        <f>H564</f>
        <v>0</v>
      </c>
      <c r="I563" s="155">
        <f t="shared" si="159"/>
        <v>28500</v>
      </c>
      <c r="J563" s="247"/>
    </row>
    <row r="564" spans="1:10" s="146" customFormat="1" x14ac:dyDescent="0.2">
      <c r="A564" s="186">
        <v>3293</v>
      </c>
      <c r="B564" s="223" t="s">
        <v>124</v>
      </c>
      <c r="C564" s="187">
        <v>559</v>
      </c>
      <c r="D564" s="150" t="s">
        <v>25</v>
      </c>
      <c r="E564" s="147">
        <v>28500</v>
      </c>
      <c r="F564" s="147">
        <v>28500</v>
      </c>
      <c r="G564" s="147"/>
      <c r="H564" s="147"/>
      <c r="I564" s="147">
        <f t="shared" si="159"/>
        <v>28500</v>
      </c>
      <c r="J564" s="247"/>
    </row>
    <row r="565" spans="1:10" s="134" customFormat="1" ht="31.5" x14ac:dyDescent="0.2">
      <c r="A565" s="171" t="s">
        <v>849</v>
      </c>
      <c r="B565" s="173" t="s">
        <v>848</v>
      </c>
      <c r="C565" s="194"/>
      <c r="D565" s="194"/>
      <c r="E565" s="174">
        <f>E566+E591+E598</f>
        <v>3118150</v>
      </c>
      <c r="F565" s="174">
        <f>F566+F591+F598</f>
        <v>3118150</v>
      </c>
      <c r="G565" s="174">
        <f>G566+G591+G598</f>
        <v>5812</v>
      </c>
      <c r="H565" s="174">
        <f>H566+H591+H598</f>
        <v>1500</v>
      </c>
      <c r="I565" s="174">
        <f t="shared" si="159"/>
        <v>3113838</v>
      </c>
      <c r="J565" s="247"/>
    </row>
    <row r="566" spans="1:10" s="115" customFormat="1" x14ac:dyDescent="0.2">
      <c r="A566" s="207" t="s">
        <v>946</v>
      </c>
      <c r="B566" s="205" t="s">
        <v>947</v>
      </c>
      <c r="C566" s="208"/>
      <c r="D566" s="208"/>
      <c r="E566" s="209">
        <f t="shared" ref="E566:H566" si="168">E567+E572+E586</f>
        <v>149500</v>
      </c>
      <c r="F566" s="209">
        <f t="shared" si="168"/>
        <v>149500</v>
      </c>
      <c r="G566" s="209">
        <f t="shared" si="168"/>
        <v>5812</v>
      </c>
      <c r="H566" s="209">
        <f t="shared" si="168"/>
        <v>1500</v>
      </c>
      <c r="I566" s="209">
        <f t="shared" si="159"/>
        <v>145188</v>
      </c>
      <c r="J566" s="247"/>
    </row>
    <row r="567" spans="1:10" x14ac:dyDescent="0.2">
      <c r="A567" s="210" t="s">
        <v>944</v>
      </c>
      <c r="B567" s="211" t="s">
        <v>986</v>
      </c>
      <c r="C567" s="212"/>
      <c r="D567" s="212"/>
      <c r="E567" s="213">
        <f t="shared" ref="E567:H567" si="169">E568+E570</f>
        <v>45000</v>
      </c>
      <c r="F567" s="213">
        <f t="shared" si="169"/>
        <v>45000</v>
      </c>
      <c r="G567" s="213">
        <f t="shared" si="169"/>
        <v>1850</v>
      </c>
      <c r="H567" s="213">
        <f t="shared" si="169"/>
        <v>0</v>
      </c>
      <c r="I567" s="213">
        <f t="shared" si="159"/>
        <v>43150</v>
      </c>
      <c r="J567" s="247"/>
    </row>
    <row r="568" spans="1:10" s="133" customFormat="1" x14ac:dyDescent="0.2">
      <c r="A568" s="126">
        <v>311</v>
      </c>
      <c r="B568" s="226" t="s">
        <v>914</v>
      </c>
      <c r="C568" s="117"/>
      <c r="D568" s="128"/>
      <c r="E568" s="145">
        <f>E569</f>
        <v>38000</v>
      </c>
      <c r="F568" s="145">
        <f>F569</f>
        <v>38000</v>
      </c>
      <c r="G568" s="145">
        <f>G569</f>
        <v>1500</v>
      </c>
      <c r="H568" s="145">
        <f>H569</f>
        <v>0</v>
      </c>
      <c r="I568" s="145">
        <f t="shared" si="159"/>
        <v>36500</v>
      </c>
      <c r="J568" s="247"/>
    </row>
    <row r="569" spans="1:10" s="164" customFormat="1" x14ac:dyDescent="0.2">
      <c r="A569" s="129">
        <v>3111</v>
      </c>
      <c r="B569" s="222" t="s">
        <v>19</v>
      </c>
      <c r="C569" s="111">
        <v>12</v>
      </c>
      <c r="D569" s="112" t="s">
        <v>25</v>
      </c>
      <c r="E569" s="140">
        <v>38000</v>
      </c>
      <c r="F569" s="140">
        <v>38000</v>
      </c>
      <c r="G569" s="140">
        <v>1500</v>
      </c>
      <c r="H569" s="140"/>
      <c r="I569" s="140">
        <f t="shared" si="159"/>
        <v>36500</v>
      </c>
      <c r="J569" s="247"/>
    </row>
    <row r="570" spans="1:10" s="164" customFormat="1" x14ac:dyDescent="0.2">
      <c r="A570" s="135">
        <v>313</v>
      </c>
      <c r="B570" s="227" t="s">
        <v>915</v>
      </c>
      <c r="C570" s="143"/>
      <c r="D570" s="136"/>
      <c r="E570" s="145">
        <f>E571</f>
        <v>7000</v>
      </c>
      <c r="F570" s="145">
        <f>F571</f>
        <v>7000</v>
      </c>
      <c r="G570" s="145">
        <f>G571</f>
        <v>350</v>
      </c>
      <c r="H570" s="145">
        <f>H571</f>
        <v>0</v>
      </c>
      <c r="I570" s="145">
        <f t="shared" si="159"/>
        <v>6650</v>
      </c>
      <c r="J570" s="247"/>
    </row>
    <row r="571" spans="1:10" s="164" customFormat="1" x14ac:dyDescent="0.2">
      <c r="A571" s="129">
        <v>3132</v>
      </c>
      <c r="B571" s="222" t="s">
        <v>280</v>
      </c>
      <c r="C571" s="111">
        <v>12</v>
      </c>
      <c r="D571" s="112" t="s">
        <v>25</v>
      </c>
      <c r="E571" s="140">
        <v>7000</v>
      </c>
      <c r="F571" s="140">
        <v>7000</v>
      </c>
      <c r="G571" s="140">
        <v>350</v>
      </c>
      <c r="H571" s="140"/>
      <c r="I571" s="140">
        <f t="shared" si="159"/>
        <v>6650</v>
      </c>
      <c r="J571" s="247"/>
    </row>
    <row r="572" spans="1:10" x14ac:dyDescent="0.2">
      <c r="A572" s="210" t="s">
        <v>976</v>
      </c>
      <c r="B572" s="211" t="s">
        <v>987</v>
      </c>
      <c r="C572" s="212"/>
      <c r="D572" s="212"/>
      <c r="E572" s="213">
        <f t="shared" ref="E572:H572" si="170">E573+E575+E577+E582+E584</f>
        <v>104500</v>
      </c>
      <c r="F572" s="213">
        <f t="shared" si="170"/>
        <v>104500</v>
      </c>
      <c r="G572" s="213">
        <f t="shared" si="170"/>
        <v>3962</v>
      </c>
      <c r="H572" s="213">
        <f t="shared" si="170"/>
        <v>1500</v>
      </c>
      <c r="I572" s="213">
        <f t="shared" si="159"/>
        <v>102038</v>
      </c>
      <c r="J572" s="247"/>
    </row>
    <row r="573" spans="1:10" s="133" customFormat="1" x14ac:dyDescent="0.2">
      <c r="A573" s="126">
        <v>321</v>
      </c>
      <c r="B573" s="227" t="s">
        <v>916</v>
      </c>
      <c r="C573" s="117"/>
      <c r="D573" s="128"/>
      <c r="E573" s="145">
        <f>E574</f>
        <v>21000</v>
      </c>
      <c r="F573" s="145">
        <f>F574</f>
        <v>27300</v>
      </c>
      <c r="G573" s="145">
        <f>G574</f>
        <v>1050</v>
      </c>
      <c r="H573" s="145">
        <f>H574</f>
        <v>0</v>
      </c>
      <c r="I573" s="145">
        <f t="shared" si="159"/>
        <v>26250</v>
      </c>
      <c r="J573" s="247"/>
    </row>
    <row r="574" spans="1:10" s="164" customFormat="1" x14ac:dyDescent="0.2">
      <c r="A574" s="129">
        <v>3211</v>
      </c>
      <c r="B574" s="222" t="s">
        <v>110</v>
      </c>
      <c r="C574" s="111">
        <v>12</v>
      </c>
      <c r="D574" s="112" t="s">
        <v>25</v>
      </c>
      <c r="E574" s="140">
        <v>21000</v>
      </c>
      <c r="F574" s="140">
        <v>27300</v>
      </c>
      <c r="G574" s="140">
        <v>1050</v>
      </c>
      <c r="H574" s="140"/>
      <c r="I574" s="140">
        <f t="shared" si="159"/>
        <v>26250</v>
      </c>
      <c r="J574" s="247"/>
    </row>
    <row r="575" spans="1:10" s="164" customFormat="1" x14ac:dyDescent="0.2">
      <c r="A575" s="135">
        <v>322</v>
      </c>
      <c r="B575" s="227" t="s">
        <v>917</v>
      </c>
      <c r="C575" s="143"/>
      <c r="D575" s="136"/>
      <c r="E575" s="145">
        <f>E576</f>
        <v>1000</v>
      </c>
      <c r="F575" s="145">
        <f>F576</f>
        <v>1000</v>
      </c>
      <c r="G575" s="145">
        <f>G576</f>
        <v>50</v>
      </c>
      <c r="H575" s="145">
        <f>H576</f>
        <v>0</v>
      </c>
      <c r="I575" s="145">
        <f t="shared" si="159"/>
        <v>950</v>
      </c>
      <c r="J575" s="247"/>
    </row>
    <row r="576" spans="1:10" s="164" customFormat="1" x14ac:dyDescent="0.2">
      <c r="A576" s="129">
        <v>3223</v>
      </c>
      <c r="B576" s="222" t="s">
        <v>115</v>
      </c>
      <c r="C576" s="111">
        <v>12</v>
      </c>
      <c r="D576" s="112" t="s">
        <v>25</v>
      </c>
      <c r="E576" s="140">
        <v>1000</v>
      </c>
      <c r="F576" s="140">
        <v>1000</v>
      </c>
      <c r="G576" s="140">
        <v>50</v>
      </c>
      <c r="H576" s="140"/>
      <c r="I576" s="140">
        <f t="shared" si="159"/>
        <v>950</v>
      </c>
      <c r="J576" s="247"/>
    </row>
    <row r="577" spans="1:10" s="146" customFormat="1" x14ac:dyDescent="0.2">
      <c r="A577" s="135">
        <v>323</v>
      </c>
      <c r="B577" s="227" t="s">
        <v>918</v>
      </c>
      <c r="C577" s="143"/>
      <c r="D577" s="136"/>
      <c r="E577" s="145">
        <f>SUM(E578:E581)</f>
        <v>59600</v>
      </c>
      <c r="F577" s="145">
        <f>SUM(F578:F581)</f>
        <v>57300</v>
      </c>
      <c r="G577" s="145">
        <f>SUM(G578:G581)</f>
        <v>2625</v>
      </c>
      <c r="H577" s="145">
        <f>SUM(H578:H581)</f>
        <v>0</v>
      </c>
      <c r="I577" s="145">
        <f t="shared" si="159"/>
        <v>54675</v>
      </c>
      <c r="J577" s="247"/>
    </row>
    <row r="578" spans="1:10" s="146" customFormat="1" x14ac:dyDescent="0.2">
      <c r="A578" s="129">
        <v>3233</v>
      </c>
      <c r="B578" s="222" t="s">
        <v>119</v>
      </c>
      <c r="C578" s="111">
        <v>12</v>
      </c>
      <c r="D578" s="112" t="s">
        <v>25</v>
      </c>
      <c r="E578" s="140">
        <v>4500</v>
      </c>
      <c r="F578" s="140">
        <v>4500</v>
      </c>
      <c r="G578" s="140"/>
      <c r="H578" s="140"/>
      <c r="I578" s="140">
        <f t="shared" si="159"/>
        <v>4500</v>
      </c>
      <c r="J578" s="247"/>
    </row>
    <row r="579" spans="1:10" s="146" customFormat="1" x14ac:dyDescent="0.2">
      <c r="A579" s="129">
        <v>3235</v>
      </c>
      <c r="B579" s="222" t="s">
        <v>42</v>
      </c>
      <c r="C579" s="111">
        <v>12</v>
      </c>
      <c r="D579" s="112" t="s">
        <v>25</v>
      </c>
      <c r="E579" s="140">
        <v>2000</v>
      </c>
      <c r="F579" s="140">
        <v>0</v>
      </c>
      <c r="G579" s="140"/>
      <c r="H579" s="140"/>
      <c r="I579" s="140">
        <f t="shared" si="159"/>
        <v>0</v>
      </c>
      <c r="J579" s="247"/>
    </row>
    <row r="580" spans="1:10" s="146" customFormat="1" x14ac:dyDescent="0.2">
      <c r="A580" s="129">
        <v>3236</v>
      </c>
      <c r="B580" s="222" t="s">
        <v>121</v>
      </c>
      <c r="C580" s="111">
        <v>12</v>
      </c>
      <c r="D580" s="112" t="s">
        <v>25</v>
      </c>
      <c r="E580" s="140">
        <v>600</v>
      </c>
      <c r="F580" s="140">
        <v>300</v>
      </c>
      <c r="G580" s="140"/>
      <c r="H580" s="140"/>
      <c r="I580" s="140">
        <f t="shared" si="159"/>
        <v>300</v>
      </c>
      <c r="J580" s="247"/>
    </row>
    <row r="581" spans="1:10" s="146" customFormat="1" x14ac:dyDescent="0.2">
      <c r="A581" s="129">
        <v>3237</v>
      </c>
      <c r="B581" s="222" t="s">
        <v>36</v>
      </c>
      <c r="C581" s="111">
        <v>12</v>
      </c>
      <c r="D581" s="112" t="s">
        <v>25</v>
      </c>
      <c r="E581" s="140">
        <v>52500</v>
      </c>
      <c r="F581" s="140">
        <v>52500</v>
      </c>
      <c r="G581" s="140">
        <v>2625</v>
      </c>
      <c r="H581" s="140"/>
      <c r="I581" s="140">
        <f t="shared" si="159"/>
        <v>49875</v>
      </c>
      <c r="J581" s="247"/>
    </row>
    <row r="582" spans="1:10" s="146" customFormat="1" x14ac:dyDescent="0.2">
      <c r="A582" s="135">
        <v>324</v>
      </c>
      <c r="B582" s="227" t="s">
        <v>238</v>
      </c>
      <c r="C582" s="143"/>
      <c r="D582" s="136"/>
      <c r="E582" s="145">
        <f>E583</f>
        <v>18150</v>
      </c>
      <c r="F582" s="145">
        <f>F583</f>
        <v>14150</v>
      </c>
      <c r="G582" s="145">
        <f>G583</f>
        <v>0</v>
      </c>
      <c r="H582" s="145">
        <f>H583</f>
        <v>1500</v>
      </c>
      <c r="I582" s="145">
        <f t="shared" si="159"/>
        <v>15650</v>
      </c>
      <c r="J582" s="247"/>
    </row>
    <row r="583" spans="1:10" s="146" customFormat="1" x14ac:dyDescent="0.2">
      <c r="A583" s="129">
        <v>3241</v>
      </c>
      <c r="B583" s="222" t="s">
        <v>238</v>
      </c>
      <c r="C583" s="111">
        <v>12</v>
      </c>
      <c r="D583" s="112" t="s">
        <v>25</v>
      </c>
      <c r="E583" s="140">
        <v>18150</v>
      </c>
      <c r="F583" s="140">
        <v>14150</v>
      </c>
      <c r="G583" s="140"/>
      <c r="H583" s="140">
        <v>1500</v>
      </c>
      <c r="I583" s="140">
        <f t="shared" si="159"/>
        <v>15650</v>
      </c>
      <c r="J583" s="247"/>
    </row>
    <row r="584" spans="1:10" s="146" customFormat="1" x14ac:dyDescent="0.2">
      <c r="A584" s="135">
        <v>329</v>
      </c>
      <c r="B584" s="227" t="s">
        <v>125</v>
      </c>
      <c r="C584" s="143"/>
      <c r="D584" s="136"/>
      <c r="E584" s="145">
        <f>E585</f>
        <v>4750</v>
      </c>
      <c r="F584" s="145">
        <f>F585</f>
        <v>4750</v>
      </c>
      <c r="G584" s="145">
        <f>G585</f>
        <v>237</v>
      </c>
      <c r="H584" s="145">
        <f>H585</f>
        <v>0</v>
      </c>
      <c r="I584" s="145">
        <f t="shared" si="159"/>
        <v>4513</v>
      </c>
      <c r="J584" s="247"/>
    </row>
    <row r="585" spans="1:10" s="146" customFormat="1" x14ac:dyDescent="0.2">
      <c r="A585" s="129">
        <v>3293</v>
      </c>
      <c r="B585" s="222" t="s">
        <v>124</v>
      </c>
      <c r="C585" s="111">
        <v>12</v>
      </c>
      <c r="D585" s="112" t="s">
        <v>25</v>
      </c>
      <c r="E585" s="140">
        <v>4750</v>
      </c>
      <c r="F585" s="140">
        <v>4750</v>
      </c>
      <c r="G585" s="140">
        <v>237</v>
      </c>
      <c r="H585" s="140"/>
      <c r="I585" s="140">
        <f t="shared" si="159"/>
        <v>4513</v>
      </c>
      <c r="J585" s="247"/>
    </row>
    <row r="586" spans="1:10" x14ac:dyDescent="0.2">
      <c r="A586" s="210" t="s">
        <v>977</v>
      </c>
      <c r="B586" s="211" t="s">
        <v>994</v>
      </c>
      <c r="C586" s="212"/>
      <c r="D586" s="212"/>
      <c r="E586" s="213">
        <f t="shared" ref="E586:H586" si="171">E587+E589</f>
        <v>0</v>
      </c>
      <c r="F586" s="213">
        <f t="shared" si="171"/>
        <v>0</v>
      </c>
      <c r="G586" s="213">
        <f t="shared" si="171"/>
        <v>0</v>
      </c>
      <c r="H586" s="213">
        <f t="shared" si="171"/>
        <v>0</v>
      </c>
      <c r="I586" s="213">
        <f t="shared" ref="I586:I649" si="172">F586-G586+H586</f>
        <v>0</v>
      </c>
      <c r="J586" s="247"/>
    </row>
    <row r="587" spans="1:10" s="115" customFormat="1" x14ac:dyDescent="0.2">
      <c r="A587" s="126">
        <v>422</v>
      </c>
      <c r="B587" s="227" t="s">
        <v>921</v>
      </c>
      <c r="C587" s="117"/>
      <c r="D587" s="128"/>
      <c r="E587" s="145">
        <f>SUM(E588:E588)</f>
        <v>0</v>
      </c>
      <c r="F587" s="145">
        <f>SUM(F588:F588)</f>
        <v>0</v>
      </c>
      <c r="G587" s="145">
        <f>SUM(G588:G588)</f>
        <v>0</v>
      </c>
      <c r="H587" s="145">
        <f>SUM(H588:H588)</f>
        <v>0</v>
      </c>
      <c r="I587" s="145">
        <f t="shared" si="172"/>
        <v>0</v>
      </c>
      <c r="J587" s="247"/>
    </row>
    <row r="588" spans="1:10" s="146" customFormat="1" x14ac:dyDescent="0.2">
      <c r="A588" s="129">
        <v>4227</v>
      </c>
      <c r="B588" s="222" t="s">
        <v>132</v>
      </c>
      <c r="C588" s="111">
        <v>12</v>
      </c>
      <c r="D588" s="112" t="s">
        <v>25</v>
      </c>
      <c r="E588" s="140">
        <v>0</v>
      </c>
      <c r="F588" s="140">
        <v>0</v>
      </c>
      <c r="G588" s="140"/>
      <c r="H588" s="140"/>
      <c r="I588" s="140">
        <f t="shared" si="172"/>
        <v>0</v>
      </c>
      <c r="J588" s="247"/>
    </row>
    <row r="589" spans="1:10" s="146" customFormat="1" x14ac:dyDescent="0.2">
      <c r="A589" s="135">
        <v>426</v>
      </c>
      <c r="B589" s="227" t="s">
        <v>939</v>
      </c>
      <c r="C589" s="143"/>
      <c r="D589" s="136"/>
      <c r="E589" s="145">
        <f>E590</f>
        <v>0</v>
      </c>
      <c r="F589" s="145">
        <f>F590</f>
        <v>0</v>
      </c>
      <c r="G589" s="145">
        <f>G590</f>
        <v>0</v>
      </c>
      <c r="H589" s="145">
        <f>H590</f>
        <v>0</v>
      </c>
      <c r="I589" s="145">
        <f t="shared" si="172"/>
        <v>0</v>
      </c>
      <c r="J589" s="247"/>
    </row>
    <row r="590" spans="1:10" s="146" customFormat="1" x14ac:dyDescent="0.2">
      <c r="A590" s="129">
        <v>4262</v>
      </c>
      <c r="B590" s="222" t="s">
        <v>135</v>
      </c>
      <c r="C590" s="111">
        <v>12</v>
      </c>
      <c r="D590" s="112" t="s">
        <v>25</v>
      </c>
      <c r="E590" s="140">
        <v>0</v>
      </c>
      <c r="F590" s="140">
        <v>0</v>
      </c>
      <c r="G590" s="140"/>
      <c r="H590" s="140"/>
      <c r="I590" s="140">
        <f t="shared" si="172"/>
        <v>0</v>
      </c>
      <c r="J590" s="247"/>
    </row>
    <row r="591" spans="1:10" x14ac:dyDescent="0.2">
      <c r="A591" s="207" t="s">
        <v>952</v>
      </c>
      <c r="B591" s="205" t="s">
        <v>953</v>
      </c>
      <c r="C591" s="208"/>
      <c r="D591" s="208"/>
      <c r="E591" s="209">
        <f t="shared" ref="E591:H591" si="173">E592</f>
        <v>2129000</v>
      </c>
      <c r="F591" s="209">
        <f t="shared" si="173"/>
        <v>2129000</v>
      </c>
      <c r="G591" s="209">
        <f t="shared" si="173"/>
        <v>0</v>
      </c>
      <c r="H591" s="209">
        <f t="shared" si="173"/>
        <v>0</v>
      </c>
      <c r="I591" s="209">
        <f t="shared" si="172"/>
        <v>2129000</v>
      </c>
      <c r="J591" s="247"/>
    </row>
    <row r="592" spans="1:10" x14ac:dyDescent="0.2">
      <c r="A592" s="210" t="s">
        <v>983</v>
      </c>
      <c r="B592" s="211" t="s">
        <v>990</v>
      </c>
      <c r="C592" s="212"/>
      <c r="D592" s="212"/>
      <c r="E592" s="213">
        <f t="shared" ref="E592:H592" si="174">E593+E595</f>
        <v>2129000</v>
      </c>
      <c r="F592" s="213">
        <f t="shared" si="174"/>
        <v>2129000</v>
      </c>
      <c r="G592" s="213">
        <f t="shared" si="174"/>
        <v>0</v>
      </c>
      <c r="H592" s="213">
        <f t="shared" si="174"/>
        <v>0</v>
      </c>
      <c r="I592" s="213">
        <f t="shared" si="172"/>
        <v>2129000</v>
      </c>
      <c r="J592" s="247"/>
    </row>
    <row r="593" spans="1:10" s="146" customFormat="1" x14ac:dyDescent="0.2">
      <c r="A593" s="135">
        <v>361</v>
      </c>
      <c r="B593" s="144" t="s">
        <v>924</v>
      </c>
      <c r="C593" s="143"/>
      <c r="D593" s="136"/>
      <c r="E593" s="145">
        <f>E594</f>
        <v>1500000</v>
      </c>
      <c r="F593" s="145">
        <f>F594</f>
        <v>1500000</v>
      </c>
      <c r="G593" s="145">
        <f>G594</f>
        <v>0</v>
      </c>
      <c r="H593" s="145">
        <f>H594</f>
        <v>0</v>
      </c>
      <c r="I593" s="145">
        <f t="shared" si="172"/>
        <v>1500000</v>
      </c>
      <c r="J593" s="247"/>
    </row>
    <row r="594" spans="1:10" s="146" customFormat="1" x14ac:dyDescent="0.2">
      <c r="A594" s="129">
        <v>3611</v>
      </c>
      <c r="B594" s="222" t="s">
        <v>850</v>
      </c>
      <c r="C594" s="111">
        <v>51</v>
      </c>
      <c r="D594" s="112" t="s">
        <v>25</v>
      </c>
      <c r="E594" s="140">
        <v>1500000</v>
      </c>
      <c r="F594" s="140">
        <v>1500000</v>
      </c>
      <c r="G594" s="140"/>
      <c r="H594" s="140"/>
      <c r="I594" s="140">
        <f t="shared" si="172"/>
        <v>1500000</v>
      </c>
      <c r="J594" s="247"/>
    </row>
    <row r="595" spans="1:10" s="146" customFormat="1" x14ac:dyDescent="0.2">
      <c r="A595" s="135">
        <v>369</v>
      </c>
      <c r="B595" s="227" t="s">
        <v>929</v>
      </c>
      <c r="C595" s="143"/>
      <c r="D595" s="136"/>
      <c r="E595" s="145">
        <f t="shared" ref="E595:H595" si="175">SUM(E596:E597)</f>
        <v>629000</v>
      </c>
      <c r="F595" s="145">
        <f t="shared" si="175"/>
        <v>629000</v>
      </c>
      <c r="G595" s="145">
        <f t="shared" si="175"/>
        <v>0</v>
      </c>
      <c r="H595" s="145">
        <f t="shared" si="175"/>
        <v>0</v>
      </c>
      <c r="I595" s="145">
        <f t="shared" si="172"/>
        <v>629000</v>
      </c>
      <c r="J595" s="247"/>
    </row>
    <row r="596" spans="1:10" s="146" customFormat="1" x14ac:dyDescent="0.2">
      <c r="A596" s="129">
        <v>3691</v>
      </c>
      <c r="B596" s="222" t="s">
        <v>896</v>
      </c>
      <c r="C596" s="111">
        <v>51</v>
      </c>
      <c r="D596" s="112" t="s">
        <v>25</v>
      </c>
      <c r="E596" s="140">
        <v>0</v>
      </c>
      <c r="F596" s="140">
        <v>0</v>
      </c>
      <c r="G596" s="140"/>
      <c r="H596" s="140"/>
      <c r="I596" s="140">
        <f t="shared" si="172"/>
        <v>0</v>
      </c>
      <c r="J596" s="247"/>
    </row>
    <row r="597" spans="1:10" s="146" customFormat="1" ht="30" x14ac:dyDescent="0.2">
      <c r="A597" s="129">
        <v>3693</v>
      </c>
      <c r="B597" s="222" t="s">
        <v>999</v>
      </c>
      <c r="C597" s="111">
        <v>51</v>
      </c>
      <c r="D597" s="112" t="s">
        <v>25</v>
      </c>
      <c r="E597" s="140">
        <v>629000</v>
      </c>
      <c r="F597" s="140">
        <v>629000</v>
      </c>
      <c r="G597" s="140"/>
      <c r="H597" s="140"/>
      <c r="I597" s="140">
        <f t="shared" si="172"/>
        <v>629000</v>
      </c>
      <c r="J597" s="247"/>
    </row>
    <row r="598" spans="1:10" s="115" customFormat="1" x14ac:dyDescent="0.2">
      <c r="A598" s="207" t="s">
        <v>948</v>
      </c>
      <c r="B598" s="205" t="s">
        <v>949</v>
      </c>
      <c r="C598" s="208"/>
      <c r="D598" s="208"/>
      <c r="E598" s="209">
        <f t="shared" ref="E598:H598" si="176">E599+E604+E618</f>
        <v>839650</v>
      </c>
      <c r="F598" s="209">
        <f t="shared" si="176"/>
        <v>839650</v>
      </c>
      <c r="G598" s="209">
        <f t="shared" si="176"/>
        <v>0</v>
      </c>
      <c r="H598" s="209">
        <f t="shared" si="176"/>
        <v>0</v>
      </c>
      <c r="I598" s="209">
        <f t="shared" si="172"/>
        <v>839650</v>
      </c>
      <c r="J598" s="247"/>
    </row>
    <row r="599" spans="1:10" x14ac:dyDescent="0.2">
      <c r="A599" s="210" t="s">
        <v>944</v>
      </c>
      <c r="B599" s="211" t="s">
        <v>986</v>
      </c>
      <c r="C599" s="212"/>
      <c r="D599" s="212"/>
      <c r="E599" s="213">
        <f t="shared" ref="E599:H599" si="177">E600+E602</f>
        <v>237000</v>
      </c>
      <c r="F599" s="213">
        <f t="shared" si="177"/>
        <v>237000</v>
      </c>
      <c r="G599" s="213">
        <f t="shared" si="177"/>
        <v>0</v>
      </c>
      <c r="H599" s="213">
        <f t="shared" si="177"/>
        <v>0</v>
      </c>
      <c r="I599" s="213">
        <f t="shared" si="172"/>
        <v>237000</v>
      </c>
      <c r="J599" s="247"/>
    </row>
    <row r="600" spans="1:10" s="146" customFormat="1" x14ac:dyDescent="0.2">
      <c r="A600" s="135">
        <v>311</v>
      </c>
      <c r="B600" s="226" t="s">
        <v>914</v>
      </c>
      <c r="C600" s="143"/>
      <c r="D600" s="136"/>
      <c r="E600" s="145">
        <f>E601</f>
        <v>200000</v>
      </c>
      <c r="F600" s="145">
        <f>F601</f>
        <v>200000</v>
      </c>
      <c r="G600" s="145">
        <f>G601</f>
        <v>0</v>
      </c>
      <c r="H600" s="145">
        <f>H601</f>
        <v>0</v>
      </c>
      <c r="I600" s="145">
        <f t="shared" si="172"/>
        <v>200000</v>
      </c>
      <c r="J600" s="247"/>
    </row>
    <row r="601" spans="1:10" s="146" customFormat="1" x14ac:dyDescent="0.2">
      <c r="A601" s="129">
        <v>3111</v>
      </c>
      <c r="B601" s="222" t="s">
        <v>19</v>
      </c>
      <c r="C601" s="111">
        <v>559</v>
      </c>
      <c r="D601" s="112" t="s">
        <v>25</v>
      </c>
      <c r="E601" s="140">
        <v>200000</v>
      </c>
      <c r="F601" s="140">
        <v>200000</v>
      </c>
      <c r="G601" s="140"/>
      <c r="H601" s="140"/>
      <c r="I601" s="140">
        <f t="shared" si="172"/>
        <v>200000</v>
      </c>
      <c r="J601" s="247"/>
    </row>
    <row r="602" spans="1:10" s="164" customFormat="1" x14ac:dyDescent="0.2">
      <c r="A602" s="135">
        <v>313</v>
      </c>
      <c r="B602" s="227" t="s">
        <v>915</v>
      </c>
      <c r="C602" s="143"/>
      <c r="D602" s="136"/>
      <c r="E602" s="145">
        <f>E603</f>
        <v>37000</v>
      </c>
      <c r="F602" s="145">
        <f>F603</f>
        <v>37000</v>
      </c>
      <c r="G602" s="145">
        <f>G603</f>
        <v>0</v>
      </c>
      <c r="H602" s="145">
        <f>H603</f>
        <v>0</v>
      </c>
      <c r="I602" s="145">
        <f t="shared" si="172"/>
        <v>37000</v>
      </c>
      <c r="J602" s="247"/>
    </row>
    <row r="603" spans="1:10" s="164" customFormat="1" x14ac:dyDescent="0.2">
      <c r="A603" s="129">
        <v>3132</v>
      </c>
      <c r="B603" s="222" t="s">
        <v>280</v>
      </c>
      <c r="C603" s="111">
        <v>559</v>
      </c>
      <c r="D603" s="112" t="s">
        <v>25</v>
      </c>
      <c r="E603" s="140">
        <v>37000</v>
      </c>
      <c r="F603" s="140">
        <v>37000</v>
      </c>
      <c r="G603" s="140"/>
      <c r="H603" s="140"/>
      <c r="I603" s="140">
        <f t="shared" si="172"/>
        <v>37000</v>
      </c>
      <c r="J603" s="247"/>
    </row>
    <row r="604" spans="1:10" x14ac:dyDescent="0.2">
      <c r="A604" s="210" t="s">
        <v>976</v>
      </c>
      <c r="B604" s="211" t="s">
        <v>987</v>
      </c>
      <c r="C604" s="212"/>
      <c r="D604" s="212"/>
      <c r="E604" s="213">
        <f t="shared" ref="E604:H604" si="178">E605+E607+E609+E614+E616</f>
        <v>602650</v>
      </c>
      <c r="F604" s="213">
        <f t="shared" si="178"/>
        <v>602650</v>
      </c>
      <c r="G604" s="213">
        <f t="shared" si="178"/>
        <v>0</v>
      </c>
      <c r="H604" s="213">
        <f t="shared" si="178"/>
        <v>0</v>
      </c>
      <c r="I604" s="213">
        <f t="shared" si="172"/>
        <v>602650</v>
      </c>
      <c r="J604" s="247"/>
    </row>
    <row r="605" spans="1:10" s="164" customFormat="1" x14ac:dyDescent="0.2">
      <c r="A605" s="135">
        <v>321</v>
      </c>
      <c r="B605" s="227" t="s">
        <v>916</v>
      </c>
      <c r="C605" s="143"/>
      <c r="D605" s="136"/>
      <c r="E605" s="145">
        <f>E606</f>
        <v>115000</v>
      </c>
      <c r="F605" s="145">
        <f>F606</f>
        <v>143400</v>
      </c>
      <c r="G605" s="145">
        <f>G606</f>
        <v>0</v>
      </c>
      <c r="H605" s="145">
        <f>H606</f>
        <v>0</v>
      </c>
      <c r="I605" s="145">
        <f t="shared" si="172"/>
        <v>143400</v>
      </c>
      <c r="J605" s="247"/>
    </row>
    <row r="606" spans="1:10" s="164" customFormat="1" x14ac:dyDescent="0.2">
      <c r="A606" s="129">
        <v>3211</v>
      </c>
      <c r="B606" s="222" t="s">
        <v>110</v>
      </c>
      <c r="C606" s="111">
        <v>559</v>
      </c>
      <c r="D606" s="112" t="s">
        <v>25</v>
      </c>
      <c r="E606" s="140">
        <v>115000</v>
      </c>
      <c r="F606" s="140">
        <v>143400</v>
      </c>
      <c r="G606" s="140"/>
      <c r="H606" s="140"/>
      <c r="I606" s="140">
        <f t="shared" si="172"/>
        <v>143400</v>
      </c>
      <c r="J606" s="247"/>
    </row>
    <row r="607" spans="1:10" s="146" customFormat="1" x14ac:dyDescent="0.2">
      <c r="A607" s="135">
        <v>322</v>
      </c>
      <c r="B607" s="227" t="s">
        <v>917</v>
      </c>
      <c r="C607" s="143"/>
      <c r="D607" s="136"/>
      <c r="E607" s="145">
        <f>E608</f>
        <v>2500</v>
      </c>
      <c r="F607" s="145">
        <f>F608</f>
        <v>2500</v>
      </c>
      <c r="G607" s="145">
        <f>G608</f>
        <v>0</v>
      </c>
      <c r="H607" s="145">
        <f>H608</f>
        <v>0</v>
      </c>
      <c r="I607" s="145">
        <f t="shared" si="172"/>
        <v>2500</v>
      </c>
      <c r="J607" s="247"/>
    </row>
    <row r="608" spans="1:10" s="146" customFormat="1" x14ac:dyDescent="0.2">
      <c r="A608" s="129">
        <v>3223</v>
      </c>
      <c r="B608" s="222" t="s">
        <v>115</v>
      </c>
      <c r="C608" s="111">
        <v>559</v>
      </c>
      <c r="D608" s="112" t="s">
        <v>25</v>
      </c>
      <c r="E608" s="140">
        <v>2500</v>
      </c>
      <c r="F608" s="140">
        <v>2500</v>
      </c>
      <c r="G608" s="140"/>
      <c r="H608" s="140"/>
      <c r="I608" s="140">
        <f t="shared" si="172"/>
        <v>2500</v>
      </c>
      <c r="J608" s="247"/>
    </row>
    <row r="609" spans="1:10" s="146" customFormat="1" x14ac:dyDescent="0.2">
      <c r="A609" s="135">
        <v>323</v>
      </c>
      <c r="B609" s="227" t="s">
        <v>918</v>
      </c>
      <c r="C609" s="143"/>
      <c r="D609" s="136"/>
      <c r="E609" s="145">
        <f>SUM(E610:E613)</f>
        <v>354400</v>
      </c>
      <c r="F609" s="145">
        <f>SUM(F610:F613)</f>
        <v>341000</v>
      </c>
      <c r="G609" s="145">
        <f>SUM(G610:G613)</f>
        <v>0</v>
      </c>
      <c r="H609" s="145">
        <f>SUM(H610:H613)</f>
        <v>0</v>
      </c>
      <c r="I609" s="145">
        <f t="shared" si="172"/>
        <v>341000</v>
      </c>
      <c r="J609" s="247"/>
    </row>
    <row r="610" spans="1:10" s="146" customFormat="1" x14ac:dyDescent="0.2">
      <c r="A610" s="129">
        <v>3233</v>
      </c>
      <c r="B610" s="222" t="s">
        <v>119</v>
      </c>
      <c r="C610" s="111">
        <v>559</v>
      </c>
      <c r="D610" s="112" t="s">
        <v>25</v>
      </c>
      <c r="E610" s="140">
        <v>35000</v>
      </c>
      <c r="F610" s="140">
        <v>35000</v>
      </c>
      <c r="G610" s="140"/>
      <c r="H610" s="140"/>
      <c r="I610" s="140">
        <f t="shared" si="172"/>
        <v>35000</v>
      </c>
      <c r="J610" s="247"/>
    </row>
    <row r="611" spans="1:10" s="146" customFormat="1" x14ac:dyDescent="0.2">
      <c r="A611" s="129">
        <v>3235</v>
      </c>
      <c r="B611" s="222" t="s">
        <v>42</v>
      </c>
      <c r="C611" s="111">
        <v>559</v>
      </c>
      <c r="D611" s="112" t="s">
        <v>25</v>
      </c>
      <c r="E611" s="140">
        <v>11500</v>
      </c>
      <c r="F611" s="140">
        <v>0</v>
      </c>
      <c r="G611" s="140"/>
      <c r="H611" s="140"/>
      <c r="I611" s="140">
        <f t="shared" si="172"/>
        <v>0</v>
      </c>
      <c r="J611" s="247"/>
    </row>
    <row r="612" spans="1:10" s="146" customFormat="1" x14ac:dyDescent="0.2">
      <c r="A612" s="129">
        <v>3236</v>
      </c>
      <c r="B612" s="222" t="s">
        <v>121</v>
      </c>
      <c r="C612" s="111">
        <v>559</v>
      </c>
      <c r="D612" s="112" t="s">
        <v>25</v>
      </c>
      <c r="E612" s="140">
        <v>3400</v>
      </c>
      <c r="F612" s="140">
        <v>1500</v>
      </c>
      <c r="G612" s="140"/>
      <c r="H612" s="140"/>
      <c r="I612" s="140">
        <f t="shared" si="172"/>
        <v>1500</v>
      </c>
      <c r="J612" s="247"/>
    </row>
    <row r="613" spans="1:10" s="146" customFormat="1" x14ac:dyDescent="0.2">
      <c r="A613" s="129">
        <v>3237</v>
      </c>
      <c r="B613" s="222" t="s">
        <v>36</v>
      </c>
      <c r="C613" s="111">
        <v>559</v>
      </c>
      <c r="D613" s="112" t="s">
        <v>25</v>
      </c>
      <c r="E613" s="140">
        <v>304500</v>
      </c>
      <c r="F613" s="140">
        <v>304500</v>
      </c>
      <c r="G613" s="140"/>
      <c r="H613" s="140"/>
      <c r="I613" s="140">
        <f t="shared" si="172"/>
        <v>304500</v>
      </c>
      <c r="J613" s="247"/>
    </row>
    <row r="614" spans="1:10" s="146" customFormat="1" x14ac:dyDescent="0.2">
      <c r="A614" s="135">
        <v>324</v>
      </c>
      <c r="B614" s="227" t="s">
        <v>238</v>
      </c>
      <c r="C614" s="143"/>
      <c r="D614" s="136"/>
      <c r="E614" s="145">
        <f>E615</f>
        <v>104500</v>
      </c>
      <c r="F614" s="145">
        <f>F615</f>
        <v>89500</v>
      </c>
      <c r="G614" s="145">
        <f>G615</f>
        <v>0</v>
      </c>
      <c r="H614" s="145">
        <f>H615</f>
        <v>0</v>
      </c>
      <c r="I614" s="145">
        <f t="shared" si="172"/>
        <v>89500</v>
      </c>
      <c r="J614" s="247"/>
    </row>
    <row r="615" spans="1:10" s="146" customFormat="1" x14ac:dyDescent="0.2">
      <c r="A615" s="129">
        <v>3241</v>
      </c>
      <c r="B615" s="222" t="s">
        <v>238</v>
      </c>
      <c r="C615" s="111">
        <v>559</v>
      </c>
      <c r="D615" s="112" t="s">
        <v>25</v>
      </c>
      <c r="E615" s="140">
        <v>104500</v>
      </c>
      <c r="F615" s="140">
        <v>89500</v>
      </c>
      <c r="G615" s="140"/>
      <c r="H615" s="140"/>
      <c r="I615" s="140">
        <f t="shared" si="172"/>
        <v>89500</v>
      </c>
      <c r="J615" s="247"/>
    </row>
    <row r="616" spans="1:10" s="146" customFormat="1" x14ac:dyDescent="0.2">
      <c r="A616" s="135">
        <v>329</v>
      </c>
      <c r="B616" s="227" t="s">
        <v>125</v>
      </c>
      <c r="C616" s="143"/>
      <c r="D616" s="136"/>
      <c r="E616" s="145">
        <f>E617</f>
        <v>26250</v>
      </c>
      <c r="F616" s="145">
        <f>F617</f>
        <v>26250</v>
      </c>
      <c r="G616" s="145">
        <f>G617</f>
        <v>0</v>
      </c>
      <c r="H616" s="145">
        <f>H617</f>
        <v>0</v>
      </c>
      <c r="I616" s="145">
        <f t="shared" si="172"/>
        <v>26250</v>
      </c>
      <c r="J616" s="247"/>
    </row>
    <row r="617" spans="1:10" s="146" customFormat="1" x14ac:dyDescent="0.2">
      <c r="A617" s="129">
        <v>3293</v>
      </c>
      <c r="B617" s="222" t="s">
        <v>124</v>
      </c>
      <c r="C617" s="111">
        <v>559</v>
      </c>
      <c r="D617" s="112" t="s">
        <v>25</v>
      </c>
      <c r="E617" s="140">
        <v>26250</v>
      </c>
      <c r="F617" s="140">
        <v>26250</v>
      </c>
      <c r="G617" s="140"/>
      <c r="H617" s="140"/>
      <c r="I617" s="140">
        <f t="shared" si="172"/>
        <v>26250</v>
      </c>
      <c r="J617" s="247"/>
    </row>
    <row r="618" spans="1:10" x14ac:dyDescent="0.2">
      <c r="A618" s="210" t="s">
        <v>977</v>
      </c>
      <c r="B618" s="211" t="s">
        <v>994</v>
      </c>
      <c r="C618" s="212"/>
      <c r="D618" s="212"/>
      <c r="E618" s="213">
        <f t="shared" ref="E618:H618" si="179">E619+E621</f>
        <v>0</v>
      </c>
      <c r="F618" s="213">
        <f t="shared" si="179"/>
        <v>0</v>
      </c>
      <c r="G618" s="213">
        <f t="shared" si="179"/>
        <v>0</v>
      </c>
      <c r="H618" s="213">
        <f t="shared" si="179"/>
        <v>0</v>
      </c>
      <c r="I618" s="213">
        <f t="shared" si="172"/>
        <v>0</v>
      </c>
      <c r="J618" s="247"/>
    </row>
    <row r="619" spans="1:10" s="146" customFormat="1" x14ac:dyDescent="0.2">
      <c r="A619" s="135">
        <v>422</v>
      </c>
      <c r="B619" s="227" t="s">
        <v>921</v>
      </c>
      <c r="C619" s="143"/>
      <c r="D619" s="136"/>
      <c r="E619" s="145">
        <f>SUM(E620:E620)</f>
        <v>0</v>
      </c>
      <c r="F619" s="145">
        <f>SUM(F620:F620)</f>
        <v>0</v>
      </c>
      <c r="G619" s="145">
        <f>SUM(G620:G620)</f>
        <v>0</v>
      </c>
      <c r="H619" s="145">
        <f>SUM(H620:H620)</f>
        <v>0</v>
      </c>
      <c r="I619" s="145">
        <f t="shared" si="172"/>
        <v>0</v>
      </c>
      <c r="J619" s="247"/>
    </row>
    <row r="620" spans="1:10" s="146" customFormat="1" x14ac:dyDescent="0.2">
      <c r="A620" s="129">
        <v>4227</v>
      </c>
      <c r="B620" s="222" t="s">
        <v>132</v>
      </c>
      <c r="C620" s="111">
        <v>559</v>
      </c>
      <c r="D620" s="112" t="s">
        <v>25</v>
      </c>
      <c r="E620" s="140">
        <v>0</v>
      </c>
      <c r="F620" s="140">
        <v>0</v>
      </c>
      <c r="G620" s="140"/>
      <c r="H620" s="140"/>
      <c r="I620" s="140">
        <f t="shared" si="172"/>
        <v>0</v>
      </c>
      <c r="J620" s="247"/>
    </row>
    <row r="621" spans="1:10" s="146" customFormat="1" x14ac:dyDescent="0.2">
      <c r="A621" s="135">
        <v>426</v>
      </c>
      <c r="B621" s="227" t="s">
        <v>939</v>
      </c>
      <c r="C621" s="143"/>
      <c r="D621" s="136"/>
      <c r="E621" s="145">
        <f>E622</f>
        <v>0</v>
      </c>
      <c r="F621" s="145">
        <f>F622</f>
        <v>0</v>
      </c>
      <c r="G621" s="145">
        <f>G622</f>
        <v>0</v>
      </c>
      <c r="H621" s="145">
        <f>H622</f>
        <v>0</v>
      </c>
      <c r="I621" s="145">
        <f t="shared" si="172"/>
        <v>0</v>
      </c>
      <c r="J621" s="247"/>
    </row>
    <row r="622" spans="1:10" s="146" customFormat="1" x14ac:dyDescent="0.2">
      <c r="A622" s="129">
        <v>4262</v>
      </c>
      <c r="B622" s="222" t="s">
        <v>135</v>
      </c>
      <c r="C622" s="111">
        <v>559</v>
      </c>
      <c r="D622" s="112" t="s">
        <v>25</v>
      </c>
      <c r="E622" s="140">
        <v>0</v>
      </c>
      <c r="F622" s="140">
        <v>0</v>
      </c>
      <c r="G622" s="140"/>
      <c r="H622" s="140"/>
      <c r="I622" s="140">
        <f t="shared" si="172"/>
        <v>0</v>
      </c>
      <c r="J622" s="247"/>
    </row>
    <row r="623" spans="1:10" s="134" customFormat="1" ht="31.5" x14ac:dyDescent="0.2">
      <c r="A623" s="171" t="s">
        <v>1000</v>
      </c>
      <c r="B623" s="173" t="s">
        <v>1001</v>
      </c>
      <c r="C623" s="194"/>
      <c r="D623" s="194"/>
      <c r="E623" s="174">
        <f>E624+E630+E643</f>
        <v>102600</v>
      </c>
      <c r="F623" s="174">
        <f t="shared" ref="F623:H623" si="180">F624+F630+F643</f>
        <v>102600</v>
      </c>
      <c r="G623" s="174">
        <f t="shared" si="180"/>
        <v>805</v>
      </c>
      <c r="H623" s="174">
        <f t="shared" si="180"/>
        <v>0</v>
      </c>
      <c r="I623" s="174">
        <f t="shared" si="172"/>
        <v>101795</v>
      </c>
      <c r="J623" s="247"/>
    </row>
    <row r="624" spans="1:10" s="115" customFormat="1" x14ac:dyDescent="0.2">
      <c r="A624" s="207" t="s">
        <v>956</v>
      </c>
      <c r="B624" s="205" t="s">
        <v>910</v>
      </c>
      <c r="C624" s="208"/>
      <c r="D624" s="208"/>
      <c r="E624" s="209">
        <f>E625</f>
        <v>2500</v>
      </c>
      <c r="F624" s="209">
        <f t="shared" ref="F624:H624" si="181">F625</f>
        <v>2500</v>
      </c>
      <c r="G624" s="209">
        <f t="shared" si="181"/>
        <v>125</v>
      </c>
      <c r="H624" s="209">
        <f t="shared" si="181"/>
        <v>0</v>
      </c>
      <c r="I624" s="209">
        <f t="shared" si="172"/>
        <v>2375</v>
      </c>
      <c r="J624" s="247"/>
    </row>
    <row r="625" spans="1:10" x14ac:dyDescent="0.2">
      <c r="A625" s="210" t="s">
        <v>976</v>
      </c>
      <c r="B625" s="211" t="s">
        <v>987</v>
      </c>
      <c r="C625" s="212"/>
      <c r="D625" s="212"/>
      <c r="E625" s="213">
        <f>E626+E628</f>
        <v>2500</v>
      </c>
      <c r="F625" s="213">
        <f t="shared" ref="F625:H625" si="182">F626+F628</f>
        <v>2500</v>
      </c>
      <c r="G625" s="213">
        <f t="shared" si="182"/>
        <v>125</v>
      </c>
      <c r="H625" s="213">
        <f t="shared" si="182"/>
        <v>0</v>
      </c>
      <c r="I625" s="213">
        <f t="shared" si="172"/>
        <v>2375</v>
      </c>
      <c r="J625" s="247"/>
    </row>
    <row r="626" spans="1:10" s="133" customFormat="1" x14ac:dyDescent="0.2">
      <c r="A626" s="126">
        <v>321</v>
      </c>
      <c r="B626" s="227" t="s">
        <v>916</v>
      </c>
      <c r="C626" s="117"/>
      <c r="D626" s="128"/>
      <c r="E626" s="145">
        <f>E627</f>
        <v>2000</v>
      </c>
      <c r="F626" s="145">
        <f t="shared" ref="F626:H626" si="183">F627</f>
        <v>2000</v>
      </c>
      <c r="G626" s="145">
        <f t="shared" si="183"/>
        <v>100</v>
      </c>
      <c r="H626" s="145">
        <f t="shared" si="183"/>
        <v>0</v>
      </c>
      <c r="I626" s="145">
        <f t="shared" si="172"/>
        <v>1900</v>
      </c>
      <c r="J626" s="247"/>
    </row>
    <row r="627" spans="1:10" s="164" customFormat="1" x14ac:dyDescent="0.2">
      <c r="A627" s="129">
        <v>3211</v>
      </c>
      <c r="B627" s="222" t="s">
        <v>110</v>
      </c>
      <c r="C627" s="111">
        <v>11</v>
      </c>
      <c r="D627" s="112" t="s">
        <v>25</v>
      </c>
      <c r="E627" s="140">
        <v>2000</v>
      </c>
      <c r="F627" s="140">
        <v>2000</v>
      </c>
      <c r="G627" s="140">
        <v>100</v>
      </c>
      <c r="H627" s="140"/>
      <c r="I627" s="140">
        <f t="shared" si="172"/>
        <v>1900</v>
      </c>
      <c r="J627" s="247"/>
    </row>
    <row r="628" spans="1:10" s="164" customFormat="1" x14ac:dyDescent="0.2">
      <c r="A628" s="135">
        <v>322</v>
      </c>
      <c r="B628" s="227" t="s">
        <v>917</v>
      </c>
      <c r="C628" s="143"/>
      <c r="D628" s="136"/>
      <c r="E628" s="145">
        <f>E629</f>
        <v>500</v>
      </c>
      <c r="F628" s="145">
        <f t="shared" ref="F628:H628" si="184">F629</f>
        <v>500</v>
      </c>
      <c r="G628" s="145">
        <f t="shared" si="184"/>
        <v>25</v>
      </c>
      <c r="H628" s="145">
        <f t="shared" si="184"/>
        <v>0</v>
      </c>
      <c r="I628" s="145">
        <f t="shared" si="172"/>
        <v>475</v>
      </c>
      <c r="J628" s="247"/>
    </row>
    <row r="629" spans="1:10" s="164" customFormat="1" x14ac:dyDescent="0.2">
      <c r="A629" s="129">
        <v>3223</v>
      </c>
      <c r="B629" s="222" t="s">
        <v>115</v>
      </c>
      <c r="C629" s="111">
        <v>11</v>
      </c>
      <c r="D629" s="112" t="s">
        <v>25</v>
      </c>
      <c r="E629" s="140">
        <v>500</v>
      </c>
      <c r="F629" s="140">
        <v>500</v>
      </c>
      <c r="G629" s="140">
        <v>25</v>
      </c>
      <c r="H629" s="140"/>
      <c r="I629" s="140">
        <f t="shared" si="172"/>
        <v>475</v>
      </c>
      <c r="J629" s="247"/>
    </row>
    <row r="630" spans="1:10" s="115" customFormat="1" x14ac:dyDescent="0.2">
      <c r="A630" s="207" t="s">
        <v>946</v>
      </c>
      <c r="B630" s="205" t="s">
        <v>947</v>
      </c>
      <c r="C630" s="208"/>
      <c r="D630" s="208"/>
      <c r="E630" s="209">
        <f t="shared" ref="E630:H630" si="185">E631+E636</f>
        <v>13600</v>
      </c>
      <c r="F630" s="209">
        <f t="shared" si="185"/>
        <v>13600</v>
      </c>
      <c r="G630" s="209">
        <f t="shared" si="185"/>
        <v>680</v>
      </c>
      <c r="H630" s="209">
        <f t="shared" si="185"/>
        <v>0</v>
      </c>
      <c r="I630" s="209">
        <f t="shared" si="172"/>
        <v>12920</v>
      </c>
      <c r="J630" s="247"/>
    </row>
    <row r="631" spans="1:10" x14ac:dyDescent="0.2">
      <c r="A631" s="210" t="s">
        <v>944</v>
      </c>
      <c r="B631" s="211" t="s">
        <v>986</v>
      </c>
      <c r="C631" s="212"/>
      <c r="D631" s="212"/>
      <c r="E631" s="213">
        <f t="shared" ref="E631:H631" si="186">E632+E634</f>
        <v>8600</v>
      </c>
      <c r="F631" s="213">
        <f t="shared" si="186"/>
        <v>8600</v>
      </c>
      <c r="G631" s="213">
        <f t="shared" si="186"/>
        <v>430</v>
      </c>
      <c r="H631" s="213">
        <f t="shared" si="186"/>
        <v>0</v>
      </c>
      <c r="I631" s="213">
        <f t="shared" si="172"/>
        <v>8170</v>
      </c>
      <c r="J631" s="247"/>
    </row>
    <row r="632" spans="1:10" s="133" customFormat="1" x14ac:dyDescent="0.2">
      <c r="A632" s="126">
        <v>311</v>
      </c>
      <c r="B632" s="226" t="s">
        <v>914</v>
      </c>
      <c r="C632" s="117"/>
      <c r="D632" s="128"/>
      <c r="E632" s="145">
        <f>E633</f>
        <v>7300</v>
      </c>
      <c r="F632" s="145">
        <f t="shared" ref="F632:H632" si="187">F633</f>
        <v>7300</v>
      </c>
      <c r="G632" s="145">
        <f t="shared" si="187"/>
        <v>365</v>
      </c>
      <c r="H632" s="145">
        <f t="shared" si="187"/>
        <v>0</v>
      </c>
      <c r="I632" s="145">
        <f t="shared" si="172"/>
        <v>6935</v>
      </c>
      <c r="J632" s="247"/>
    </row>
    <row r="633" spans="1:10" s="164" customFormat="1" x14ac:dyDescent="0.2">
      <c r="A633" s="129">
        <v>3111</v>
      </c>
      <c r="B633" s="222" t="s">
        <v>19</v>
      </c>
      <c r="C633" s="111">
        <v>12</v>
      </c>
      <c r="D633" s="112" t="s">
        <v>25</v>
      </c>
      <c r="E633" s="140">
        <v>7300</v>
      </c>
      <c r="F633" s="140">
        <v>7300</v>
      </c>
      <c r="G633" s="140">
        <v>365</v>
      </c>
      <c r="H633" s="140"/>
      <c r="I633" s="140">
        <f t="shared" si="172"/>
        <v>6935</v>
      </c>
      <c r="J633" s="247"/>
    </row>
    <row r="634" spans="1:10" s="164" customFormat="1" x14ac:dyDescent="0.2">
      <c r="A634" s="135">
        <v>313</v>
      </c>
      <c r="B634" s="227" t="s">
        <v>915</v>
      </c>
      <c r="C634" s="143"/>
      <c r="D634" s="136"/>
      <c r="E634" s="145">
        <f>E635</f>
        <v>1300</v>
      </c>
      <c r="F634" s="145">
        <f t="shared" ref="F634:H634" si="188">F635</f>
        <v>1300</v>
      </c>
      <c r="G634" s="145">
        <f t="shared" si="188"/>
        <v>65</v>
      </c>
      <c r="H634" s="145">
        <f t="shared" si="188"/>
        <v>0</v>
      </c>
      <c r="I634" s="145">
        <f t="shared" si="172"/>
        <v>1235</v>
      </c>
      <c r="J634" s="247"/>
    </row>
    <row r="635" spans="1:10" s="164" customFormat="1" x14ac:dyDescent="0.2">
      <c r="A635" s="129">
        <v>3132</v>
      </c>
      <c r="B635" s="222" t="s">
        <v>280</v>
      </c>
      <c r="C635" s="111">
        <v>12</v>
      </c>
      <c r="D635" s="112" t="s">
        <v>25</v>
      </c>
      <c r="E635" s="140">
        <v>1300</v>
      </c>
      <c r="F635" s="140">
        <v>1300</v>
      </c>
      <c r="G635" s="140">
        <v>65</v>
      </c>
      <c r="H635" s="140"/>
      <c r="I635" s="140">
        <f t="shared" si="172"/>
        <v>1235</v>
      </c>
      <c r="J635" s="247"/>
    </row>
    <row r="636" spans="1:10" x14ac:dyDescent="0.2">
      <c r="A636" s="210" t="s">
        <v>976</v>
      </c>
      <c r="B636" s="211" t="s">
        <v>987</v>
      </c>
      <c r="C636" s="212"/>
      <c r="D636" s="212"/>
      <c r="E636" s="213">
        <f>E637+E639+E641</f>
        <v>5000</v>
      </c>
      <c r="F636" s="213">
        <f t="shared" ref="F636:H636" si="189">F637+F639+F641</f>
        <v>5000</v>
      </c>
      <c r="G636" s="213">
        <f t="shared" si="189"/>
        <v>250</v>
      </c>
      <c r="H636" s="213">
        <f t="shared" si="189"/>
        <v>0</v>
      </c>
      <c r="I636" s="213">
        <f t="shared" si="172"/>
        <v>4750</v>
      </c>
      <c r="J636" s="247"/>
    </row>
    <row r="637" spans="1:10" s="133" customFormat="1" x14ac:dyDescent="0.2">
      <c r="A637" s="126">
        <v>321</v>
      </c>
      <c r="B637" s="227" t="s">
        <v>916</v>
      </c>
      <c r="C637" s="117"/>
      <c r="D637" s="128"/>
      <c r="E637" s="145">
        <f>E638</f>
        <v>3800</v>
      </c>
      <c r="F637" s="145">
        <f>F638</f>
        <v>3800</v>
      </c>
      <c r="G637" s="145">
        <f>G638</f>
        <v>190</v>
      </c>
      <c r="H637" s="145">
        <f>H638</f>
        <v>0</v>
      </c>
      <c r="I637" s="145">
        <f t="shared" si="172"/>
        <v>3610</v>
      </c>
      <c r="J637" s="247"/>
    </row>
    <row r="638" spans="1:10" s="164" customFormat="1" x14ac:dyDescent="0.2">
      <c r="A638" s="129">
        <v>3211</v>
      </c>
      <c r="B638" s="222" t="s">
        <v>110</v>
      </c>
      <c r="C638" s="111">
        <v>12</v>
      </c>
      <c r="D638" s="112" t="s">
        <v>25</v>
      </c>
      <c r="E638" s="140">
        <v>3800</v>
      </c>
      <c r="F638" s="140">
        <v>3800</v>
      </c>
      <c r="G638" s="140">
        <v>190</v>
      </c>
      <c r="H638" s="140"/>
      <c r="I638" s="140">
        <f t="shared" si="172"/>
        <v>3610</v>
      </c>
      <c r="J638" s="247"/>
    </row>
    <row r="639" spans="1:10" s="164" customFormat="1" x14ac:dyDescent="0.2">
      <c r="A639" s="135">
        <v>322</v>
      </c>
      <c r="B639" s="227" t="s">
        <v>917</v>
      </c>
      <c r="C639" s="143"/>
      <c r="D639" s="136"/>
      <c r="E639" s="145">
        <f>E640</f>
        <v>1000</v>
      </c>
      <c r="F639" s="145">
        <f t="shared" ref="F639:H639" si="190">F640</f>
        <v>1000</v>
      </c>
      <c r="G639" s="145">
        <f t="shared" si="190"/>
        <v>50</v>
      </c>
      <c r="H639" s="145">
        <f t="shared" si="190"/>
        <v>0</v>
      </c>
      <c r="I639" s="145">
        <f t="shared" si="172"/>
        <v>950</v>
      </c>
      <c r="J639" s="247"/>
    </row>
    <row r="640" spans="1:10" s="164" customFormat="1" x14ac:dyDescent="0.2">
      <c r="A640" s="129">
        <v>3223</v>
      </c>
      <c r="B640" s="222" t="s">
        <v>115</v>
      </c>
      <c r="C640" s="111">
        <v>12</v>
      </c>
      <c r="D640" s="112" t="s">
        <v>25</v>
      </c>
      <c r="E640" s="140">
        <v>1000</v>
      </c>
      <c r="F640" s="140">
        <v>1000</v>
      </c>
      <c r="G640" s="140">
        <v>50</v>
      </c>
      <c r="H640" s="140"/>
      <c r="I640" s="140">
        <f t="shared" si="172"/>
        <v>950</v>
      </c>
      <c r="J640" s="247"/>
    </row>
    <row r="641" spans="1:10" s="146" customFormat="1" x14ac:dyDescent="0.2">
      <c r="A641" s="135">
        <v>323</v>
      </c>
      <c r="B641" s="227" t="s">
        <v>918</v>
      </c>
      <c r="C641" s="143"/>
      <c r="D641" s="136"/>
      <c r="E641" s="145">
        <f t="shared" ref="E641:H641" si="191">SUM(E642)</f>
        <v>200</v>
      </c>
      <c r="F641" s="145">
        <f t="shared" si="191"/>
        <v>200</v>
      </c>
      <c r="G641" s="145">
        <f t="shared" si="191"/>
        <v>10</v>
      </c>
      <c r="H641" s="145">
        <f t="shared" si="191"/>
        <v>0</v>
      </c>
      <c r="I641" s="145">
        <f t="shared" si="172"/>
        <v>190</v>
      </c>
      <c r="J641" s="247"/>
    </row>
    <row r="642" spans="1:10" s="146" customFormat="1" x14ac:dyDescent="0.2">
      <c r="A642" s="129">
        <v>3236</v>
      </c>
      <c r="B642" s="222" t="s">
        <v>121</v>
      </c>
      <c r="C642" s="111">
        <v>12</v>
      </c>
      <c r="D642" s="112" t="s">
        <v>25</v>
      </c>
      <c r="E642" s="140">
        <v>200</v>
      </c>
      <c r="F642" s="140">
        <v>200</v>
      </c>
      <c r="G642" s="140">
        <v>10</v>
      </c>
      <c r="H642" s="140"/>
      <c r="I642" s="140">
        <f t="shared" si="172"/>
        <v>190</v>
      </c>
      <c r="J642" s="247"/>
    </row>
    <row r="643" spans="1:10" s="115" customFormat="1" x14ac:dyDescent="0.2">
      <c r="A643" s="207" t="s">
        <v>952</v>
      </c>
      <c r="B643" s="205" t="s">
        <v>953</v>
      </c>
      <c r="C643" s="208"/>
      <c r="D643" s="208"/>
      <c r="E643" s="209">
        <f t="shared" ref="E643:H643" si="192">E644+E649</f>
        <v>86500</v>
      </c>
      <c r="F643" s="209">
        <f t="shared" si="192"/>
        <v>86500</v>
      </c>
      <c r="G643" s="209">
        <f t="shared" si="192"/>
        <v>0</v>
      </c>
      <c r="H643" s="209">
        <f t="shared" si="192"/>
        <v>0</v>
      </c>
      <c r="I643" s="209">
        <f t="shared" si="172"/>
        <v>86500</v>
      </c>
      <c r="J643" s="247"/>
    </row>
    <row r="644" spans="1:10" x14ac:dyDescent="0.2">
      <c r="A644" s="210" t="s">
        <v>944</v>
      </c>
      <c r="B644" s="211" t="s">
        <v>986</v>
      </c>
      <c r="C644" s="212"/>
      <c r="D644" s="212"/>
      <c r="E644" s="213">
        <f t="shared" ref="E644:H644" si="193">E645+E647</f>
        <v>53000</v>
      </c>
      <c r="F644" s="213">
        <f t="shared" si="193"/>
        <v>53000</v>
      </c>
      <c r="G644" s="213">
        <f t="shared" si="193"/>
        <v>0</v>
      </c>
      <c r="H644" s="213">
        <f t="shared" si="193"/>
        <v>0</v>
      </c>
      <c r="I644" s="213">
        <f t="shared" si="172"/>
        <v>53000</v>
      </c>
      <c r="J644" s="247"/>
    </row>
    <row r="645" spans="1:10" s="133" customFormat="1" x14ac:dyDescent="0.2">
      <c r="A645" s="126">
        <v>311</v>
      </c>
      <c r="B645" s="226" t="s">
        <v>914</v>
      </c>
      <c r="C645" s="117"/>
      <c r="D645" s="128"/>
      <c r="E645" s="145">
        <f>E646</f>
        <v>45000</v>
      </c>
      <c r="F645" s="145">
        <f t="shared" ref="F645:H645" si="194">F646</f>
        <v>45000</v>
      </c>
      <c r="G645" s="145">
        <f t="shared" si="194"/>
        <v>0</v>
      </c>
      <c r="H645" s="145">
        <f t="shared" si="194"/>
        <v>0</v>
      </c>
      <c r="I645" s="145">
        <f t="shared" si="172"/>
        <v>45000</v>
      </c>
      <c r="J645" s="247"/>
    </row>
    <row r="646" spans="1:10" s="164" customFormat="1" x14ac:dyDescent="0.2">
      <c r="A646" s="129">
        <v>3111</v>
      </c>
      <c r="B646" s="222" t="s">
        <v>19</v>
      </c>
      <c r="C646" s="111">
        <v>51</v>
      </c>
      <c r="D646" s="112" t="s">
        <v>25</v>
      </c>
      <c r="E646" s="140">
        <v>45000</v>
      </c>
      <c r="F646" s="140">
        <v>45000</v>
      </c>
      <c r="G646" s="140"/>
      <c r="H646" s="140"/>
      <c r="I646" s="140">
        <f t="shared" si="172"/>
        <v>45000</v>
      </c>
      <c r="J646" s="247"/>
    </row>
    <row r="647" spans="1:10" s="164" customFormat="1" x14ac:dyDescent="0.2">
      <c r="A647" s="135">
        <v>313</v>
      </c>
      <c r="B647" s="227" t="s">
        <v>915</v>
      </c>
      <c r="C647" s="143"/>
      <c r="D647" s="136"/>
      <c r="E647" s="145">
        <f>E648</f>
        <v>8000</v>
      </c>
      <c r="F647" s="145">
        <f t="shared" ref="F647:H647" si="195">F648</f>
        <v>8000</v>
      </c>
      <c r="G647" s="145">
        <f t="shared" si="195"/>
        <v>0</v>
      </c>
      <c r="H647" s="145">
        <f t="shared" si="195"/>
        <v>0</v>
      </c>
      <c r="I647" s="145">
        <f t="shared" si="172"/>
        <v>8000</v>
      </c>
      <c r="J647" s="247"/>
    </row>
    <row r="648" spans="1:10" s="164" customFormat="1" x14ac:dyDescent="0.2">
      <c r="A648" s="129">
        <v>3132</v>
      </c>
      <c r="B648" s="222" t="s">
        <v>280</v>
      </c>
      <c r="C648" s="111">
        <v>51</v>
      </c>
      <c r="D648" s="112" t="s">
        <v>25</v>
      </c>
      <c r="E648" s="140">
        <v>8000</v>
      </c>
      <c r="F648" s="140">
        <v>8000</v>
      </c>
      <c r="G648" s="140"/>
      <c r="H648" s="140"/>
      <c r="I648" s="140">
        <f t="shared" si="172"/>
        <v>8000</v>
      </c>
      <c r="J648" s="247"/>
    </row>
    <row r="649" spans="1:10" x14ac:dyDescent="0.2">
      <c r="A649" s="210" t="s">
        <v>976</v>
      </c>
      <c r="B649" s="211" t="s">
        <v>987</v>
      </c>
      <c r="C649" s="212"/>
      <c r="D649" s="212"/>
      <c r="E649" s="213">
        <f>E650+E652+E654</f>
        <v>33500</v>
      </c>
      <c r="F649" s="213">
        <f t="shared" ref="F649:H649" si="196">F650+F652+F654</f>
        <v>33500</v>
      </c>
      <c r="G649" s="213">
        <f t="shared" si="196"/>
        <v>0</v>
      </c>
      <c r="H649" s="213">
        <f t="shared" si="196"/>
        <v>0</v>
      </c>
      <c r="I649" s="213">
        <f t="shared" si="172"/>
        <v>33500</v>
      </c>
      <c r="J649" s="247"/>
    </row>
    <row r="650" spans="1:10" s="133" customFormat="1" x14ac:dyDescent="0.2">
      <c r="A650" s="126">
        <v>321</v>
      </c>
      <c r="B650" s="227" t="s">
        <v>916</v>
      </c>
      <c r="C650" s="117"/>
      <c r="D650" s="128"/>
      <c r="E650" s="145">
        <f>E651</f>
        <v>26000</v>
      </c>
      <c r="F650" s="145">
        <f t="shared" ref="F650:H650" si="197">F651</f>
        <v>26000</v>
      </c>
      <c r="G650" s="145">
        <f t="shared" si="197"/>
        <v>0</v>
      </c>
      <c r="H650" s="145">
        <f t="shared" si="197"/>
        <v>0</v>
      </c>
      <c r="I650" s="145">
        <f t="shared" ref="I650:I713" si="198">F650-G650+H650</f>
        <v>26000</v>
      </c>
      <c r="J650" s="247"/>
    </row>
    <row r="651" spans="1:10" s="164" customFormat="1" x14ac:dyDescent="0.2">
      <c r="A651" s="129">
        <v>3211</v>
      </c>
      <c r="B651" s="222" t="s">
        <v>110</v>
      </c>
      <c r="C651" s="111">
        <v>51</v>
      </c>
      <c r="D651" s="112" t="s">
        <v>25</v>
      </c>
      <c r="E651" s="140">
        <v>26000</v>
      </c>
      <c r="F651" s="140">
        <v>26000</v>
      </c>
      <c r="G651" s="140"/>
      <c r="H651" s="140"/>
      <c r="I651" s="140">
        <f t="shared" si="198"/>
        <v>26000</v>
      </c>
      <c r="J651" s="247"/>
    </row>
    <row r="652" spans="1:10" s="164" customFormat="1" x14ac:dyDescent="0.2">
      <c r="A652" s="135">
        <v>322</v>
      </c>
      <c r="B652" s="227" t="s">
        <v>917</v>
      </c>
      <c r="C652" s="143"/>
      <c r="D652" s="136"/>
      <c r="E652" s="145">
        <f>E653</f>
        <v>6500</v>
      </c>
      <c r="F652" s="145">
        <f t="shared" ref="F652:H652" si="199">F653</f>
        <v>6500</v>
      </c>
      <c r="G652" s="145">
        <f t="shared" si="199"/>
        <v>0</v>
      </c>
      <c r="H652" s="145">
        <f t="shared" si="199"/>
        <v>0</v>
      </c>
      <c r="I652" s="145">
        <f t="shared" si="198"/>
        <v>6500</v>
      </c>
      <c r="J652" s="247"/>
    </row>
    <row r="653" spans="1:10" s="164" customFormat="1" x14ac:dyDescent="0.2">
      <c r="A653" s="129">
        <v>3223</v>
      </c>
      <c r="B653" s="222" t="s">
        <v>115</v>
      </c>
      <c r="C653" s="111">
        <v>51</v>
      </c>
      <c r="D653" s="112" t="s">
        <v>25</v>
      </c>
      <c r="E653" s="140">
        <v>6500</v>
      </c>
      <c r="F653" s="140">
        <v>6500</v>
      </c>
      <c r="G653" s="140"/>
      <c r="H653" s="140"/>
      <c r="I653" s="140">
        <f t="shared" si="198"/>
        <v>6500</v>
      </c>
      <c r="J653" s="247"/>
    </row>
    <row r="654" spans="1:10" s="146" customFormat="1" x14ac:dyDescent="0.2">
      <c r="A654" s="135">
        <v>323</v>
      </c>
      <c r="B654" s="227" t="s">
        <v>918</v>
      </c>
      <c r="C654" s="143"/>
      <c r="D654" s="136"/>
      <c r="E654" s="145">
        <f t="shared" ref="E654:H654" si="200">SUM(E655)</f>
        <v>1000</v>
      </c>
      <c r="F654" s="145">
        <f t="shared" si="200"/>
        <v>1000</v>
      </c>
      <c r="G654" s="145">
        <f t="shared" si="200"/>
        <v>0</v>
      </c>
      <c r="H654" s="145">
        <f t="shared" si="200"/>
        <v>0</v>
      </c>
      <c r="I654" s="145">
        <f t="shared" si="198"/>
        <v>1000</v>
      </c>
      <c r="J654" s="247"/>
    </row>
    <row r="655" spans="1:10" s="146" customFormat="1" x14ac:dyDescent="0.2">
      <c r="A655" s="129">
        <v>3236</v>
      </c>
      <c r="B655" s="222" t="s">
        <v>121</v>
      </c>
      <c r="C655" s="111">
        <v>51</v>
      </c>
      <c r="D655" s="112" t="s">
        <v>25</v>
      </c>
      <c r="E655" s="140">
        <v>1000</v>
      </c>
      <c r="F655" s="140">
        <v>1000</v>
      </c>
      <c r="G655" s="140"/>
      <c r="H655" s="140"/>
      <c r="I655" s="140">
        <f t="shared" si="198"/>
        <v>1000</v>
      </c>
      <c r="J655" s="247"/>
    </row>
    <row r="656" spans="1:10" ht="31.5" x14ac:dyDescent="0.2">
      <c r="A656" s="171" t="s">
        <v>88</v>
      </c>
      <c r="B656" s="173" t="s">
        <v>216</v>
      </c>
      <c r="C656" s="194"/>
      <c r="D656" s="194"/>
      <c r="E656" s="174">
        <f t="shared" ref="E656:H657" si="201">E657</f>
        <v>4000000</v>
      </c>
      <c r="F656" s="174">
        <f t="shared" si="201"/>
        <v>3550000</v>
      </c>
      <c r="G656" s="174">
        <f t="shared" si="201"/>
        <v>40740</v>
      </c>
      <c r="H656" s="174">
        <f t="shared" si="201"/>
        <v>0</v>
      </c>
      <c r="I656" s="174">
        <f t="shared" si="198"/>
        <v>3509260</v>
      </c>
      <c r="J656" s="247"/>
    </row>
    <row r="657" spans="1:10" s="195" customFormat="1" x14ac:dyDescent="0.2">
      <c r="A657" s="205">
        <v>11</v>
      </c>
      <c r="B657" s="205" t="s">
        <v>910</v>
      </c>
      <c r="C657" s="206"/>
      <c r="D657" s="206"/>
      <c r="E657" s="209">
        <f t="shared" si="201"/>
        <v>4000000</v>
      </c>
      <c r="F657" s="209">
        <f t="shared" si="201"/>
        <v>3550000</v>
      </c>
      <c r="G657" s="209">
        <f t="shared" si="201"/>
        <v>40740</v>
      </c>
      <c r="H657" s="209">
        <f t="shared" si="201"/>
        <v>0</v>
      </c>
      <c r="I657" s="209">
        <f t="shared" si="198"/>
        <v>3509260</v>
      </c>
      <c r="J657" s="247"/>
    </row>
    <row r="658" spans="1:10" x14ac:dyDescent="0.2">
      <c r="A658" s="210" t="s">
        <v>983</v>
      </c>
      <c r="B658" s="211" t="s">
        <v>990</v>
      </c>
      <c r="C658" s="212"/>
      <c r="D658" s="212"/>
      <c r="E658" s="213">
        <f t="shared" ref="E658:H658" si="202">E659</f>
        <v>4000000</v>
      </c>
      <c r="F658" s="213">
        <f t="shared" si="202"/>
        <v>3550000</v>
      </c>
      <c r="G658" s="213">
        <f t="shared" si="202"/>
        <v>40740</v>
      </c>
      <c r="H658" s="213">
        <f t="shared" si="202"/>
        <v>0</v>
      </c>
      <c r="I658" s="213">
        <f t="shared" si="198"/>
        <v>3509260</v>
      </c>
      <c r="J658" s="247"/>
    </row>
    <row r="659" spans="1:10" s="115" customFormat="1" x14ac:dyDescent="0.2">
      <c r="A659" s="119">
        <v>363</v>
      </c>
      <c r="B659" s="227" t="s">
        <v>926</v>
      </c>
      <c r="C659" s="117"/>
      <c r="D659" s="118"/>
      <c r="E659" s="120">
        <f>SUM(E660:E661)</f>
        <v>4000000</v>
      </c>
      <c r="F659" s="120">
        <f>SUM(F660:F661)</f>
        <v>3550000</v>
      </c>
      <c r="G659" s="120">
        <f>SUM(G660:G661)</f>
        <v>40740</v>
      </c>
      <c r="H659" s="120">
        <f>SUM(H660:H661)</f>
        <v>0</v>
      </c>
      <c r="I659" s="120">
        <f t="shared" si="198"/>
        <v>3509260</v>
      </c>
      <c r="J659" s="247"/>
    </row>
    <row r="660" spans="1:10" s="142" customFormat="1" ht="15" x14ac:dyDescent="0.2">
      <c r="A660" s="123">
        <v>3631</v>
      </c>
      <c r="B660" s="222" t="s">
        <v>233</v>
      </c>
      <c r="C660" s="111">
        <v>11</v>
      </c>
      <c r="D660" s="122" t="s">
        <v>25</v>
      </c>
      <c r="E660" s="147">
        <v>1000000</v>
      </c>
      <c r="F660" s="147">
        <v>1000000</v>
      </c>
      <c r="G660" s="147">
        <v>40740</v>
      </c>
      <c r="H660" s="147"/>
      <c r="I660" s="147">
        <f t="shared" si="198"/>
        <v>959260</v>
      </c>
      <c r="J660" s="247"/>
    </row>
    <row r="661" spans="1:10" s="142" customFormat="1" ht="15" x14ac:dyDescent="0.2">
      <c r="A661" s="139">
        <v>3632</v>
      </c>
      <c r="B661" s="223" t="s">
        <v>244</v>
      </c>
      <c r="C661" s="137">
        <v>11</v>
      </c>
      <c r="D661" s="138" t="s">
        <v>25</v>
      </c>
      <c r="E661" s="147">
        <v>3000000</v>
      </c>
      <c r="F661" s="147">
        <v>2550000</v>
      </c>
      <c r="G661" s="147"/>
      <c r="H661" s="147"/>
      <c r="I661" s="147">
        <f t="shared" si="198"/>
        <v>2550000</v>
      </c>
      <c r="J661" s="247"/>
    </row>
    <row r="662" spans="1:10" ht="47.25" x14ac:dyDescent="0.2">
      <c r="A662" s="171" t="s">
        <v>169</v>
      </c>
      <c r="B662" s="173" t="s">
        <v>617</v>
      </c>
      <c r="C662" s="194"/>
      <c r="D662" s="194"/>
      <c r="E662" s="174">
        <f t="shared" ref="E662:H662" si="203">E663</f>
        <v>70000</v>
      </c>
      <c r="F662" s="174">
        <f t="shared" si="203"/>
        <v>70000</v>
      </c>
      <c r="G662" s="174">
        <f t="shared" si="203"/>
        <v>3250</v>
      </c>
      <c r="H662" s="174">
        <f t="shared" si="203"/>
        <v>0</v>
      </c>
      <c r="I662" s="174">
        <f t="shared" si="198"/>
        <v>66750</v>
      </c>
      <c r="J662" s="247"/>
    </row>
    <row r="663" spans="1:10" s="195" customFormat="1" x14ac:dyDescent="0.2">
      <c r="A663" s="205">
        <v>11</v>
      </c>
      <c r="B663" s="205" t="s">
        <v>910</v>
      </c>
      <c r="C663" s="206"/>
      <c r="D663" s="206"/>
      <c r="E663" s="209">
        <f>E664+E667</f>
        <v>70000</v>
      </c>
      <c r="F663" s="209">
        <f>F664+F667</f>
        <v>70000</v>
      </c>
      <c r="G663" s="209">
        <f t="shared" ref="G663:H663" si="204">G664+G667</f>
        <v>3250</v>
      </c>
      <c r="H663" s="209">
        <f t="shared" si="204"/>
        <v>0</v>
      </c>
      <c r="I663" s="209">
        <f t="shared" si="198"/>
        <v>66750</v>
      </c>
      <c r="J663" s="247"/>
    </row>
    <row r="664" spans="1:10" x14ac:dyDescent="0.2">
      <c r="A664" s="210" t="s">
        <v>976</v>
      </c>
      <c r="B664" s="211" t="s">
        <v>987</v>
      </c>
      <c r="C664" s="212"/>
      <c r="D664" s="212"/>
      <c r="E664" s="213">
        <f t="shared" ref="E664:H664" si="205">E665</f>
        <v>5000</v>
      </c>
      <c r="F664" s="213">
        <f t="shared" si="205"/>
        <v>5000</v>
      </c>
      <c r="G664" s="213">
        <f t="shared" si="205"/>
        <v>0</v>
      </c>
      <c r="H664" s="213">
        <f t="shared" si="205"/>
        <v>0</v>
      </c>
      <c r="I664" s="213">
        <f t="shared" si="198"/>
        <v>5000</v>
      </c>
      <c r="J664" s="247"/>
    </row>
    <row r="665" spans="1:10" s="115" customFormat="1" x14ac:dyDescent="0.2">
      <c r="A665" s="119">
        <v>329</v>
      </c>
      <c r="B665" s="227" t="s">
        <v>125</v>
      </c>
      <c r="C665" s="117"/>
      <c r="D665" s="118"/>
      <c r="E665" s="120">
        <f>SUM(E666)</f>
        <v>5000</v>
      </c>
      <c r="F665" s="120">
        <f>SUM(F666)</f>
        <v>5000</v>
      </c>
      <c r="G665" s="120">
        <f t="shared" ref="G665:H665" si="206">SUM(G666)</f>
        <v>0</v>
      </c>
      <c r="H665" s="120">
        <f t="shared" si="206"/>
        <v>0</v>
      </c>
      <c r="I665" s="120">
        <f t="shared" si="198"/>
        <v>5000</v>
      </c>
      <c r="J665" s="247"/>
    </row>
    <row r="666" spans="1:10" s="142" customFormat="1" ht="15" x14ac:dyDescent="0.2">
      <c r="A666" s="123">
        <v>3295</v>
      </c>
      <c r="B666" s="222" t="s">
        <v>237</v>
      </c>
      <c r="C666" s="111">
        <v>11</v>
      </c>
      <c r="D666" s="122" t="s">
        <v>25</v>
      </c>
      <c r="E666" s="147">
        <v>5000</v>
      </c>
      <c r="F666" s="147">
        <v>5000</v>
      </c>
      <c r="G666" s="147"/>
      <c r="H666" s="147"/>
      <c r="I666" s="147">
        <f t="shared" si="198"/>
        <v>5000</v>
      </c>
      <c r="J666" s="247"/>
    </row>
    <row r="667" spans="1:10" ht="31.5" x14ac:dyDescent="0.2">
      <c r="A667" s="210" t="s">
        <v>984</v>
      </c>
      <c r="B667" s="211" t="s">
        <v>991</v>
      </c>
      <c r="C667" s="212"/>
      <c r="D667" s="212"/>
      <c r="E667" s="213">
        <f t="shared" ref="E667:H667" si="207">E668</f>
        <v>65000</v>
      </c>
      <c r="F667" s="213">
        <f t="shared" si="207"/>
        <v>65000</v>
      </c>
      <c r="G667" s="213">
        <f t="shared" si="207"/>
        <v>3250</v>
      </c>
      <c r="H667" s="213">
        <f t="shared" si="207"/>
        <v>0</v>
      </c>
      <c r="I667" s="213">
        <f t="shared" si="198"/>
        <v>61750</v>
      </c>
      <c r="J667" s="247"/>
    </row>
    <row r="668" spans="1:10" s="115" customFormat="1" x14ac:dyDescent="0.2">
      <c r="A668" s="119">
        <v>372</v>
      </c>
      <c r="B668" s="227" t="s">
        <v>920</v>
      </c>
      <c r="C668" s="117"/>
      <c r="D668" s="118"/>
      <c r="E668" s="120">
        <f>SUM(E669)</f>
        <v>65000</v>
      </c>
      <c r="F668" s="120">
        <f>SUM(F669)</f>
        <v>65000</v>
      </c>
      <c r="G668" s="120">
        <f>SUM(G669)</f>
        <v>3250</v>
      </c>
      <c r="H668" s="120">
        <f>SUM(H669)</f>
        <v>0</v>
      </c>
      <c r="I668" s="120">
        <f t="shared" si="198"/>
        <v>61750</v>
      </c>
      <c r="J668" s="247"/>
    </row>
    <row r="669" spans="1:10" s="142" customFormat="1" ht="15" x14ac:dyDescent="0.2">
      <c r="A669" s="123">
        <v>3721</v>
      </c>
      <c r="B669" s="222" t="s">
        <v>149</v>
      </c>
      <c r="C669" s="111">
        <v>11</v>
      </c>
      <c r="D669" s="122" t="s">
        <v>25</v>
      </c>
      <c r="E669" s="147">
        <v>65000</v>
      </c>
      <c r="F669" s="147">
        <v>65000</v>
      </c>
      <c r="G669" s="147">
        <v>3250</v>
      </c>
      <c r="H669" s="147"/>
      <c r="I669" s="147">
        <f t="shared" si="198"/>
        <v>61750</v>
      </c>
      <c r="J669" s="247"/>
    </row>
    <row r="670" spans="1:10" ht="31.5" x14ac:dyDescent="0.2">
      <c r="A670" s="171" t="s">
        <v>229</v>
      </c>
      <c r="B670" s="173" t="s">
        <v>230</v>
      </c>
      <c r="C670" s="194"/>
      <c r="D670" s="194"/>
      <c r="E670" s="174">
        <f t="shared" ref="E670:H671" si="208">E671</f>
        <v>6000000</v>
      </c>
      <c r="F670" s="174">
        <f t="shared" si="208"/>
        <v>6000000</v>
      </c>
      <c r="G670" s="174">
        <f t="shared" si="208"/>
        <v>0</v>
      </c>
      <c r="H670" s="174">
        <f t="shared" si="208"/>
        <v>0</v>
      </c>
      <c r="I670" s="174">
        <f t="shared" si="198"/>
        <v>6000000</v>
      </c>
      <c r="J670" s="247"/>
    </row>
    <row r="671" spans="1:10" s="195" customFormat="1" x14ac:dyDescent="0.2">
      <c r="A671" s="205">
        <v>11</v>
      </c>
      <c r="B671" s="205" t="s">
        <v>910</v>
      </c>
      <c r="C671" s="206"/>
      <c r="D671" s="206"/>
      <c r="E671" s="209">
        <f t="shared" si="208"/>
        <v>6000000</v>
      </c>
      <c r="F671" s="209">
        <f t="shared" si="208"/>
        <v>6000000</v>
      </c>
      <c r="G671" s="209">
        <f t="shared" si="208"/>
        <v>0</v>
      </c>
      <c r="H671" s="209">
        <f t="shared" si="208"/>
        <v>0</v>
      </c>
      <c r="I671" s="209">
        <f t="shared" si="198"/>
        <v>6000000</v>
      </c>
      <c r="J671" s="247"/>
    </row>
    <row r="672" spans="1:10" x14ac:dyDescent="0.2">
      <c r="A672" s="210" t="s">
        <v>985</v>
      </c>
      <c r="B672" s="211" t="s">
        <v>989</v>
      </c>
      <c r="C672" s="212"/>
      <c r="D672" s="212"/>
      <c r="E672" s="213">
        <f t="shared" ref="E672:H672" si="209">E673</f>
        <v>6000000</v>
      </c>
      <c r="F672" s="213">
        <f t="shared" si="209"/>
        <v>6000000</v>
      </c>
      <c r="G672" s="213">
        <f t="shared" si="209"/>
        <v>0</v>
      </c>
      <c r="H672" s="213">
        <f t="shared" si="209"/>
        <v>0</v>
      </c>
      <c r="I672" s="213">
        <f t="shared" si="198"/>
        <v>6000000</v>
      </c>
      <c r="J672" s="247"/>
    </row>
    <row r="673" spans="1:10" s="115" customFormat="1" ht="31.5" x14ac:dyDescent="0.2">
      <c r="A673" s="119">
        <v>352</v>
      </c>
      <c r="B673" s="227" t="s">
        <v>923</v>
      </c>
      <c r="C673" s="117"/>
      <c r="D673" s="118"/>
      <c r="E673" s="120">
        <f>SUM(E674)</f>
        <v>6000000</v>
      </c>
      <c r="F673" s="120">
        <f>SUM(F674)</f>
        <v>6000000</v>
      </c>
      <c r="G673" s="120">
        <f>SUM(G674)</f>
        <v>0</v>
      </c>
      <c r="H673" s="120">
        <f>SUM(H674)</f>
        <v>0</v>
      </c>
      <c r="I673" s="120">
        <f t="shared" si="198"/>
        <v>6000000</v>
      </c>
      <c r="J673" s="247"/>
    </row>
    <row r="674" spans="1:10" s="142" customFormat="1" ht="30" x14ac:dyDescent="0.2">
      <c r="A674" s="123">
        <v>3522</v>
      </c>
      <c r="B674" s="222" t="s">
        <v>646</v>
      </c>
      <c r="C674" s="111">
        <v>11</v>
      </c>
      <c r="D674" s="122" t="s">
        <v>25</v>
      </c>
      <c r="E674" s="147">
        <v>6000000</v>
      </c>
      <c r="F674" s="147">
        <v>6000000</v>
      </c>
      <c r="G674" s="147"/>
      <c r="H674" s="147"/>
      <c r="I674" s="147">
        <f t="shared" si="198"/>
        <v>6000000</v>
      </c>
      <c r="J674" s="247"/>
    </row>
    <row r="675" spans="1:10" ht="31.5" x14ac:dyDescent="0.2">
      <c r="A675" s="171" t="s">
        <v>2</v>
      </c>
      <c r="B675" s="173" t="s">
        <v>616</v>
      </c>
      <c r="C675" s="194"/>
      <c r="D675" s="194"/>
      <c r="E675" s="174">
        <f>E676</f>
        <v>1292000</v>
      </c>
      <c r="F675" s="174">
        <f>F676</f>
        <v>1292000</v>
      </c>
      <c r="G675" s="174">
        <f>G676</f>
        <v>60969</v>
      </c>
      <c r="H675" s="174">
        <f>H676</f>
        <v>0</v>
      </c>
      <c r="I675" s="174">
        <f t="shared" si="198"/>
        <v>1231031</v>
      </c>
      <c r="J675" s="247"/>
    </row>
    <row r="676" spans="1:10" s="195" customFormat="1" x14ac:dyDescent="0.2">
      <c r="A676" s="205">
        <v>11</v>
      </c>
      <c r="B676" s="205" t="s">
        <v>910</v>
      </c>
      <c r="C676" s="206"/>
      <c r="D676" s="206"/>
      <c r="E676" s="209">
        <f t="shared" ref="E676:H676" si="210">E677</f>
        <v>1292000</v>
      </c>
      <c r="F676" s="209">
        <f t="shared" si="210"/>
        <v>1292000</v>
      </c>
      <c r="G676" s="209">
        <f t="shared" si="210"/>
        <v>60969</v>
      </c>
      <c r="H676" s="209">
        <f t="shared" si="210"/>
        <v>0</v>
      </c>
      <c r="I676" s="209">
        <f t="shared" si="198"/>
        <v>1231031</v>
      </c>
      <c r="J676" s="247"/>
    </row>
    <row r="677" spans="1:10" x14ac:dyDescent="0.2">
      <c r="A677" s="210" t="s">
        <v>976</v>
      </c>
      <c r="B677" s="211" t="s">
        <v>987</v>
      </c>
      <c r="C677" s="212"/>
      <c r="D677" s="212"/>
      <c r="E677" s="213">
        <f t="shared" ref="E677:H677" si="211">E678+E680</f>
        <v>1292000</v>
      </c>
      <c r="F677" s="213">
        <f t="shared" si="211"/>
        <v>1292000</v>
      </c>
      <c r="G677" s="213">
        <f t="shared" si="211"/>
        <v>60969</v>
      </c>
      <c r="H677" s="213">
        <f t="shared" si="211"/>
        <v>0</v>
      </c>
      <c r="I677" s="213">
        <f t="shared" si="198"/>
        <v>1231031</v>
      </c>
      <c r="J677" s="247"/>
    </row>
    <row r="678" spans="1:10" s="115" customFormat="1" x14ac:dyDescent="0.2">
      <c r="A678" s="119">
        <v>323</v>
      </c>
      <c r="B678" s="227" t="s">
        <v>918</v>
      </c>
      <c r="C678" s="117"/>
      <c r="D678" s="118"/>
      <c r="E678" s="120">
        <f>SUM(E679)</f>
        <v>750000</v>
      </c>
      <c r="F678" s="120">
        <f>SUM(F679)</f>
        <v>750000</v>
      </c>
      <c r="G678" s="120">
        <f>SUM(G679)</f>
        <v>37500</v>
      </c>
      <c r="H678" s="120">
        <f>SUM(H679)</f>
        <v>0</v>
      </c>
      <c r="I678" s="120">
        <f t="shared" si="198"/>
        <v>712500</v>
      </c>
      <c r="J678" s="247"/>
    </row>
    <row r="679" spans="1:10" s="142" customFormat="1" ht="15" x14ac:dyDescent="0.2">
      <c r="A679" s="123">
        <v>3235</v>
      </c>
      <c r="B679" s="222" t="s">
        <v>42</v>
      </c>
      <c r="C679" s="111">
        <v>11</v>
      </c>
      <c r="D679" s="122" t="s">
        <v>25</v>
      </c>
      <c r="E679" s="147">
        <v>750000</v>
      </c>
      <c r="F679" s="147">
        <v>750000</v>
      </c>
      <c r="G679" s="147">
        <v>37500</v>
      </c>
      <c r="H679" s="147"/>
      <c r="I679" s="147">
        <f t="shared" si="198"/>
        <v>712500</v>
      </c>
      <c r="J679" s="247"/>
    </row>
    <row r="680" spans="1:10" s="115" customFormat="1" x14ac:dyDescent="0.2">
      <c r="A680" s="119">
        <v>329</v>
      </c>
      <c r="B680" s="227" t="s">
        <v>125</v>
      </c>
      <c r="C680" s="117"/>
      <c r="D680" s="118"/>
      <c r="E680" s="120">
        <f>SUM(E681)</f>
        <v>542000</v>
      </c>
      <c r="F680" s="120">
        <f>SUM(F681)</f>
        <v>542000</v>
      </c>
      <c r="G680" s="120">
        <f>SUM(G681)</f>
        <v>23469</v>
      </c>
      <c r="H680" s="120">
        <f>SUM(H681)</f>
        <v>0</v>
      </c>
      <c r="I680" s="120">
        <f t="shared" si="198"/>
        <v>518531</v>
      </c>
      <c r="J680" s="247"/>
    </row>
    <row r="681" spans="1:10" s="146" customFormat="1" x14ac:dyDescent="0.2">
      <c r="A681" s="123">
        <v>3294</v>
      </c>
      <c r="B681" s="222" t="s">
        <v>610</v>
      </c>
      <c r="C681" s="111">
        <v>11</v>
      </c>
      <c r="D681" s="122" t="s">
        <v>25</v>
      </c>
      <c r="E681" s="147">
        <v>542000</v>
      </c>
      <c r="F681" s="147">
        <v>542000</v>
      </c>
      <c r="G681" s="147">
        <v>23469</v>
      </c>
      <c r="H681" s="147"/>
      <c r="I681" s="147">
        <f t="shared" si="198"/>
        <v>518531</v>
      </c>
      <c r="J681" s="247"/>
    </row>
    <row r="682" spans="1:10" s="115" customFormat="1" ht="31.5" x14ac:dyDescent="0.2">
      <c r="A682" s="170" t="s">
        <v>609</v>
      </c>
      <c r="B682" s="173" t="s">
        <v>607</v>
      </c>
      <c r="C682" s="194"/>
      <c r="D682" s="194"/>
      <c r="E682" s="174">
        <f>E683</f>
        <v>900000</v>
      </c>
      <c r="F682" s="174">
        <f>F683</f>
        <v>900000</v>
      </c>
      <c r="G682" s="174">
        <f>G683</f>
        <v>45000</v>
      </c>
      <c r="H682" s="174">
        <f>H683</f>
        <v>0</v>
      </c>
      <c r="I682" s="174">
        <f t="shared" si="198"/>
        <v>855000</v>
      </c>
      <c r="J682" s="247"/>
    </row>
    <row r="683" spans="1:10" s="195" customFormat="1" x14ac:dyDescent="0.2">
      <c r="A683" s="205">
        <v>11</v>
      </c>
      <c r="B683" s="205" t="s">
        <v>910</v>
      </c>
      <c r="C683" s="206"/>
      <c r="D683" s="206"/>
      <c r="E683" s="209">
        <f t="shared" ref="E683:H683" si="212">E684+E688</f>
        <v>900000</v>
      </c>
      <c r="F683" s="209">
        <f t="shared" si="212"/>
        <v>900000</v>
      </c>
      <c r="G683" s="209">
        <f t="shared" si="212"/>
        <v>45000</v>
      </c>
      <c r="H683" s="209">
        <f t="shared" si="212"/>
        <v>0</v>
      </c>
      <c r="I683" s="209">
        <f t="shared" si="198"/>
        <v>855000</v>
      </c>
      <c r="J683" s="247"/>
    </row>
    <row r="684" spans="1:10" x14ac:dyDescent="0.2">
      <c r="A684" s="210" t="s">
        <v>976</v>
      </c>
      <c r="B684" s="211" t="s">
        <v>987</v>
      </c>
      <c r="C684" s="212"/>
      <c r="D684" s="212"/>
      <c r="E684" s="213">
        <f t="shared" ref="E684:H684" si="213">E685</f>
        <v>200000</v>
      </c>
      <c r="F684" s="213">
        <f t="shared" si="213"/>
        <v>200000</v>
      </c>
      <c r="G684" s="213">
        <f t="shared" si="213"/>
        <v>10000</v>
      </c>
      <c r="H684" s="213">
        <f t="shared" si="213"/>
        <v>0</v>
      </c>
      <c r="I684" s="213">
        <f t="shared" si="198"/>
        <v>190000</v>
      </c>
      <c r="J684" s="247"/>
    </row>
    <row r="685" spans="1:10" s="115" customFormat="1" x14ac:dyDescent="0.2">
      <c r="A685" s="119">
        <v>323</v>
      </c>
      <c r="B685" s="227" t="s">
        <v>918</v>
      </c>
      <c r="C685" s="117"/>
      <c r="D685" s="118"/>
      <c r="E685" s="120">
        <f>E686+E687</f>
        <v>200000</v>
      </c>
      <c r="F685" s="120">
        <f>F686+F687</f>
        <v>200000</v>
      </c>
      <c r="G685" s="120">
        <f>G686+G687</f>
        <v>10000</v>
      </c>
      <c r="H685" s="120">
        <f>H686+H687</f>
        <v>0</v>
      </c>
      <c r="I685" s="120">
        <f t="shared" si="198"/>
        <v>190000</v>
      </c>
      <c r="J685" s="247"/>
    </row>
    <row r="686" spans="1:10" s="142" customFormat="1" ht="15" x14ac:dyDescent="0.2">
      <c r="A686" s="123">
        <v>3237</v>
      </c>
      <c r="B686" s="222" t="s">
        <v>36</v>
      </c>
      <c r="C686" s="111">
        <v>11</v>
      </c>
      <c r="D686" s="122" t="s">
        <v>25</v>
      </c>
      <c r="E686" s="147">
        <v>100000</v>
      </c>
      <c r="F686" s="147">
        <v>100000</v>
      </c>
      <c r="G686" s="147">
        <v>5000</v>
      </c>
      <c r="H686" s="147"/>
      <c r="I686" s="147">
        <f t="shared" si="198"/>
        <v>95000</v>
      </c>
      <c r="J686" s="247"/>
    </row>
    <row r="687" spans="1:10" s="142" customFormat="1" ht="15" x14ac:dyDescent="0.2">
      <c r="A687" s="139">
        <v>3238</v>
      </c>
      <c r="B687" s="223" t="s">
        <v>122</v>
      </c>
      <c r="C687" s="137">
        <v>11</v>
      </c>
      <c r="D687" s="138" t="s">
        <v>25</v>
      </c>
      <c r="E687" s="147">
        <v>100000</v>
      </c>
      <c r="F687" s="147">
        <v>100000</v>
      </c>
      <c r="G687" s="147">
        <v>5000</v>
      </c>
      <c r="H687" s="147"/>
      <c r="I687" s="147">
        <f t="shared" si="198"/>
        <v>95000</v>
      </c>
      <c r="J687" s="247"/>
    </row>
    <row r="688" spans="1:10" x14ac:dyDescent="0.2">
      <c r="A688" s="210" t="s">
        <v>979</v>
      </c>
      <c r="B688" s="211" t="s">
        <v>993</v>
      </c>
      <c r="C688" s="212"/>
      <c r="D688" s="212"/>
      <c r="E688" s="213">
        <f t="shared" ref="E688:H688" si="214">E689</f>
        <v>700000</v>
      </c>
      <c r="F688" s="213">
        <f t="shared" si="214"/>
        <v>700000</v>
      </c>
      <c r="G688" s="213">
        <f t="shared" si="214"/>
        <v>35000</v>
      </c>
      <c r="H688" s="213">
        <f t="shared" si="214"/>
        <v>0</v>
      </c>
      <c r="I688" s="213">
        <f t="shared" si="198"/>
        <v>665000</v>
      </c>
      <c r="J688" s="247"/>
    </row>
    <row r="689" spans="1:10" s="115" customFormat="1" x14ac:dyDescent="0.2">
      <c r="A689" s="119">
        <v>412</v>
      </c>
      <c r="B689" s="227" t="s">
        <v>935</v>
      </c>
      <c r="C689" s="117"/>
      <c r="D689" s="118"/>
      <c r="E689" s="120">
        <f t="shared" ref="E689:H689" si="215">E690</f>
        <v>700000</v>
      </c>
      <c r="F689" s="120">
        <f t="shared" si="215"/>
        <v>700000</v>
      </c>
      <c r="G689" s="120">
        <f t="shared" si="215"/>
        <v>35000</v>
      </c>
      <c r="H689" s="120">
        <f t="shared" si="215"/>
        <v>0</v>
      </c>
      <c r="I689" s="120">
        <f t="shared" si="198"/>
        <v>665000</v>
      </c>
      <c r="J689" s="247"/>
    </row>
    <row r="690" spans="1:10" s="142" customFormat="1" ht="15" x14ac:dyDescent="0.2">
      <c r="A690" s="123">
        <v>4126</v>
      </c>
      <c r="B690" s="222" t="s">
        <v>4</v>
      </c>
      <c r="C690" s="111">
        <v>11</v>
      </c>
      <c r="D690" s="122" t="s">
        <v>25</v>
      </c>
      <c r="E690" s="147">
        <v>700000</v>
      </c>
      <c r="F690" s="147">
        <v>700000</v>
      </c>
      <c r="G690" s="147">
        <v>35000</v>
      </c>
      <c r="H690" s="147"/>
      <c r="I690" s="147">
        <f t="shared" si="198"/>
        <v>665000</v>
      </c>
      <c r="J690" s="247"/>
    </row>
    <row r="691" spans="1:10" s="134" customFormat="1" ht="31.5" x14ac:dyDescent="0.2">
      <c r="A691" s="171" t="s">
        <v>291</v>
      </c>
      <c r="B691" s="173" t="s">
        <v>292</v>
      </c>
      <c r="C691" s="194"/>
      <c r="D691" s="194"/>
      <c r="E691" s="174">
        <f t="shared" ref="E691:H692" si="216">E692</f>
        <v>0</v>
      </c>
      <c r="F691" s="174">
        <f t="shared" si="216"/>
        <v>0</v>
      </c>
      <c r="G691" s="174">
        <f t="shared" si="216"/>
        <v>0</v>
      </c>
      <c r="H691" s="174">
        <f t="shared" si="216"/>
        <v>0</v>
      </c>
      <c r="I691" s="174">
        <f t="shared" si="198"/>
        <v>0</v>
      </c>
      <c r="J691" s="247"/>
    </row>
    <row r="692" spans="1:10" s="195" customFormat="1" x14ac:dyDescent="0.2">
      <c r="A692" s="205">
        <v>11</v>
      </c>
      <c r="B692" s="205" t="s">
        <v>910</v>
      </c>
      <c r="C692" s="206"/>
      <c r="D692" s="206"/>
      <c r="E692" s="209">
        <f t="shared" si="216"/>
        <v>0</v>
      </c>
      <c r="F692" s="209">
        <f t="shared" si="216"/>
        <v>0</v>
      </c>
      <c r="G692" s="209">
        <f t="shared" si="216"/>
        <v>0</v>
      </c>
      <c r="H692" s="209">
        <f t="shared" si="216"/>
        <v>0</v>
      </c>
      <c r="I692" s="209">
        <f t="shared" si="198"/>
        <v>0</v>
      </c>
      <c r="J692" s="247"/>
    </row>
    <row r="693" spans="1:10" x14ac:dyDescent="0.2">
      <c r="A693" s="210" t="s">
        <v>977</v>
      </c>
      <c r="B693" s="211" t="s">
        <v>994</v>
      </c>
      <c r="C693" s="212"/>
      <c r="D693" s="212"/>
      <c r="E693" s="213">
        <f t="shared" ref="E693:H693" si="217">E694</f>
        <v>0</v>
      </c>
      <c r="F693" s="213">
        <f t="shared" si="217"/>
        <v>0</v>
      </c>
      <c r="G693" s="213">
        <f t="shared" si="217"/>
        <v>0</v>
      </c>
      <c r="H693" s="213">
        <f t="shared" si="217"/>
        <v>0</v>
      </c>
      <c r="I693" s="213">
        <f t="shared" si="198"/>
        <v>0</v>
      </c>
      <c r="J693" s="247"/>
    </row>
    <row r="694" spans="1:10" s="134" customFormat="1" x14ac:dyDescent="0.2">
      <c r="A694" s="126">
        <v>423</v>
      </c>
      <c r="B694" s="119" t="s">
        <v>937</v>
      </c>
      <c r="C694" s="117"/>
      <c r="D694" s="128"/>
      <c r="E694" s="120">
        <f t="shared" ref="E694:H694" si="218">E695</f>
        <v>0</v>
      </c>
      <c r="F694" s="120">
        <f t="shared" si="218"/>
        <v>0</v>
      </c>
      <c r="G694" s="120">
        <f t="shared" si="218"/>
        <v>0</v>
      </c>
      <c r="H694" s="120">
        <f t="shared" si="218"/>
        <v>0</v>
      </c>
      <c r="I694" s="120">
        <f t="shared" si="198"/>
        <v>0</v>
      </c>
      <c r="J694" s="247"/>
    </row>
    <row r="695" spans="1:10" s="153" customFormat="1" ht="15" x14ac:dyDescent="0.2">
      <c r="A695" s="123">
        <v>4233</v>
      </c>
      <c r="B695" s="222" t="s">
        <v>142</v>
      </c>
      <c r="C695" s="111">
        <v>11</v>
      </c>
      <c r="D695" s="112" t="s">
        <v>25</v>
      </c>
      <c r="E695" s="141">
        <v>0</v>
      </c>
      <c r="F695" s="141">
        <v>0</v>
      </c>
      <c r="G695" s="141"/>
      <c r="H695" s="141"/>
      <c r="I695" s="141">
        <f t="shared" si="198"/>
        <v>0</v>
      </c>
      <c r="J695" s="247"/>
    </row>
    <row r="696" spans="1:10" s="134" customFormat="1" ht="31.5" x14ac:dyDescent="0.2">
      <c r="A696" s="171" t="s">
        <v>75</v>
      </c>
      <c r="B696" s="173" t="s">
        <v>92</v>
      </c>
      <c r="C696" s="194"/>
      <c r="D696" s="194"/>
      <c r="E696" s="174">
        <f>E697</f>
        <v>20155900</v>
      </c>
      <c r="F696" s="174">
        <f>F697</f>
        <v>20080900</v>
      </c>
      <c r="G696" s="174">
        <f>G697</f>
        <v>946795</v>
      </c>
      <c r="H696" s="174">
        <f>H697</f>
        <v>0</v>
      </c>
      <c r="I696" s="174">
        <f t="shared" si="198"/>
        <v>19134105</v>
      </c>
      <c r="J696" s="247"/>
    </row>
    <row r="697" spans="1:10" s="195" customFormat="1" x14ac:dyDescent="0.2">
      <c r="A697" s="205">
        <v>11</v>
      </c>
      <c r="B697" s="205" t="s">
        <v>910</v>
      </c>
      <c r="C697" s="206"/>
      <c r="D697" s="206"/>
      <c r="E697" s="209">
        <f t="shared" ref="E697:H697" si="219">E698+E709+E713</f>
        <v>20155900</v>
      </c>
      <c r="F697" s="209">
        <f t="shared" si="219"/>
        <v>20080900</v>
      </c>
      <c r="G697" s="209">
        <f t="shared" si="219"/>
        <v>946795</v>
      </c>
      <c r="H697" s="209">
        <f t="shared" si="219"/>
        <v>0</v>
      </c>
      <c r="I697" s="209">
        <f t="shared" si="198"/>
        <v>19134105</v>
      </c>
      <c r="J697" s="247"/>
    </row>
    <row r="698" spans="1:10" x14ac:dyDescent="0.2">
      <c r="A698" s="210" t="s">
        <v>976</v>
      </c>
      <c r="B698" s="211" t="s">
        <v>987</v>
      </c>
      <c r="C698" s="212"/>
      <c r="D698" s="212"/>
      <c r="E698" s="213">
        <f t="shared" ref="E698:H698" si="220">E699+E702+E707</f>
        <v>19625900</v>
      </c>
      <c r="F698" s="213">
        <f t="shared" si="220"/>
        <v>19625900</v>
      </c>
      <c r="G698" s="213">
        <f t="shared" si="220"/>
        <v>946295</v>
      </c>
      <c r="H698" s="213">
        <f t="shared" si="220"/>
        <v>0</v>
      </c>
      <c r="I698" s="213">
        <f t="shared" si="198"/>
        <v>18679605</v>
      </c>
      <c r="J698" s="247"/>
    </row>
    <row r="699" spans="1:10" s="134" customFormat="1" x14ac:dyDescent="0.2">
      <c r="A699" s="119">
        <v>322</v>
      </c>
      <c r="B699" s="227" t="s">
        <v>917</v>
      </c>
      <c r="C699" s="117"/>
      <c r="D699" s="128"/>
      <c r="E699" s="120">
        <f>E700+E701</f>
        <v>100000</v>
      </c>
      <c r="F699" s="120">
        <f>F700+F701</f>
        <v>100000</v>
      </c>
      <c r="G699" s="120">
        <f>G700+G701</f>
        <v>5000</v>
      </c>
      <c r="H699" s="120">
        <f>H700+H701</f>
        <v>0</v>
      </c>
      <c r="I699" s="120">
        <f t="shared" si="198"/>
        <v>95000</v>
      </c>
      <c r="J699" s="247"/>
    </row>
    <row r="700" spans="1:10" s="153" customFormat="1" ht="15" x14ac:dyDescent="0.2">
      <c r="A700" s="139">
        <v>3224</v>
      </c>
      <c r="B700" s="223" t="s">
        <v>144</v>
      </c>
      <c r="C700" s="137">
        <v>11</v>
      </c>
      <c r="D700" s="150" t="s">
        <v>25</v>
      </c>
      <c r="E700" s="140">
        <v>70000</v>
      </c>
      <c r="F700" s="140">
        <v>70000</v>
      </c>
      <c r="G700" s="140">
        <v>3500</v>
      </c>
      <c r="H700" s="140"/>
      <c r="I700" s="140">
        <f t="shared" si="198"/>
        <v>66500</v>
      </c>
      <c r="J700" s="247"/>
    </row>
    <row r="701" spans="1:10" s="153" customFormat="1" ht="15" x14ac:dyDescent="0.2">
      <c r="A701" s="139">
        <v>3225</v>
      </c>
      <c r="B701" s="223" t="s">
        <v>151</v>
      </c>
      <c r="C701" s="137">
        <v>11</v>
      </c>
      <c r="D701" s="150" t="s">
        <v>25</v>
      </c>
      <c r="E701" s="140">
        <v>30000</v>
      </c>
      <c r="F701" s="140">
        <v>30000</v>
      </c>
      <c r="G701" s="140">
        <v>1500</v>
      </c>
      <c r="H701" s="140"/>
      <c r="I701" s="140">
        <f t="shared" si="198"/>
        <v>28500</v>
      </c>
      <c r="J701" s="247"/>
    </row>
    <row r="702" spans="1:10" s="134" customFormat="1" x14ac:dyDescent="0.2">
      <c r="A702" s="119">
        <v>323</v>
      </c>
      <c r="B702" s="227" t="s">
        <v>918</v>
      </c>
      <c r="C702" s="117"/>
      <c r="D702" s="128"/>
      <c r="E702" s="120">
        <f>SUM(E703:E706)</f>
        <v>19425900</v>
      </c>
      <c r="F702" s="120">
        <f>SUM(F703:F706)</f>
        <v>19425900</v>
      </c>
      <c r="G702" s="120">
        <f>SUM(G703:G706)</f>
        <v>941295</v>
      </c>
      <c r="H702" s="120">
        <f>SUM(H703:H706)</f>
        <v>0</v>
      </c>
      <c r="I702" s="120">
        <f t="shared" si="198"/>
        <v>18484605</v>
      </c>
      <c r="J702" s="247"/>
    </row>
    <row r="703" spans="1:10" s="153" customFormat="1" ht="15" x14ac:dyDescent="0.2">
      <c r="A703" s="123">
        <v>3232</v>
      </c>
      <c r="B703" s="222" t="s">
        <v>118</v>
      </c>
      <c r="C703" s="111">
        <v>11</v>
      </c>
      <c r="D703" s="112" t="s">
        <v>25</v>
      </c>
      <c r="E703" s="140">
        <v>17575900</v>
      </c>
      <c r="F703" s="140">
        <v>17575900</v>
      </c>
      <c r="G703" s="140">
        <v>878795</v>
      </c>
      <c r="H703" s="140"/>
      <c r="I703" s="140">
        <f t="shared" si="198"/>
        <v>16697105</v>
      </c>
      <c r="J703" s="247"/>
    </row>
    <row r="704" spans="1:10" s="153" customFormat="1" ht="15" x14ac:dyDescent="0.2">
      <c r="A704" s="123">
        <v>3235</v>
      </c>
      <c r="B704" s="222" t="s">
        <v>42</v>
      </c>
      <c r="C704" s="111">
        <v>11</v>
      </c>
      <c r="D704" s="112" t="s">
        <v>25</v>
      </c>
      <c r="E704" s="140">
        <v>70000</v>
      </c>
      <c r="F704" s="140">
        <v>70000</v>
      </c>
      <c r="G704" s="140">
        <v>3500</v>
      </c>
      <c r="H704" s="140"/>
      <c r="I704" s="140">
        <f t="shared" si="198"/>
        <v>66500</v>
      </c>
      <c r="J704" s="247"/>
    </row>
    <row r="705" spans="1:10" s="153" customFormat="1" ht="15" x14ac:dyDescent="0.2">
      <c r="A705" s="123">
        <v>3237</v>
      </c>
      <c r="B705" s="222" t="s">
        <v>36</v>
      </c>
      <c r="C705" s="111">
        <v>11</v>
      </c>
      <c r="D705" s="112" t="s">
        <v>25</v>
      </c>
      <c r="E705" s="140">
        <v>1600000</v>
      </c>
      <c r="F705" s="140">
        <v>1600000</v>
      </c>
      <c r="G705" s="140">
        <v>50000</v>
      </c>
      <c r="H705" s="140"/>
      <c r="I705" s="140">
        <f t="shared" si="198"/>
        <v>1550000</v>
      </c>
      <c r="J705" s="247"/>
    </row>
    <row r="706" spans="1:10" s="153" customFormat="1" ht="15" x14ac:dyDescent="0.2">
      <c r="A706" s="123">
        <v>3238</v>
      </c>
      <c r="B706" s="222" t="s">
        <v>122</v>
      </c>
      <c r="C706" s="111">
        <v>11</v>
      </c>
      <c r="D706" s="112" t="s">
        <v>25</v>
      </c>
      <c r="E706" s="140">
        <v>180000</v>
      </c>
      <c r="F706" s="140">
        <v>180000</v>
      </c>
      <c r="G706" s="140">
        <v>9000</v>
      </c>
      <c r="H706" s="140"/>
      <c r="I706" s="140">
        <f t="shared" si="198"/>
        <v>171000</v>
      </c>
      <c r="J706" s="247"/>
    </row>
    <row r="707" spans="1:10" s="164" customFormat="1" x14ac:dyDescent="0.2">
      <c r="A707" s="119">
        <v>329</v>
      </c>
      <c r="B707" s="227" t="s">
        <v>125</v>
      </c>
      <c r="C707" s="117"/>
      <c r="D707" s="128"/>
      <c r="E707" s="155">
        <f>E708</f>
        <v>100000</v>
      </c>
      <c r="F707" s="155">
        <f>F708</f>
        <v>100000</v>
      </c>
      <c r="G707" s="155">
        <f>G708</f>
        <v>0</v>
      </c>
      <c r="H707" s="155">
        <f>H708</f>
        <v>0</v>
      </c>
      <c r="I707" s="155">
        <f t="shared" si="198"/>
        <v>100000</v>
      </c>
      <c r="J707" s="247"/>
    </row>
    <row r="708" spans="1:10" s="153" customFormat="1" ht="15" x14ac:dyDescent="0.2">
      <c r="A708" s="139">
        <v>3292</v>
      </c>
      <c r="B708" s="223" t="s">
        <v>123</v>
      </c>
      <c r="C708" s="137">
        <v>11</v>
      </c>
      <c r="D708" s="150" t="s">
        <v>25</v>
      </c>
      <c r="E708" s="140">
        <v>100000</v>
      </c>
      <c r="F708" s="140">
        <v>100000</v>
      </c>
      <c r="G708" s="140"/>
      <c r="H708" s="140"/>
      <c r="I708" s="140">
        <f t="shared" si="198"/>
        <v>100000</v>
      </c>
      <c r="J708" s="247"/>
    </row>
    <row r="709" spans="1:10" x14ac:dyDescent="0.2">
      <c r="A709" s="210" t="s">
        <v>979</v>
      </c>
      <c r="B709" s="211" t="s">
        <v>993</v>
      </c>
      <c r="C709" s="212"/>
      <c r="D709" s="212"/>
      <c r="E709" s="213">
        <f t="shared" ref="E709:H709" si="221">E710</f>
        <v>520000</v>
      </c>
      <c r="F709" s="213">
        <f t="shared" si="221"/>
        <v>445000</v>
      </c>
      <c r="G709" s="213">
        <f t="shared" si="221"/>
        <v>0</v>
      </c>
      <c r="H709" s="213">
        <f t="shared" si="221"/>
        <v>0</v>
      </c>
      <c r="I709" s="213">
        <f t="shared" si="198"/>
        <v>445000</v>
      </c>
      <c r="J709" s="247"/>
    </row>
    <row r="710" spans="1:10" s="134" customFormat="1" x14ac:dyDescent="0.2">
      <c r="A710" s="119">
        <v>412</v>
      </c>
      <c r="B710" s="227" t="s">
        <v>935</v>
      </c>
      <c r="C710" s="117"/>
      <c r="D710" s="128"/>
      <c r="E710" s="120">
        <f>E711+E712</f>
        <v>520000</v>
      </c>
      <c r="F710" s="120">
        <f>F711+F712</f>
        <v>445000</v>
      </c>
      <c r="G710" s="120">
        <f>G711+G712</f>
        <v>0</v>
      </c>
      <c r="H710" s="120">
        <f>H711+H712</f>
        <v>0</v>
      </c>
      <c r="I710" s="120">
        <f t="shared" si="198"/>
        <v>445000</v>
      </c>
      <c r="J710" s="247"/>
    </row>
    <row r="711" spans="1:10" s="153" customFormat="1" ht="15" x14ac:dyDescent="0.2">
      <c r="A711" s="123">
        <v>4123</v>
      </c>
      <c r="B711" s="222" t="s">
        <v>133</v>
      </c>
      <c r="C711" s="111">
        <v>11</v>
      </c>
      <c r="D711" s="112" t="s">
        <v>25</v>
      </c>
      <c r="E711" s="141">
        <v>20000</v>
      </c>
      <c r="F711" s="141">
        <v>20000</v>
      </c>
      <c r="G711" s="141"/>
      <c r="H711" s="141"/>
      <c r="I711" s="141">
        <f t="shared" si="198"/>
        <v>20000</v>
      </c>
      <c r="J711" s="247"/>
    </row>
    <row r="712" spans="1:10" s="153" customFormat="1" ht="15" x14ac:dyDescent="0.2">
      <c r="A712" s="123">
        <v>4126</v>
      </c>
      <c r="B712" s="222" t="s">
        <v>4</v>
      </c>
      <c r="C712" s="111">
        <v>11</v>
      </c>
      <c r="D712" s="112" t="s">
        <v>25</v>
      </c>
      <c r="E712" s="141">
        <v>500000</v>
      </c>
      <c r="F712" s="141">
        <v>425000</v>
      </c>
      <c r="G712" s="141"/>
      <c r="H712" s="141"/>
      <c r="I712" s="141">
        <f t="shared" si="198"/>
        <v>425000</v>
      </c>
      <c r="J712" s="247"/>
    </row>
    <row r="713" spans="1:10" x14ac:dyDescent="0.2">
      <c r="A713" s="210" t="s">
        <v>977</v>
      </c>
      <c r="B713" s="211" t="s">
        <v>994</v>
      </c>
      <c r="C713" s="212"/>
      <c r="D713" s="212"/>
      <c r="E713" s="213">
        <f t="shared" ref="E713:H713" si="222">E714+E716</f>
        <v>10000</v>
      </c>
      <c r="F713" s="213">
        <f t="shared" si="222"/>
        <v>10000</v>
      </c>
      <c r="G713" s="213">
        <f t="shared" si="222"/>
        <v>500</v>
      </c>
      <c r="H713" s="213">
        <f t="shared" si="222"/>
        <v>0</v>
      </c>
      <c r="I713" s="213">
        <f t="shared" si="198"/>
        <v>9500</v>
      </c>
      <c r="J713" s="247"/>
    </row>
    <row r="714" spans="1:10" s="134" customFormat="1" x14ac:dyDescent="0.2">
      <c r="A714" s="119">
        <v>421</v>
      </c>
      <c r="B714" s="119" t="s">
        <v>936</v>
      </c>
      <c r="C714" s="117"/>
      <c r="D714" s="128"/>
      <c r="E714" s="121">
        <f>E715</f>
        <v>0</v>
      </c>
      <c r="F714" s="121">
        <f>F715</f>
        <v>0</v>
      </c>
      <c r="G714" s="121">
        <f>G715</f>
        <v>0</v>
      </c>
      <c r="H714" s="121">
        <f>H715</f>
        <v>0</v>
      </c>
      <c r="I714" s="121">
        <f t="shared" ref="I714:I777" si="223">F714-G714+H714</f>
        <v>0</v>
      </c>
      <c r="J714" s="247"/>
    </row>
    <row r="715" spans="1:10" s="153" customFormat="1" ht="15" x14ac:dyDescent="0.2">
      <c r="A715" s="123">
        <v>4214</v>
      </c>
      <c r="B715" s="222" t="s">
        <v>154</v>
      </c>
      <c r="C715" s="111">
        <v>11</v>
      </c>
      <c r="D715" s="112" t="s">
        <v>25</v>
      </c>
      <c r="E715" s="141">
        <v>0</v>
      </c>
      <c r="F715" s="141">
        <v>0</v>
      </c>
      <c r="G715" s="141"/>
      <c r="H715" s="141"/>
      <c r="I715" s="141">
        <f t="shared" si="223"/>
        <v>0</v>
      </c>
      <c r="J715" s="247"/>
    </row>
    <row r="716" spans="1:10" s="134" customFormat="1" x14ac:dyDescent="0.2">
      <c r="A716" s="119">
        <v>426</v>
      </c>
      <c r="B716" s="227" t="s">
        <v>939</v>
      </c>
      <c r="C716" s="117"/>
      <c r="D716" s="128"/>
      <c r="E716" s="121">
        <f>E717</f>
        <v>10000</v>
      </c>
      <c r="F716" s="121">
        <f>F717</f>
        <v>10000</v>
      </c>
      <c r="G716" s="121">
        <f>G717</f>
        <v>500</v>
      </c>
      <c r="H716" s="121">
        <f>H717</f>
        <v>0</v>
      </c>
      <c r="I716" s="121">
        <f t="shared" si="223"/>
        <v>9500</v>
      </c>
      <c r="J716" s="247"/>
    </row>
    <row r="717" spans="1:10" s="153" customFormat="1" ht="15" x14ac:dyDescent="0.2">
      <c r="A717" s="123">
        <v>4262</v>
      </c>
      <c r="B717" s="222" t="s">
        <v>135</v>
      </c>
      <c r="C717" s="111">
        <v>11</v>
      </c>
      <c r="D717" s="112" t="s">
        <v>25</v>
      </c>
      <c r="E717" s="141">
        <v>10000</v>
      </c>
      <c r="F717" s="141">
        <v>10000</v>
      </c>
      <c r="G717" s="141">
        <v>500</v>
      </c>
      <c r="H717" s="141"/>
      <c r="I717" s="141">
        <f t="shared" si="223"/>
        <v>9500</v>
      </c>
      <c r="J717" s="247"/>
    </row>
    <row r="718" spans="1:10" s="134" customFormat="1" ht="31.5" x14ac:dyDescent="0.2">
      <c r="A718" s="171" t="s">
        <v>97</v>
      </c>
      <c r="B718" s="173" t="s">
        <v>94</v>
      </c>
      <c r="C718" s="194"/>
      <c r="D718" s="194"/>
      <c r="E718" s="174">
        <f>E719</f>
        <v>0</v>
      </c>
      <c r="F718" s="174">
        <f>F719</f>
        <v>0</v>
      </c>
      <c r="G718" s="174">
        <f>G719</f>
        <v>0</v>
      </c>
      <c r="H718" s="174">
        <f>H719</f>
        <v>0</v>
      </c>
      <c r="I718" s="174">
        <f t="shared" si="223"/>
        <v>0</v>
      </c>
      <c r="J718" s="247"/>
    </row>
    <row r="719" spans="1:10" s="195" customFormat="1" x14ac:dyDescent="0.2">
      <c r="A719" s="205">
        <v>11</v>
      </c>
      <c r="B719" s="205" t="s">
        <v>910</v>
      </c>
      <c r="C719" s="206"/>
      <c r="D719" s="206"/>
      <c r="E719" s="209">
        <f t="shared" ref="E719:H719" si="224">E720+E723</f>
        <v>0</v>
      </c>
      <c r="F719" s="209">
        <f t="shared" si="224"/>
        <v>0</v>
      </c>
      <c r="G719" s="209">
        <f t="shared" si="224"/>
        <v>0</v>
      </c>
      <c r="H719" s="209">
        <f t="shared" si="224"/>
        <v>0</v>
      </c>
      <c r="I719" s="209">
        <f t="shared" si="223"/>
        <v>0</v>
      </c>
      <c r="J719" s="247"/>
    </row>
    <row r="720" spans="1:10" x14ac:dyDescent="0.2">
      <c r="A720" s="210" t="s">
        <v>976</v>
      </c>
      <c r="B720" s="211" t="s">
        <v>987</v>
      </c>
      <c r="C720" s="212"/>
      <c r="D720" s="212"/>
      <c r="E720" s="213">
        <f t="shared" ref="E720:H720" si="225">E721</f>
        <v>0</v>
      </c>
      <c r="F720" s="213">
        <f t="shared" si="225"/>
        <v>0</v>
      </c>
      <c r="G720" s="213">
        <f t="shared" si="225"/>
        <v>0</v>
      </c>
      <c r="H720" s="213">
        <f t="shared" si="225"/>
        <v>0</v>
      </c>
      <c r="I720" s="213">
        <f t="shared" si="223"/>
        <v>0</v>
      </c>
      <c r="J720" s="247"/>
    </row>
    <row r="721" spans="1:10" s="134" customFormat="1" x14ac:dyDescent="0.2">
      <c r="A721" s="126">
        <v>323</v>
      </c>
      <c r="B721" s="227" t="s">
        <v>918</v>
      </c>
      <c r="C721" s="117"/>
      <c r="D721" s="128"/>
      <c r="E721" s="120">
        <f t="shared" ref="E721:H721" si="226">E722</f>
        <v>0</v>
      </c>
      <c r="F721" s="120">
        <f t="shared" si="226"/>
        <v>0</v>
      </c>
      <c r="G721" s="120">
        <f t="shared" si="226"/>
        <v>0</v>
      </c>
      <c r="H721" s="120">
        <f t="shared" si="226"/>
        <v>0</v>
      </c>
      <c r="I721" s="120">
        <f t="shared" si="223"/>
        <v>0</v>
      </c>
      <c r="J721" s="247"/>
    </row>
    <row r="722" spans="1:10" s="153" customFormat="1" ht="15" x14ac:dyDescent="0.2">
      <c r="A722" s="129">
        <v>3237</v>
      </c>
      <c r="B722" s="222" t="s">
        <v>36</v>
      </c>
      <c r="C722" s="111">
        <v>11</v>
      </c>
      <c r="D722" s="112" t="s">
        <v>25</v>
      </c>
      <c r="E722" s="141">
        <v>0</v>
      </c>
      <c r="F722" s="141">
        <v>0</v>
      </c>
      <c r="G722" s="141"/>
      <c r="H722" s="141"/>
      <c r="I722" s="141">
        <f>F722-G722+H722</f>
        <v>0</v>
      </c>
      <c r="J722" s="247"/>
    </row>
    <row r="723" spans="1:10" x14ac:dyDescent="0.2">
      <c r="A723" s="210" t="s">
        <v>979</v>
      </c>
      <c r="B723" s="211" t="s">
        <v>993</v>
      </c>
      <c r="C723" s="212"/>
      <c r="D723" s="212"/>
      <c r="E723" s="213">
        <f t="shared" ref="E723:H723" si="227">E724</f>
        <v>0</v>
      </c>
      <c r="F723" s="213">
        <f t="shared" si="227"/>
        <v>0</v>
      </c>
      <c r="G723" s="213">
        <f t="shared" si="227"/>
        <v>0</v>
      </c>
      <c r="H723" s="213">
        <f t="shared" si="227"/>
        <v>0</v>
      </c>
      <c r="I723" s="213">
        <f t="shared" si="223"/>
        <v>0</v>
      </c>
      <c r="J723" s="247"/>
    </row>
    <row r="724" spans="1:10" s="134" customFormat="1" x14ac:dyDescent="0.2">
      <c r="A724" s="126">
        <v>412</v>
      </c>
      <c r="B724" s="227" t="s">
        <v>935</v>
      </c>
      <c r="C724" s="117"/>
      <c r="D724" s="128"/>
      <c r="E724" s="121">
        <f t="shared" ref="E724:H724" si="228">E725</f>
        <v>0</v>
      </c>
      <c r="F724" s="121">
        <f t="shared" si="228"/>
        <v>0</v>
      </c>
      <c r="G724" s="121">
        <f t="shared" si="228"/>
        <v>0</v>
      </c>
      <c r="H724" s="121">
        <f t="shared" si="228"/>
        <v>0</v>
      </c>
      <c r="I724" s="121">
        <f t="shared" si="223"/>
        <v>0</v>
      </c>
      <c r="J724" s="247"/>
    </row>
    <row r="725" spans="1:10" s="153" customFormat="1" ht="15" x14ac:dyDescent="0.2">
      <c r="A725" s="129">
        <v>4126</v>
      </c>
      <c r="B725" s="222" t="s">
        <v>4</v>
      </c>
      <c r="C725" s="111">
        <v>11</v>
      </c>
      <c r="D725" s="112" t="s">
        <v>25</v>
      </c>
      <c r="E725" s="141">
        <v>0</v>
      </c>
      <c r="F725" s="141">
        <v>0</v>
      </c>
      <c r="G725" s="141"/>
      <c r="H725" s="141"/>
      <c r="I725" s="141">
        <f>F725-G725+H725</f>
        <v>0</v>
      </c>
      <c r="J725" s="247"/>
    </row>
    <row r="726" spans="1:10" s="134" customFormat="1" ht="31.5" x14ac:dyDescent="0.2">
      <c r="A726" s="171" t="s">
        <v>666</v>
      </c>
      <c r="B726" s="173" t="s">
        <v>667</v>
      </c>
      <c r="C726" s="194"/>
      <c r="D726" s="194"/>
      <c r="E726" s="174">
        <f>E727+E742+E757</f>
        <v>1197500</v>
      </c>
      <c r="F726" s="174">
        <f>F727+F742+F757</f>
        <v>1197500</v>
      </c>
      <c r="G726" s="174">
        <f>G727+G742+G757</f>
        <v>2091</v>
      </c>
      <c r="H726" s="174">
        <f>H727+H742+H757</f>
        <v>0</v>
      </c>
      <c r="I726" s="174">
        <f t="shared" si="223"/>
        <v>1195409</v>
      </c>
      <c r="J726" s="247"/>
    </row>
    <row r="727" spans="1:10" s="115" customFormat="1" x14ac:dyDescent="0.2">
      <c r="A727" s="207" t="s">
        <v>946</v>
      </c>
      <c r="B727" s="205" t="s">
        <v>947</v>
      </c>
      <c r="C727" s="208"/>
      <c r="D727" s="208"/>
      <c r="E727" s="209">
        <f t="shared" ref="E727:H727" si="229">E728+E733+E739</f>
        <v>188500</v>
      </c>
      <c r="F727" s="209">
        <f t="shared" si="229"/>
        <v>188500</v>
      </c>
      <c r="G727" s="209">
        <f t="shared" si="229"/>
        <v>2091</v>
      </c>
      <c r="H727" s="209">
        <f t="shared" si="229"/>
        <v>0</v>
      </c>
      <c r="I727" s="209">
        <f t="shared" si="223"/>
        <v>186409</v>
      </c>
      <c r="J727" s="247"/>
    </row>
    <row r="728" spans="1:10" x14ac:dyDescent="0.2">
      <c r="A728" s="210" t="s">
        <v>944</v>
      </c>
      <c r="B728" s="211" t="s">
        <v>986</v>
      </c>
      <c r="C728" s="212"/>
      <c r="D728" s="212"/>
      <c r="E728" s="213">
        <f t="shared" ref="E728:H728" si="230">E729+E731</f>
        <v>8500</v>
      </c>
      <c r="F728" s="213">
        <f t="shared" si="230"/>
        <v>8500</v>
      </c>
      <c r="G728" s="213">
        <f t="shared" si="230"/>
        <v>425</v>
      </c>
      <c r="H728" s="213">
        <f t="shared" si="230"/>
        <v>0</v>
      </c>
      <c r="I728" s="213">
        <f t="shared" si="223"/>
        <v>8075</v>
      </c>
      <c r="J728" s="247"/>
    </row>
    <row r="729" spans="1:10" s="134" customFormat="1" x14ac:dyDescent="0.2">
      <c r="A729" s="160">
        <v>311</v>
      </c>
      <c r="B729" s="226" t="s">
        <v>914</v>
      </c>
      <c r="C729" s="158"/>
      <c r="D729" s="159"/>
      <c r="E729" s="145">
        <f>E730</f>
        <v>7000</v>
      </c>
      <c r="F729" s="145">
        <f>F730</f>
        <v>7000</v>
      </c>
      <c r="G729" s="145">
        <f>G730</f>
        <v>350</v>
      </c>
      <c r="H729" s="145">
        <f>H730</f>
        <v>0</v>
      </c>
      <c r="I729" s="145">
        <f t="shared" si="223"/>
        <v>6650</v>
      </c>
      <c r="J729" s="247"/>
    </row>
    <row r="730" spans="1:10" s="153" customFormat="1" ht="15" x14ac:dyDescent="0.2">
      <c r="A730" s="129">
        <v>3111</v>
      </c>
      <c r="B730" s="222" t="s">
        <v>19</v>
      </c>
      <c r="C730" s="111">
        <v>12</v>
      </c>
      <c r="D730" s="112" t="s">
        <v>25</v>
      </c>
      <c r="E730" s="147">
        <v>7000</v>
      </c>
      <c r="F730" s="147">
        <v>7000</v>
      </c>
      <c r="G730" s="147">
        <v>350</v>
      </c>
      <c r="H730" s="147"/>
      <c r="I730" s="147">
        <f t="shared" si="223"/>
        <v>6650</v>
      </c>
      <c r="J730" s="247"/>
    </row>
    <row r="731" spans="1:10" s="153" customFormat="1" x14ac:dyDescent="0.2">
      <c r="A731" s="169">
        <v>313</v>
      </c>
      <c r="B731" s="227" t="s">
        <v>915</v>
      </c>
      <c r="C731" s="167"/>
      <c r="D731" s="168"/>
      <c r="E731" s="145">
        <f>E732</f>
        <v>1500</v>
      </c>
      <c r="F731" s="145">
        <f>F732</f>
        <v>1500</v>
      </c>
      <c r="G731" s="145">
        <f>G732</f>
        <v>75</v>
      </c>
      <c r="H731" s="145">
        <f>H732</f>
        <v>0</v>
      </c>
      <c r="I731" s="145">
        <f t="shared" si="223"/>
        <v>1425</v>
      </c>
      <c r="J731" s="247"/>
    </row>
    <row r="732" spans="1:10" s="153" customFormat="1" ht="15" x14ac:dyDescent="0.2">
      <c r="A732" s="129">
        <v>3132</v>
      </c>
      <c r="B732" s="222" t="s">
        <v>280</v>
      </c>
      <c r="C732" s="111">
        <v>12</v>
      </c>
      <c r="D732" s="112" t="s">
        <v>25</v>
      </c>
      <c r="E732" s="147">
        <v>1500</v>
      </c>
      <c r="F732" s="147">
        <v>1500</v>
      </c>
      <c r="G732" s="147">
        <v>75</v>
      </c>
      <c r="H732" s="147"/>
      <c r="I732" s="147">
        <f t="shared" si="223"/>
        <v>1425</v>
      </c>
      <c r="J732" s="247"/>
    </row>
    <row r="733" spans="1:10" x14ac:dyDescent="0.2">
      <c r="A733" s="210" t="s">
        <v>976</v>
      </c>
      <c r="B733" s="211" t="s">
        <v>987</v>
      </c>
      <c r="C733" s="212"/>
      <c r="D733" s="212"/>
      <c r="E733" s="213">
        <f t="shared" ref="E733:H733" si="231">E734+E736</f>
        <v>10000</v>
      </c>
      <c r="F733" s="213">
        <f t="shared" si="231"/>
        <v>10000</v>
      </c>
      <c r="G733" s="213">
        <f t="shared" si="231"/>
        <v>224</v>
      </c>
      <c r="H733" s="213">
        <f t="shared" si="231"/>
        <v>0</v>
      </c>
      <c r="I733" s="213">
        <f t="shared" si="223"/>
        <v>9776</v>
      </c>
      <c r="J733" s="247"/>
    </row>
    <row r="734" spans="1:10" s="153" customFormat="1" x14ac:dyDescent="0.2">
      <c r="A734" s="169">
        <v>321</v>
      </c>
      <c r="B734" s="227" t="s">
        <v>916</v>
      </c>
      <c r="C734" s="167"/>
      <c r="D734" s="168"/>
      <c r="E734" s="145">
        <f>E735</f>
        <v>1000</v>
      </c>
      <c r="F734" s="145">
        <f>F735</f>
        <v>1000</v>
      </c>
      <c r="G734" s="145">
        <f>G735</f>
        <v>50</v>
      </c>
      <c r="H734" s="145">
        <f>H735</f>
        <v>0</v>
      </c>
      <c r="I734" s="145">
        <f t="shared" si="223"/>
        <v>950</v>
      </c>
      <c r="J734" s="247"/>
    </row>
    <row r="735" spans="1:10" s="153" customFormat="1" ht="15" x14ac:dyDescent="0.2">
      <c r="A735" s="129">
        <v>3211</v>
      </c>
      <c r="B735" s="222" t="s">
        <v>110</v>
      </c>
      <c r="C735" s="111">
        <v>12</v>
      </c>
      <c r="D735" s="112" t="s">
        <v>25</v>
      </c>
      <c r="E735" s="147">
        <v>1000</v>
      </c>
      <c r="F735" s="147">
        <v>1000</v>
      </c>
      <c r="G735" s="147">
        <v>50</v>
      </c>
      <c r="H735" s="147"/>
      <c r="I735" s="147">
        <f t="shared" si="223"/>
        <v>950</v>
      </c>
      <c r="J735" s="247"/>
    </row>
    <row r="736" spans="1:10" s="153" customFormat="1" x14ac:dyDescent="0.2">
      <c r="A736" s="169">
        <v>323</v>
      </c>
      <c r="B736" s="227" t="s">
        <v>918</v>
      </c>
      <c r="C736" s="167"/>
      <c r="D736" s="168"/>
      <c r="E736" s="145">
        <f>E737+E738</f>
        <v>9000</v>
      </c>
      <c r="F736" s="145">
        <f>F737+F738</f>
        <v>9000</v>
      </c>
      <c r="G736" s="145">
        <f>G737+G738</f>
        <v>174</v>
      </c>
      <c r="H736" s="145">
        <f>H737+H738</f>
        <v>0</v>
      </c>
      <c r="I736" s="145">
        <f t="shared" si="223"/>
        <v>8826</v>
      </c>
      <c r="J736" s="247"/>
    </row>
    <row r="737" spans="1:10" s="153" customFormat="1" ht="15" x14ac:dyDescent="0.2">
      <c r="A737" s="129">
        <v>3237</v>
      </c>
      <c r="B737" s="222" t="s">
        <v>36</v>
      </c>
      <c r="C737" s="111">
        <v>12</v>
      </c>
      <c r="D737" s="112" t="s">
        <v>25</v>
      </c>
      <c r="E737" s="147">
        <v>6000</v>
      </c>
      <c r="F737" s="147">
        <v>6000</v>
      </c>
      <c r="G737" s="147">
        <v>24</v>
      </c>
      <c r="H737" s="147"/>
      <c r="I737" s="147">
        <f t="shared" si="223"/>
        <v>5976</v>
      </c>
      <c r="J737" s="247"/>
    </row>
    <row r="738" spans="1:10" s="153" customFormat="1" ht="15" x14ac:dyDescent="0.2">
      <c r="A738" s="129">
        <v>3239</v>
      </c>
      <c r="B738" s="222" t="s">
        <v>41</v>
      </c>
      <c r="C738" s="111">
        <v>12</v>
      </c>
      <c r="D738" s="112" t="s">
        <v>25</v>
      </c>
      <c r="E738" s="147">
        <v>3000</v>
      </c>
      <c r="F738" s="147">
        <v>3000</v>
      </c>
      <c r="G738" s="147">
        <v>150</v>
      </c>
      <c r="H738" s="147"/>
      <c r="I738" s="147">
        <f t="shared" si="223"/>
        <v>2850</v>
      </c>
      <c r="J738" s="247"/>
    </row>
    <row r="739" spans="1:10" x14ac:dyDescent="0.2">
      <c r="A739" s="210" t="s">
        <v>979</v>
      </c>
      <c r="B739" s="211" t="s">
        <v>993</v>
      </c>
      <c r="C739" s="212"/>
      <c r="D739" s="212"/>
      <c r="E739" s="213">
        <f t="shared" ref="E739:H739" si="232">E740</f>
        <v>170000</v>
      </c>
      <c r="F739" s="213">
        <f t="shared" si="232"/>
        <v>170000</v>
      </c>
      <c r="G739" s="213">
        <f t="shared" si="232"/>
        <v>1442</v>
      </c>
      <c r="H739" s="213">
        <f t="shared" si="232"/>
        <v>0</v>
      </c>
      <c r="I739" s="213">
        <f t="shared" si="223"/>
        <v>168558</v>
      </c>
      <c r="J739" s="247"/>
    </row>
    <row r="740" spans="1:10" s="153" customFormat="1" x14ac:dyDescent="0.2">
      <c r="A740" s="169">
        <v>412</v>
      </c>
      <c r="B740" s="227" t="s">
        <v>935</v>
      </c>
      <c r="C740" s="167"/>
      <c r="D740" s="168"/>
      <c r="E740" s="145">
        <f t="shared" ref="E740:H740" si="233">E741</f>
        <v>170000</v>
      </c>
      <c r="F740" s="145">
        <f t="shared" si="233"/>
        <v>170000</v>
      </c>
      <c r="G740" s="145">
        <f t="shared" si="233"/>
        <v>1442</v>
      </c>
      <c r="H740" s="145">
        <f t="shared" si="233"/>
        <v>0</v>
      </c>
      <c r="I740" s="145">
        <f t="shared" si="223"/>
        <v>168558</v>
      </c>
      <c r="J740" s="247"/>
    </row>
    <row r="741" spans="1:10" s="153" customFormat="1" ht="15" x14ac:dyDescent="0.2">
      <c r="A741" s="129">
        <v>4126</v>
      </c>
      <c r="B741" s="222" t="s">
        <v>4</v>
      </c>
      <c r="C741" s="111">
        <v>12</v>
      </c>
      <c r="D741" s="112" t="s">
        <v>25</v>
      </c>
      <c r="E741" s="147">
        <v>170000</v>
      </c>
      <c r="F741" s="147">
        <v>170000</v>
      </c>
      <c r="G741" s="147">
        <v>1442</v>
      </c>
      <c r="H741" s="147"/>
      <c r="I741" s="147">
        <f t="shared" si="223"/>
        <v>168558</v>
      </c>
      <c r="J741" s="247"/>
    </row>
    <row r="742" spans="1:10" x14ac:dyDescent="0.2">
      <c r="A742" s="207" t="s">
        <v>952</v>
      </c>
      <c r="B742" s="205" t="s">
        <v>953</v>
      </c>
      <c r="C742" s="208"/>
      <c r="D742" s="208"/>
      <c r="E742" s="209">
        <f>E748+E754+E743</f>
        <v>999000</v>
      </c>
      <c r="F742" s="209">
        <f>F748+F754+F743</f>
        <v>999000</v>
      </c>
      <c r="G742" s="209">
        <f>G748+G754+G743</f>
        <v>0</v>
      </c>
      <c r="H742" s="209">
        <f>H748+H754+H743</f>
        <v>0</v>
      </c>
      <c r="I742" s="209">
        <f t="shared" si="223"/>
        <v>999000</v>
      </c>
      <c r="J742" s="247"/>
    </row>
    <row r="743" spans="1:10" x14ac:dyDescent="0.2">
      <c r="A743" s="210" t="s">
        <v>944</v>
      </c>
      <c r="B743" s="211" t="s">
        <v>986</v>
      </c>
      <c r="C743" s="212"/>
      <c r="D743" s="212"/>
      <c r="E743" s="213">
        <f t="shared" ref="E743:H743" si="234">E744+E746</f>
        <v>42000</v>
      </c>
      <c r="F743" s="213">
        <f t="shared" si="234"/>
        <v>42000</v>
      </c>
      <c r="G743" s="213">
        <f t="shared" si="234"/>
        <v>0</v>
      </c>
      <c r="H743" s="213">
        <f t="shared" si="234"/>
        <v>0</v>
      </c>
      <c r="I743" s="213">
        <f t="shared" si="223"/>
        <v>42000</v>
      </c>
      <c r="J743" s="247"/>
    </row>
    <row r="744" spans="1:10" s="134" customFormat="1" x14ac:dyDescent="0.2">
      <c r="A744" s="160">
        <v>311</v>
      </c>
      <c r="B744" s="226" t="s">
        <v>914</v>
      </c>
      <c r="C744" s="158"/>
      <c r="D744" s="159"/>
      <c r="E744" s="145">
        <f>E745</f>
        <v>36000</v>
      </c>
      <c r="F744" s="145">
        <f>F745</f>
        <v>36000</v>
      </c>
      <c r="G744" s="145">
        <f>G745</f>
        <v>0</v>
      </c>
      <c r="H744" s="145">
        <f>H745</f>
        <v>0</v>
      </c>
      <c r="I744" s="145">
        <f t="shared" si="223"/>
        <v>36000</v>
      </c>
      <c r="J744" s="247"/>
    </row>
    <row r="745" spans="1:10" s="153" customFormat="1" ht="15" x14ac:dyDescent="0.2">
      <c r="A745" s="129">
        <v>3111</v>
      </c>
      <c r="B745" s="222" t="s">
        <v>19</v>
      </c>
      <c r="C745" s="111">
        <v>51</v>
      </c>
      <c r="D745" s="112" t="s">
        <v>25</v>
      </c>
      <c r="E745" s="147">
        <v>36000</v>
      </c>
      <c r="F745" s="147">
        <v>36000</v>
      </c>
      <c r="G745" s="147"/>
      <c r="H745" s="147"/>
      <c r="I745" s="147">
        <f t="shared" si="223"/>
        <v>36000</v>
      </c>
      <c r="J745" s="247"/>
    </row>
    <row r="746" spans="1:10" s="153" customFormat="1" x14ac:dyDescent="0.2">
      <c r="A746" s="169">
        <v>313</v>
      </c>
      <c r="B746" s="227" t="s">
        <v>915</v>
      </c>
      <c r="C746" s="167"/>
      <c r="D746" s="168"/>
      <c r="E746" s="145">
        <f>E747</f>
        <v>6000</v>
      </c>
      <c r="F746" s="145">
        <f>F747</f>
        <v>6000</v>
      </c>
      <c r="G746" s="145">
        <f>G747</f>
        <v>0</v>
      </c>
      <c r="H746" s="145">
        <f>H747</f>
        <v>0</v>
      </c>
      <c r="I746" s="145">
        <f t="shared" si="223"/>
        <v>6000</v>
      </c>
      <c r="J746" s="247"/>
    </row>
    <row r="747" spans="1:10" s="153" customFormat="1" ht="15" x14ac:dyDescent="0.2">
      <c r="A747" s="129">
        <v>3132</v>
      </c>
      <c r="B747" s="222" t="s">
        <v>280</v>
      </c>
      <c r="C747" s="111">
        <v>51</v>
      </c>
      <c r="D747" s="112" t="s">
        <v>25</v>
      </c>
      <c r="E747" s="147">
        <v>6000</v>
      </c>
      <c r="F747" s="147">
        <v>6000</v>
      </c>
      <c r="G747" s="147"/>
      <c r="H747" s="147"/>
      <c r="I747" s="147">
        <f t="shared" si="223"/>
        <v>6000</v>
      </c>
      <c r="J747" s="247"/>
    </row>
    <row r="748" spans="1:10" x14ac:dyDescent="0.2">
      <c r="A748" s="210" t="s">
        <v>976</v>
      </c>
      <c r="B748" s="211" t="s">
        <v>987</v>
      </c>
      <c r="C748" s="212"/>
      <c r="D748" s="212"/>
      <c r="E748" s="213">
        <f t="shared" ref="E748:H748" si="235">E749+E751</f>
        <v>57000</v>
      </c>
      <c r="F748" s="213">
        <f t="shared" si="235"/>
        <v>57000</v>
      </c>
      <c r="G748" s="213">
        <f t="shared" si="235"/>
        <v>0</v>
      </c>
      <c r="H748" s="213">
        <f t="shared" si="235"/>
        <v>0</v>
      </c>
      <c r="I748" s="213">
        <f t="shared" si="223"/>
        <v>57000</v>
      </c>
      <c r="J748" s="247"/>
    </row>
    <row r="749" spans="1:10" s="153" customFormat="1" x14ac:dyDescent="0.2">
      <c r="A749" s="169">
        <v>321</v>
      </c>
      <c r="B749" s="227" t="s">
        <v>916</v>
      </c>
      <c r="C749" s="167"/>
      <c r="D749" s="168"/>
      <c r="E749" s="145">
        <f>E750</f>
        <v>7000</v>
      </c>
      <c r="F749" s="145">
        <f>F750</f>
        <v>7000</v>
      </c>
      <c r="G749" s="145">
        <f>G750</f>
        <v>0</v>
      </c>
      <c r="H749" s="145">
        <f>H750</f>
        <v>0</v>
      </c>
      <c r="I749" s="145">
        <f t="shared" si="223"/>
        <v>7000</v>
      </c>
      <c r="J749" s="247"/>
    </row>
    <row r="750" spans="1:10" s="142" customFormat="1" ht="15" x14ac:dyDescent="0.2">
      <c r="A750" s="129">
        <v>3211</v>
      </c>
      <c r="B750" s="222" t="s">
        <v>110</v>
      </c>
      <c r="C750" s="111">
        <v>51</v>
      </c>
      <c r="D750" s="112" t="s">
        <v>25</v>
      </c>
      <c r="E750" s="147">
        <v>7000</v>
      </c>
      <c r="F750" s="147">
        <v>7000</v>
      </c>
      <c r="G750" s="147"/>
      <c r="H750" s="147"/>
      <c r="I750" s="147">
        <f t="shared" si="223"/>
        <v>7000</v>
      </c>
      <c r="J750" s="247"/>
    </row>
    <row r="751" spans="1:10" s="153" customFormat="1" x14ac:dyDescent="0.2">
      <c r="A751" s="169">
        <v>323</v>
      </c>
      <c r="B751" s="227" t="s">
        <v>918</v>
      </c>
      <c r="C751" s="167"/>
      <c r="D751" s="168"/>
      <c r="E751" s="145">
        <f>E752+E753</f>
        <v>50000</v>
      </c>
      <c r="F751" s="145">
        <f>F752+F753</f>
        <v>50000</v>
      </c>
      <c r="G751" s="145">
        <f>G752+G753</f>
        <v>0</v>
      </c>
      <c r="H751" s="145">
        <f>H752+H753</f>
        <v>0</v>
      </c>
      <c r="I751" s="145">
        <f t="shared" si="223"/>
        <v>50000</v>
      </c>
      <c r="J751" s="247"/>
    </row>
    <row r="752" spans="1:10" s="142" customFormat="1" ht="15" x14ac:dyDescent="0.2">
      <c r="A752" s="129">
        <v>3237</v>
      </c>
      <c r="B752" s="222" t="s">
        <v>36</v>
      </c>
      <c r="C752" s="111">
        <v>51</v>
      </c>
      <c r="D752" s="112" t="s">
        <v>25</v>
      </c>
      <c r="E752" s="147">
        <v>34000</v>
      </c>
      <c r="F752" s="147">
        <v>34000</v>
      </c>
      <c r="G752" s="147"/>
      <c r="H752" s="147"/>
      <c r="I752" s="147">
        <f t="shared" si="223"/>
        <v>34000</v>
      </c>
      <c r="J752" s="247"/>
    </row>
    <row r="753" spans="1:10" s="142" customFormat="1" ht="15" x14ac:dyDescent="0.2">
      <c r="A753" s="129">
        <v>3239</v>
      </c>
      <c r="B753" s="222" t="s">
        <v>41</v>
      </c>
      <c r="C753" s="111">
        <v>51</v>
      </c>
      <c r="D753" s="112" t="s">
        <v>25</v>
      </c>
      <c r="E753" s="147">
        <v>16000</v>
      </c>
      <c r="F753" s="147">
        <v>16000</v>
      </c>
      <c r="G753" s="147"/>
      <c r="H753" s="147"/>
      <c r="I753" s="147">
        <f t="shared" si="223"/>
        <v>16000</v>
      </c>
      <c r="J753" s="247"/>
    </row>
    <row r="754" spans="1:10" x14ac:dyDescent="0.2">
      <c r="A754" s="210" t="s">
        <v>979</v>
      </c>
      <c r="B754" s="211" t="s">
        <v>993</v>
      </c>
      <c r="C754" s="212"/>
      <c r="D754" s="212"/>
      <c r="E754" s="213">
        <f t="shared" ref="E754:H754" si="236">E755</f>
        <v>900000</v>
      </c>
      <c r="F754" s="213">
        <f t="shared" si="236"/>
        <v>900000</v>
      </c>
      <c r="G754" s="213">
        <f t="shared" si="236"/>
        <v>0</v>
      </c>
      <c r="H754" s="213">
        <f t="shared" si="236"/>
        <v>0</v>
      </c>
      <c r="I754" s="213">
        <f t="shared" si="223"/>
        <v>900000</v>
      </c>
      <c r="J754" s="247"/>
    </row>
    <row r="755" spans="1:10" s="153" customFormat="1" x14ac:dyDescent="0.2">
      <c r="A755" s="169">
        <v>412</v>
      </c>
      <c r="B755" s="227" t="s">
        <v>935</v>
      </c>
      <c r="C755" s="143"/>
      <c r="D755" s="168"/>
      <c r="E755" s="145">
        <f t="shared" ref="E755:H755" si="237">E756</f>
        <v>900000</v>
      </c>
      <c r="F755" s="145">
        <f t="shared" si="237"/>
        <v>900000</v>
      </c>
      <c r="G755" s="145">
        <f t="shared" si="237"/>
        <v>0</v>
      </c>
      <c r="H755" s="145">
        <f t="shared" si="237"/>
        <v>0</v>
      </c>
      <c r="I755" s="145">
        <f t="shared" si="223"/>
        <v>900000</v>
      </c>
      <c r="J755" s="247"/>
    </row>
    <row r="756" spans="1:10" s="142" customFormat="1" ht="15" x14ac:dyDescent="0.2">
      <c r="A756" s="129">
        <v>4126</v>
      </c>
      <c r="B756" s="222" t="s">
        <v>4</v>
      </c>
      <c r="C756" s="111">
        <v>51</v>
      </c>
      <c r="D756" s="112" t="s">
        <v>25</v>
      </c>
      <c r="E756" s="147">
        <v>900000</v>
      </c>
      <c r="F756" s="147">
        <v>900000</v>
      </c>
      <c r="G756" s="147"/>
      <c r="H756" s="147"/>
      <c r="I756" s="147">
        <f t="shared" si="223"/>
        <v>900000</v>
      </c>
      <c r="J756" s="247"/>
    </row>
    <row r="757" spans="1:10" s="134" customFormat="1" x14ac:dyDescent="0.2">
      <c r="A757" s="207" t="s">
        <v>948</v>
      </c>
      <c r="B757" s="205" t="s">
        <v>949</v>
      </c>
      <c r="C757" s="208"/>
      <c r="D757" s="208"/>
      <c r="E757" s="209">
        <f t="shared" ref="E757:H757" si="238">E758+E763</f>
        <v>10000</v>
      </c>
      <c r="F757" s="209">
        <f t="shared" si="238"/>
        <v>10000</v>
      </c>
      <c r="G757" s="209">
        <f t="shared" si="238"/>
        <v>0</v>
      </c>
      <c r="H757" s="209">
        <f t="shared" si="238"/>
        <v>0</v>
      </c>
      <c r="I757" s="209">
        <f t="shared" si="223"/>
        <v>10000</v>
      </c>
      <c r="J757" s="247"/>
    </row>
    <row r="758" spans="1:10" x14ac:dyDescent="0.2">
      <c r="A758" s="210" t="s">
        <v>944</v>
      </c>
      <c r="B758" s="211" t="s">
        <v>986</v>
      </c>
      <c r="C758" s="212"/>
      <c r="D758" s="212"/>
      <c r="E758" s="213">
        <f t="shared" ref="E758:H758" si="239">E759+E761</f>
        <v>0</v>
      </c>
      <c r="F758" s="213">
        <f t="shared" si="239"/>
        <v>0</v>
      </c>
      <c r="G758" s="213">
        <f t="shared" si="239"/>
        <v>0</v>
      </c>
      <c r="H758" s="213">
        <f t="shared" si="239"/>
        <v>0</v>
      </c>
      <c r="I758" s="213">
        <f t="shared" si="223"/>
        <v>0</v>
      </c>
      <c r="J758" s="247"/>
    </row>
    <row r="759" spans="1:10" s="153" customFormat="1" x14ac:dyDescent="0.2">
      <c r="A759" s="169">
        <v>311</v>
      </c>
      <c r="B759" s="226" t="s">
        <v>914</v>
      </c>
      <c r="C759" s="167"/>
      <c r="D759" s="168"/>
      <c r="E759" s="145">
        <f>E760</f>
        <v>0</v>
      </c>
      <c r="F759" s="145">
        <f>F760</f>
        <v>0</v>
      </c>
      <c r="G759" s="145">
        <f>G760</f>
        <v>0</v>
      </c>
      <c r="H759" s="145">
        <f>H760</f>
        <v>0</v>
      </c>
      <c r="I759" s="145">
        <f t="shared" si="223"/>
        <v>0</v>
      </c>
      <c r="J759" s="247"/>
    </row>
    <row r="760" spans="1:10" s="142" customFormat="1" ht="15" x14ac:dyDescent="0.2">
      <c r="A760" s="129">
        <v>3111</v>
      </c>
      <c r="B760" s="222" t="s">
        <v>19</v>
      </c>
      <c r="C760" s="111">
        <v>559</v>
      </c>
      <c r="D760" s="112" t="s">
        <v>25</v>
      </c>
      <c r="E760" s="147">
        <v>0</v>
      </c>
      <c r="F760" s="147">
        <v>0</v>
      </c>
      <c r="G760" s="147"/>
      <c r="H760" s="147"/>
      <c r="I760" s="147">
        <f t="shared" si="223"/>
        <v>0</v>
      </c>
      <c r="J760" s="247"/>
    </row>
    <row r="761" spans="1:10" s="153" customFormat="1" x14ac:dyDescent="0.2">
      <c r="A761" s="169">
        <v>313</v>
      </c>
      <c r="B761" s="227" t="s">
        <v>915</v>
      </c>
      <c r="C761" s="167"/>
      <c r="D761" s="168"/>
      <c r="E761" s="145">
        <f>E762</f>
        <v>0</v>
      </c>
      <c r="F761" s="145">
        <f>F762</f>
        <v>0</v>
      </c>
      <c r="G761" s="145">
        <f>G762</f>
        <v>0</v>
      </c>
      <c r="H761" s="145">
        <f>H762</f>
        <v>0</v>
      </c>
      <c r="I761" s="145">
        <f t="shared" si="223"/>
        <v>0</v>
      </c>
      <c r="J761" s="247"/>
    </row>
    <row r="762" spans="1:10" s="142" customFormat="1" ht="15" x14ac:dyDescent="0.2">
      <c r="A762" s="129">
        <v>3132</v>
      </c>
      <c r="B762" s="222" t="s">
        <v>280</v>
      </c>
      <c r="C762" s="111">
        <v>559</v>
      </c>
      <c r="D762" s="112" t="s">
        <v>25</v>
      </c>
      <c r="E762" s="147">
        <v>0</v>
      </c>
      <c r="F762" s="147">
        <v>0</v>
      </c>
      <c r="G762" s="147"/>
      <c r="H762" s="147"/>
      <c r="I762" s="147">
        <f t="shared" si="223"/>
        <v>0</v>
      </c>
      <c r="J762" s="247"/>
    </row>
    <row r="763" spans="1:10" x14ac:dyDescent="0.2">
      <c r="A763" s="210" t="s">
        <v>979</v>
      </c>
      <c r="B763" s="211" t="s">
        <v>993</v>
      </c>
      <c r="C763" s="212"/>
      <c r="D763" s="212"/>
      <c r="E763" s="213">
        <f t="shared" ref="E763:H763" si="240">E764</f>
        <v>10000</v>
      </c>
      <c r="F763" s="213">
        <f t="shared" si="240"/>
        <v>10000</v>
      </c>
      <c r="G763" s="213">
        <f t="shared" si="240"/>
        <v>0</v>
      </c>
      <c r="H763" s="213">
        <f t="shared" si="240"/>
        <v>0</v>
      </c>
      <c r="I763" s="213">
        <f t="shared" si="223"/>
        <v>10000</v>
      </c>
      <c r="J763" s="247"/>
    </row>
    <row r="764" spans="1:10" s="153" customFormat="1" x14ac:dyDescent="0.2">
      <c r="A764" s="169">
        <v>412</v>
      </c>
      <c r="B764" s="227" t="s">
        <v>935</v>
      </c>
      <c r="C764" s="167"/>
      <c r="D764" s="168"/>
      <c r="E764" s="145">
        <f t="shared" ref="E764:H764" si="241">E765</f>
        <v>10000</v>
      </c>
      <c r="F764" s="145">
        <f t="shared" si="241"/>
        <v>10000</v>
      </c>
      <c r="G764" s="145">
        <f t="shared" si="241"/>
        <v>0</v>
      </c>
      <c r="H764" s="145">
        <f t="shared" si="241"/>
        <v>0</v>
      </c>
      <c r="I764" s="145">
        <f t="shared" si="223"/>
        <v>10000</v>
      </c>
      <c r="J764" s="247"/>
    </row>
    <row r="765" spans="1:10" s="142" customFormat="1" ht="15" x14ac:dyDescent="0.2">
      <c r="A765" s="129">
        <v>4126</v>
      </c>
      <c r="B765" s="222" t="s">
        <v>4</v>
      </c>
      <c r="C765" s="111">
        <v>559</v>
      </c>
      <c r="D765" s="112" t="s">
        <v>25</v>
      </c>
      <c r="E765" s="147">
        <v>10000</v>
      </c>
      <c r="F765" s="147">
        <v>10000</v>
      </c>
      <c r="G765" s="147"/>
      <c r="H765" s="147"/>
      <c r="I765" s="147">
        <f t="shared" si="223"/>
        <v>10000</v>
      </c>
      <c r="J765" s="247"/>
    </row>
    <row r="766" spans="1:10" s="134" customFormat="1" ht="31.5" x14ac:dyDescent="0.2">
      <c r="A766" s="171" t="s">
        <v>719</v>
      </c>
      <c r="B766" s="173" t="s">
        <v>720</v>
      </c>
      <c r="C766" s="194"/>
      <c r="D766" s="194"/>
      <c r="E766" s="174">
        <f>E767+E785+E803</f>
        <v>853000</v>
      </c>
      <c r="F766" s="174">
        <f>F767+F785+F803</f>
        <v>803000</v>
      </c>
      <c r="G766" s="174">
        <f>G767+G785+G803</f>
        <v>3525</v>
      </c>
      <c r="H766" s="174">
        <f>H767+H785+H803</f>
        <v>0</v>
      </c>
      <c r="I766" s="174">
        <f t="shared" si="223"/>
        <v>799475</v>
      </c>
      <c r="J766" s="247"/>
    </row>
    <row r="767" spans="1:10" s="115" customFormat="1" x14ac:dyDescent="0.2">
      <c r="A767" s="207" t="s">
        <v>946</v>
      </c>
      <c r="B767" s="205" t="s">
        <v>947</v>
      </c>
      <c r="C767" s="208"/>
      <c r="D767" s="208"/>
      <c r="E767" s="209">
        <f t="shared" ref="E767:H767" si="242">E768+E773+E782</f>
        <v>130500</v>
      </c>
      <c r="F767" s="209">
        <f t="shared" si="242"/>
        <v>80500</v>
      </c>
      <c r="G767" s="209">
        <f t="shared" si="242"/>
        <v>3525</v>
      </c>
      <c r="H767" s="209">
        <f t="shared" si="242"/>
        <v>0</v>
      </c>
      <c r="I767" s="209">
        <f t="shared" si="223"/>
        <v>76975</v>
      </c>
      <c r="J767" s="247"/>
    </row>
    <row r="768" spans="1:10" x14ac:dyDescent="0.2">
      <c r="A768" s="210" t="s">
        <v>944</v>
      </c>
      <c r="B768" s="211" t="s">
        <v>986</v>
      </c>
      <c r="C768" s="212"/>
      <c r="D768" s="212"/>
      <c r="E768" s="213">
        <f t="shared" ref="E768:H768" si="243">E769+E771</f>
        <v>42000</v>
      </c>
      <c r="F768" s="213">
        <f t="shared" si="243"/>
        <v>42000</v>
      </c>
      <c r="G768" s="213">
        <f t="shared" si="243"/>
        <v>2100</v>
      </c>
      <c r="H768" s="213">
        <f t="shared" si="243"/>
        <v>0</v>
      </c>
      <c r="I768" s="213">
        <f t="shared" si="223"/>
        <v>39900</v>
      </c>
      <c r="J768" s="247"/>
    </row>
    <row r="769" spans="1:10" s="153" customFormat="1" x14ac:dyDescent="0.2">
      <c r="A769" s="169">
        <v>311</v>
      </c>
      <c r="B769" s="226" t="s">
        <v>914</v>
      </c>
      <c r="C769" s="167"/>
      <c r="D769" s="168"/>
      <c r="E769" s="145">
        <f>E770</f>
        <v>35000</v>
      </c>
      <c r="F769" s="145">
        <f>F770</f>
        <v>35000</v>
      </c>
      <c r="G769" s="145">
        <f>G770</f>
        <v>1750</v>
      </c>
      <c r="H769" s="145">
        <f>H770</f>
        <v>0</v>
      </c>
      <c r="I769" s="145">
        <f t="shared" si="223"/>
        <v>33250</v>
      </c>
      <c r="J769" s="247"/>
    </row>
    <row r="770" spans="1:10" s="142" customFormat="1" ht="15" x14ac:dyDescent="0.2">
      <c r="A770" s="129">
        <v>3111</v>
      </c>
      <c r="B770" s="222" t="s">
        <v>19</v>
      </c>
      <c r="C770" s="111">
        <v>12</v>
      </c>
      <c r="D770" s="112" t="s">
        <v>25</v>
      </c>
      <c r="E770" s="141">
        <v>35000</v>
      </c>
      <c r="F770" s="141">
        <v>35000</v>
      </c>
      <c r="G770" s="141">
        <v>1750</v>
      </c>
      <c r="H770" s="141"/>
      <c r="I770" s="141">
        <f t="shared" si="223"/>
        <v>33250</v>
      </c>
      <c r="J770" s="247"/>
    </row>
    <row r="771" spans="1:10" s="153" customFormat="1" x14ac:dyDescent="0.2">
      <c r="A771" s="169">
        <v>313</v>
      </c>
      <c r="B771" s="227" t="s">
        <v>915</v>
      </c>
      <c r="C771" s="167"/>
      <c r="D771" s="168"/>
      <c r="E771" s="145">
        <f>E772</f>
        <v>7000</v>
      </c>
      <c r="F771" s="145">
        <f>F772</f>
        <v>7000</v>
      </c>
      <c r="G771" s="145">
        <f>G772</f>
        <v>350</v>
      </c>
      <c r="H771" s="145">
        <f>H772</f>
        <v>0</v>
      </c>
      <c r="I771" s="145">
        <f t="shared" si="223"/>
        <v>6650</v>
      </c>
      <c r="J771" s="247"/>
    </row>
    <row r="772" spans="1:10" s="142" customFormat="1" ht="15" x14ac:dyDescent="0.2">
      <c r="A772" s="129">
        <v>3132</v>
      </c>
      <c r="B772" s="222" t="s">
        <v>280</v>
      </c>
      <c r="C772" s="111">
        <v>12</v>
      </c>
      <c r="D772" s="112" t="s">
        <v>25</v>
      </c>
      <c r="E772" s="141">
        <v>7000</v>
      </c>
      <c r="F772" s="141">
        <v>7000</v>
      </c>
      <c r="G772" s="141">
        <v>350</v>
      </c>
      <c r="H772" s="141"/>
      <c r="I772" s="141">
        <f t="shared" si="223"/>
        <v>6650</v>
      </c>
      <c r="J772" s="247"/>
    </row>
    <row r="773" spans="1:10" x14ac:dyDescent="0.2">
      <c r="A773" s="210" t="s">
        <v>976</v>
      </c>
      <c r="B773" s="211" t="s">
        <v>987</v>
      </c>
      <c r="C773" s="212"/>
      <c r="D773" s="212"/>
      <c r="E773" s="213">
        <f t="shared" ref="E773:H773" si="244">E774+E776+E780</f>
        <v>28500</v>
      </c>
      <c r="F773" s="213">
        <f t="shared" si="244"/>
        <v>28500</v>
      </c>
      <c r="G773" s="213">
        <f t="shared" si="244"/>
        <v>1425</v>
      </c>
      <c r="H773" s="213">
        <f t="shared" si="244"/>
        <v>0</v>
      </c>
      <c r="I773" s="213">
        <f t="shared" si="223"/>
        <v>27075</v>
      </c>
      <c r="J773" s="247"/>
    </row>
    <row r="774" spans="1:10" s="153" customFormat="1" x14ac:dyDescent="0.2">
      <c r="A774" s="169">
        <v>321</v>
      </c>
      <c r="B774" s="227" t="s">
        <v>916</v>
      </c>
      <c r="C774" s="167"/>
      <c r="D774" s="168"/>
      <c r="E774" s="145">
        <f>E775</f>
        <v>9000</v>
      </c>
      <c r="F774" s="145">
        <f>F775</f>
        <v>9000</v>
      </c>
      <c r="G774" s="145">
        <f>G775</f>
        <v>450</v>
      </c>
      <c r="H774" s="145">
        <f>H775</f>
        <v>0</v>
      </c>
      <c r="I774" s="145">
        <f t="shared" si="223"/>
        <v>8550</v>
      </c>
      <c r="J774" s="247"/>
    </row>
    <row r="775" spans="1:10" s="142" customFormat="1" ht="15" x14ac:dyDescent="0.2">
      <c r="A775" s="129">
        <v>3211</v>
      </c>
      <c r="B775" s="222" t="s">
        <v>110</v>
      </c>
      <c r="C775" s="111">
        <v>12</v>
      </c>
      <c r="D775" s="112" t="s">
        <v>25</v>
      </c>
      <c r="E775" s="141">
        <v>9000</v>
      </c>
      <c r="F775" s="141">
        <v>9000</v>
      </c>
      <c r="G775" s="141">
        <v>450</v>
      </c>
      <c r="H775" s="141"/>
      <c r="I775" s="141">
        <f t="shared" si="223"/>
        <v>8550</v>
      </c>
      <c r="J775" s="247"/>
    </row>
    <row r="776" spans="1:10" s="153" customFormat="1" x14ac:dyDescent="0.2">
      <c r="A776" s="169">
        <v>323</v>
      </c>
      <c r="B776" s="227" t="s">
        <v>918</v>
      </c>
      <c r="C776" s="167"/>
      <c r="D776" s="168"/>
      <c r="E776" s="145">
        <f>E777+E778+E779</f>
        <v>17000</v>
      </c>
      <c r="F776" s="145">
        <f>F777+F778+F779</f>
        <v>17000</v>
      </c>
      <c r="G776" s="145">
        <f>G777+G778+G779</f>
        <v>850</v>
      </c>
      <c r="H776" s="145">
        <f>H777+H778+H779</f>
        <v>0</v>
      </c>
      <c r="I776" s="145">
        <f t="shared" si="223"/>
        <v>16150</v>
      </c>
      <c r="J776" s="247"/>
    </row>
    <row r="777" spans="1:10" s="142" customFormat="1" ht="15" x14ac:dyDescent="0.2">
      <c r="A777" s="129">
        <v>3233</v>
      </c>
      <c r="B777" s="222" t="s">
        <v>119</v>
      </c>
      <c r="C777" s="111">
        <v>12</v>
      </c>
      <c r="D777" s="112" t="s">
        <v>25</v>
      </c>
      <c r="E777" s="141">
        <v>1000</v>
      </c>
      <c r="F777" s="141">
        <v>1000</v>
      </c>
      <c r="G777" s="141">
        <v>50</v>
      </c>
      <c r="H777" s="141"/>
      <c r="I777" s="141">
        <f t="shared" si="223"/>
        <v>950</v>
      </c>
      <c r="J777" s="247"/>
    </row>
    <row r="778" spans="1:10" s="142" customFormat="1" ht="15" x14ac:dyDescent="0.2">
      <c r="A778" s="129">
        <v>3235</v>
      </c>
      <c r="B778" s="222" t="s">
        <v>42</v>
      </c>
      <c r="C778" s="111">
        <v>12</v>
      </c>
      <c r="D778" s="112" t="s">
        <v>25</v>
      </c>
      <c r="E778" s="141">
        <v>1000</v>
      </c>
      <c r="F778" s="141">
        <v>1000</v>
      </c>
      <c r="G778" s="141">
        <v>50</v>
      </c>
      <c r="H778" s="141"/>
      <c r="I778" s="141">
        <f t="shared" ref="I778:I841" si="245">F778-G778+H778</f>
        <v>950</v>
      </c>
      <c r="J778" s="247"/>
    </row>
    <row r="779" spans="1:10" s="142" customFormat="1" ht="15" x14ac:dyDescent="0.2">
      <c r="A779" s="129">
        <v>3237</v>
      </c>
      <c r="B779" s="222" t="s">
        <v>36</v>
      </c>
      <c r="C779" s="111">
        <v>12</v>
      </c>
      <c r="D779" s="112" t="s">
        <v>25</v>
      </c>
      <c r="E779" s="141">
        <v>15000</v>
      </c>
      <c r="F779" s="141">
        <v>15000</v>
      </c>
      <c r="G779" s="141">
        <v>750</v>
      </c>
      <c r="H779" s="141"/>
      <c r="I779" s="141">
        <f t="shared" si="245"/>
        <v>14250</v>
      </c>
      <c r="J779" s="247"/>
    </row>
    <row r="780" spans="1:10" s="153" customFormat="1" x14ac:dyDescent="0.2">
      <c r="A780" s="169">
        <v>329</v>
      </c>
      <c r="B780" s="227" t="s">
        <v>125</v>
      </c>
      <c r="C780" s="167"/>
      <c r="D780" s="168"/>
      <c r="E780" s="145">
        <f>E781</f>
        <v>2500</v>
      </c>
      <c r="F780" s="145">
        <f>F781</f>
        <v>2500</v>
      </c>
      <c r="G780" s="145">
        <f>G781</f>
        <v>125</v>
      </c>
      <c r="H780" s="145">
        <f>H781</f>
        <v>0</v>
      </c>
      <c r="I780" s="145">
        <f t="shared" si="245"/>
        <v>2375</v>
      </c>
      <c r="J780" s="247"/>
    </row>
    <row r="781" spans="1:10" s="142" customFormat="1" ht="15" x14ac:dyDescent="0.2">
      <c r="A781" s="129">
        <v>3293</v>
      </c>
      <c r="B781" s="222" t="s">
        <v>124</v>
      </c>
      <c r="C781" s="111">
        <v>12</v>
      </c>
      <c r="D781" s="112" t="s">
        <v>25</v>
      </c>
      <c r="E781" s="141">
        <v>2500</v>
      </c>
      <c r="F781" s="141">
        <v>2500</v>
      </c>
      <c r="G781" s="141">
        <v>125</v>
      </c>
      <c r="H781" s="141"/>
      <c r="I781" s="141">
        <f t="shared" si="245"/>
        <v>2375</v>
      </c>
      <c r="J781" s="247"/>
    </row>
    <row r="782" spans="1:10" x14ac:dyDescent="0.2">
      <c r="A782" s="210" t="s">
        <v>979</v>
      </c>
      <c r="B782" s="211" t="s">
        <v>993</v>
      </c>
      <c r="C782" s="212"/>
      <c r="D782" s="212"/>
      <c r="E782" s="213">
        <f t="shared" ref="E782:H782" si="246">E783</f>
        <v>60000</v>
      </c>
      <c r="F782" s="213">
        <f t="shared" si="246"/>
        <v>10000</v>
      </c>
      <c r="G782" s="213">
        <f t="shared" si="246"/>
        <v>0</v>
      </c>
      <c r="H782" s="213">
        <f t="shared" si="246"/>
        <v>0</v>
      </c>
      <c r="I782" s="213">
        <f t="shared" si="245"/>
        <v>10000</v>
      </c>
      <c r="J782" s="247"/>
    </row>
    <row r="783" spans="1:10" s="153" customFormat="1" x14ac:dyDescent="0.2">
      <c r="A783" s="169">
        <v>412</v>
      </c>
      <c r="B783" s="227" t="s">
        <v>935</v>
      </c>
      <c r="C783" s="167"/>
      <c r="D783" s="168"/>
      <c r="E783" s="145">
        <f t="shared" ref="E783:H783" si="247">E784</f>
        <v>60000</v>
      </c>
      <c r="F783" s="145">
        <f t="shared" si="247"/>
        <v>10000</v>
      </c>
      <c r="G783" s="145">
        <f t="shared" si="247"/>
        <v>0</v>
      </c>
      <c r="H783" s="145">
        <f t="shared" si="247"/>
        <v>0</v>
      </c>
      <c r="I783" s="145">
        <f t="shared" si="245"/>
        <v>10000</v>
      </c>
      <c r="J783" s="247"/>
    </row>
    <row r="784" spans="1:10" s="142" customFormat="1" ht="15" x14ac:dyDescent="0.2">
      <c r="A784" s="129">
        <v>4126</v>
      </c>
      <c r="B784" s="222" t="s">
        <v>4</v>
      </c>
      <c r="C784" s="111">
        <v>12</v>
      </c>
      <c r="D784" s="112" t="s">
        <v>25</v>
      </c>
      <c r="E784" s="141">
        <v>60000</v>
      </c>
      <c r="F784" s="141">
        <v>10000</v>
      </c>
      <c r="G784" s="141"/>
      <c r="H784" s="141"/>
      <c r="I784" s="141">
        <f t="shared" si="245"/>
        <v>10000</v>
      </c>
      <c r="J784" s="247"/>
    </row>
    <row r="785" spans="1:10" x14ac:dyDescent="0.2">
      <c r="A785" s="207" t="s">
        <v>952</v>
      </c>
      <c r="B785" s="205" t="s">
        <v>953</v>
      </c>
      <c r="C785" s="208"/>
      <c r="D785" s="208"/>
      <c r="E785" s="209">
        <f t="shared" ref="E785:H785" si="248">E786+E791+E800</f>
        <v>667500</v>
      </c>
      <c r="F785" s="209">
        <f t="shared" si="248"/>
        <v>667500</v>
      </c>
      <c r="G785" s="209">
        <f t="shared" si="248"/>
        <v>0</v>
      </c>
      <c r="H785" s="209">
        <f t="shared" si="248"/>
        <v>0</v>
      </c>
      <c r="I785" s="209">
        <f t="shared" si="245"/>
        <v>667500</v>
      </c>
      <c r="J785" s="247"/>
    </row>
    <row r="786" spans="1:10" x14ac:dyDescent="0.2">
      <c r="A786" s="210" t="s">
        <v>944</v>
      </c>
      <c r="B786" s="211" t="s">
        <v>986</v>
      </c>
      <c r="C786" s="212"/>
      <c r="D786" s="212"/>
      <c r="E786" s="213">
        <f t="shared" ref="E786:H786" si="249">E787+E789</f>
        <v>209000</v>
      </c>
      <c r="F786" s="213">
        <f t="shared" si="249"/>
        <v>209000</v>
      </c>
      <c r="G786" s="213">
        <f t="shared" si="249"/>
        <v>0</v>
      </c>
      <c r="H786" s="213">
        <f t="shared" si="249"/>
        <v>0</v>
      </c>
      <c r="I786" s="213">
        <f t="shared" si="245"/>
        <v>209000</v>
      </c>
      <c r="J786" s="247"/>
    </row>
    <row r="787" spans="1:10" s="153" customFormat="1" x14ac:dyDescent="0.2">
      <c r="A787" s="169">
        <v>311</v>
      </c>
      <c r="B787" s="226" t="s">
        <v>914</v>
      </c>
      <c r="C787" s="167"/>
      <c r="D787" s="168"/>
      <c r="E787" s="145">
        <f>E788</f>
        <v>180000</v>
      </c>
      <c r="F787" s="145">
        <f>F788</f>
        <v>180000</v>
      </c>
      <c r="G787" s="145">
        <f>G788</f>
        <v>0</v>
      </c>
      <c r="H787" s="145">
        <f>H788</f>
        <v>0</v>
      </c>
      <c r="I787" s="145">
        <f t="shared" si="245"/>
        <v>180000</v>
      </c>
      <c r="J787" s="247"/>
    </row>
    <row r="788" spans="1:10" s="142" customFormat="1" ht="15" x14ac:dyDescent="0.2">
      <c r="A788" s="129">
        <v>3111</v>
      </c>
      <c r="B788" s="222" t="s">
        <v>19</v>
      </c>
      <c r="C788" s="111">
        <v>51</v>
      </c>
      <c r="D788" s="112" t="s">
        <v>25</v>
      </c>
      <c r="E788" s="141">
        <v>180000</v>
      </c>
      <c r="F788" s="141">
        <v>180000</v>
      </c>
      <c r="G788" s="141"/>
      <c r="H788" s="141"/>
      <c r="I788" s="141">
        <f t="shared" si="245"/>
        <v>180000</v>
      </c>
      <c r="J788" s="247"/>
    </row>
    <row r="789" spans="1:10" s="153" customFormat="1" x14ac:dyDescent="0.2">
      <c r="A789" s="169">
        <v>313</v>
      </c>
      <c r="B789" s="227" t="s">
        <v>915</v>
      </c>
      <c r="C789" s="167"/>
      <c r="D789" s="168"/>
      <c r="E789" s="145">
        <f>E790</f>
        <v>29000</v>
      </c>
      <c r="F789" s="145">
        <f>F790</f>
        <v>29000</v>
      </c>
      <c r="G789" s="145">
        <f>G790</f>
        <v>0</v>
      </c>
      <c r="H789" s="145">
        <f>H790</f>
        <v>0</v>
      </c>
      <c r="I789" s="145">
        <f t="shared" si="245"/>
        <v>29000</v>
      </c>
      <c r="J789" s="247"/>
    </row>
    <row r="790" spans="1:10" s="142" customFormat="1" ht="15" x14ac:dyDescent="0.2">
      <c r="A790" s="129">
        <v>3132</v>
      </c>
      <c r="B790" s="222" t="s">
        <v>280</v>
      </c>
      <c r="C790" s="111">
        <v>51</v>
      </c>
      <c r="D790" s="112" t="s">
        <v>25</v>
      </c>
      <c r="E790" s="141">
        <v>29000</v>
      </c>
      <c r="F790" s="141">
        <v>29000</v>
      </c>
      <c r="G790" s="141"/>
      <c r="H790" s="141"/>
      <c r="I790" s="141">
        <f t="shared" si="245"/>
        <v>29000</v>
      </c>
      <c r="J790" s="247"/>
    </row>
    <row r="791" spans="1:10" x14ac:dyDescent="0.2">
      <c r="A791" s="210" t="s">
        <v>976</v>
      </c>
      <c r="B791" s="211" t="s">
        <v>987</v>
      </c>
      <c r="C791" s="212"/>
      <c r="D791" s="212"/>
      <c r="E791" s="213">
        <f t="shared" ref="E791:H791" si="250">E792+E794+E798</f>
        <v>118500</v>
      </c>
      <c r="F791" s="213">
        <f t="shared" si="250"/>
        <v>118500</v>
      </c>
      <c r="G791" s="213">
        <f t="shared" si="250"/>
        <v>0</v>
      </c>
      <c r="H791" s="213">
        <f t="shared" si="250"/>
        <v>0</v>
      </c>
      <c r="I791" s="213">
        <f t="shared" si="245"/>
        <v>118500</v>
      </c>
      <c r="J791" s="247"/>
    </row>
    <row r="792" spans="1:10" s="153" customFormat="1" x14ac:dyDescent="0.2">
      <c r="A792" s="169">
        <v>321</v>
      </c>
      <c r="B792" s="227" t="s">
        <v>916</v>
      </c>
      <c r="C792" s="167"/>
      <c r="D792" s="168"/>
      <c r="E792" s="145">
        <f>E793</f>
        <v>49500</v>
      </c>
      <c r="F792" s="145">
        <f>F793</f>
        <v>49500</v>
      </c>
      <c r="G792" s="145">
        <f>G793</f>
        <v>0</v>
      </c>
      <c r="H792" s="145">
        <f>H793</f>
        <v>0</v>
      </c>
      <c r="I792" s="145">
        <f t="shared" si="245"/>
        <v>49500</v>
      </c>
      <c r="J792" s="247"/>
    </row>
    <row r="793" spans="1:10" s="142" customFormat="1" ht="15" x14ac:dyDescent="0.2">
      <c r="A793" s="129">
        <v>3211</v>
      </c>
      <c r="B793" s="222" t="s">
        <v>110</v>
      </c>
      <c r="C793" s="111">
        <v>51</v>
      </c>
      <c r="D793" s="112" t="s">
        <v>25</v>
      </c>
      <c r="E793" s="141">
        <v>49500</v>
      </c>
      <c r="F793" s="141">
        <v>49500</v>
      </c>
      <c r="G793" s="141"/>
      <c r="H793" s="141"/>
      <c r="I793" s="141">
        <f t="shared" si="245"/>
        <v>49500</v>
      </c>
      <c r="J793" s="247"/>
    </row>
    <row r="794" spans="1:10" s="153" customFormat="1" x14ac:dyDescent="0.2">
      <c r="A794" s="169">
        <v>323</v>
      </c>
      <c r="B794" s="227" t="s">
        <v>918</v>
      </c>
      <c r="C794" s="167"/>
      <c r="D794" s="168"/>
      <c r="E794" s="145">
        <f>E795+E796+E797</f>
        <v>59000</v>
      </c>
      <c r="F794" s="145">
        <f>F795+F796+F797</f>
        <v>59000</v>
      </c>
      <c r="G794" s="145">
        <f>G795+G796+G797</f>
        <v>0</v>
      </c>
      <c r="H794" s="145">
        <f>H795+H796+H797</f>
        <v>0</v>
      </c>
      <c r="I794" s="145">
        <f t="shared" si="245"/>
        <v>59000</v>
      </c>
      <c r="J794" s="247"/>
    </row>
    <row r="795" spans="1:10" s="142" customFormat="1" ht="15" x14ac:dyDescent="0.2">
      <c r="A795" s="129">
        <v>3233</v>
      </c>
      <c r="B795" s="222" t="s">
        <v>119</v>
      </c>
      <c r="C795" s="111">
        <v>51</v>
      </c>
      <c r="D795" s="112" t="s">
        <v>25</v>
      </c>
      <c r="E795" s="141">
        <v>5000</v>
      </c>
      <c r="F795" s="141">
        <v>5000</v>
      </c>
      <c r="G795" s="141"/>
      <c r="H795" s="141"/>
      <c r="I795" s="141">
        <f t="shared" si="245"/>
        <v>5000</v>
      </c>
      <c r="J795" s="247"/>
    </row>
    <row r="796" spans="1:10" s="142" customFormat="1" ht="15" x14ac:dyDescent="0.2">
      <c r="A796" s="129">
        <v>3235</v>
      </c>
      <c r="B796" s="222" t="s">
        <v>42</v>
      </c>
      <c r="C796" s="111">
        <v>51</v>
      </c>
      <c r="D796" s="112" t="s">
        <v>25</v>
      </c>
      <c r="E796" s="141">
        <v>4000</v>
      </c>
      <c r="F796" s="141">
        <v>4000</v>
      </c>
      <c r="G796" s="141"/>
      <c r="H796" s="141"/>
      <c r="I796" s="141">
        <f t="shared" si="245"/>
        <v>4000</v>
      </c>
      <c r="J796" s="247"/>
    </row>
    <row r="797" spans="1:10" s="142" customFormat="1" ht="15" x14ac:dyDescent="0.2">
      <c r="A797" s="129">
        <v>3237</v>
      </c>
      <c r="B797" s="222" t="s">
        <v>36</v>
      </c>
      <c r="C797" s="111">
        <v>51</v>
      </c>
      <c r="D797" s="112" t="s">
        <v>25</v>
      </c>
      <c r="E797" s="141">
        <v>50000</v>
      </c>
      <c r="F797" s="141">
        <v>50000</v>
      </c>
      <c r="G797" s="141"/>
      <c r="H797" s="141"/>
      <c r="I797" s="141">
        <f t="shared" si="245"/>
        <v>50000</v>
      </c>
      <c r="J797" s="247"/>
    </row>
    <row r="798" spans="1:10" s="153" customFormat="1" x14ac:dyDescent="0.2">
      <c r="A798" s="169">
        <v>329</v>
      </c>
      <c r="B798" s="227" t="s">
        <v>125</v>
      </c>
      <c r="C798" s="167"/>
      <c r="D798" s="168"/>
      <c r="E798" s="145">
        <f>E799</f>
        <v>10000</v>
      </c>
      <c r="F798" s="145">
        <f>F799</f>
        <v>10000</v>
      </c>
      <c r="G798" s="145">
        <f>G799</f>
        <v>0</v>
      </c>
      <c r="H798" s="145">
        <f>H799</f>
        <v>0</v>
      </c>
      <c r="I798" s="145">
        <f t="shared" si="245"/>
        <v>10000</v>
      </c>
      <c r="J798" s="247"/>
    </row>
    <row r="799" spans="1:10" s="142" customFormat="1" ht="15" x14ac:dyDescent="0.2">
      <c r="A799" s="129">
        <v>3293</v>
      </c>
      <c r="B799" s="222" t="s">
        <v>124</v>
      </c>
      <c r="C799" s="111">
        <v>51</v>
      </c>
      <c r="D799" s="112" t="s">
        <v>25</v>
      </c>
      <c r="E799" s="141">
        <v>10000</v>
      </c>
      <c r="F799" s="141">
        <v>10000</v>
      </c>
      <c r="G799" s="141"/>
      <c r="H799" s="141"/>
      <c r="I799" s="141">
        <f t="shared" si="245"/>
        <v>10000</v>
      </c>
      <c r="J799" s="247"/>
    </row>
    <row r="800" spans="1:10" x14ac:dyDescent="0.2">
      <c r="A800" s="210" t="s">
        <v>979</v>
      </c>
      <c r="B800" s="211" t="s">
        <v>993</v>
      </c>
      <c r="C800" s="212"/>
      <c r="D800" s="212"/>
      <c r="E800" s="213">
        <f t="shared" ref="E800:H800" si="251">E801</f>
        <v>340000</v>
      </c>
      <c r="F800" s="213">
        <f t="shared" si="251"/>
        <v>340000</v>
      </c>
      <c r="G800" s="213">
        <f t="shared" si="251"/>
        <v>0</v>
      </c>
      <c r="H800" s="213">
        <f t="shared" si="251"/>
        <v>0</v>
      </c>
      <c r="I800" s="213">
        <f t="shared" si="245"/>
        <v>340000</v>
      </c>
      <c r="J800" s="247"/>
    </row>
    <row r="801" spans="1:10" s="153" customFormat="1" x14ac:dyDescent="0.2">
      <c r="A801" s="169">
        <v>412</v>
      </c>
      <c r="B801" s="227" t="s">
        <v>935</v>
      </c>
      <c r="C801" s="167"/>
      <c r="D801" s="168"/>
      <c r="E801" s="145">
        <f t="shared" ref="E801:H801" si="252">E802</f>
        <v>340000</v>
      </c>
      <c r="F801" s="145">
        <f t="shared" si="252"/>
        <v>340000</v>
      </c>
      <c r="G801" s="145">
        <f t="shared" si="252"/>
        <v>0</v>
      </c>
      <c r="H801" s="145">
        <f t="shared" si="252"/>
        <v>0</v>
      </c>
      <c r="I801" s="145">
        <f t="shared" si="245"/>
        <v>340000</v>
      </c>
      <c r="J801" s="247"/>
    </row>
    <row r="802" spans="1:10" s="142" customFormat="1" ht="15" x14ac:dyDescent="0.2">
      <c r="A802" s="129">
        <v>4126</v>
      </c>
      <c r="B802" s="222" t="s">
        <v>4</v>
      </c>
      <c r="C802" s="111">
        <v>51</v>
      </c>
      <c r="D802" s="112" t="s">
        <v>25</v>
      </c>
      <c r="E802" s="141">
        <v>340000</v>
      </c>
      <c r="F802" s="141">
        <v>340000</v>
      </c>
      <c r="G802" s="141"/>
      <c r="H802" s="141"/>
      <c r="I802" s="141">
        <f t="shared" si="245"/>
        <v>340000</v>
      </c>
      <c r="J802" s="247"/>
    </row>
    <row r="803" spans="1:10" s="134" customFormat="1" x14ac:dyDescent="0.2">
      <c r="A803" s="207" t="s">
        <v>948</v>
      </c>
      <c r="B803" s="205" t="s">
        <v>949</v>
      </c>
      <c r="C803" s="208"/>
      <c r="D803" s="208"/>
      <c r="E803" s="209">
        <f t="shared" ref="E803:H803" si="253">E804+E809+E818</f>
        <v>55000</v>
      </c>
      <c r="F803" s="209">
        <f t="shared" si="253"/>
        <v>55000</v>
      </c>
      <c r="G803" s="209">
        <f t="shared" si="253"/>
        <v>0</v>
      </c>
      <c r="H803" s="209">
        <f t="shared" si="253"/>
        <v>0</v>
      </c>
      <c r="I803" s="209">
        <f t="shared" si="245"/>
        <v>55000</v>
      </c>
      <c r="J803" s="247"/>
    </row>
    <row r="804" spans="1:10" x14ac:dyDescent="0.2">
      <c r="A804" s="210" t="s">
        <v>944</v>
      </c>
      <c r="B804" s="211" t="s">
        <v>986</v>
      </c>
      <c r="C804" s="212"/>
      <c r="D804" s="212"/>
      <c r="E804" s="213">
        <f t="shared" ref="E804:H804" si="254">E805+E807</f>
        <v>16000</v>
      </c>
      <c r="F804" s="213">
        <f t="shared" si="254"/>
        <v>16000</v>
      </c>
      <c r="G804" s="213">
        <f t="shared" si="254"/>
        <v>0</v>
      </c>
      <c r="H804" s="213">
        <f t="shared" si="254"/>
        <v>0</v>
      </c>
      <c r="I804" s="213">
        <f t="shared" si="245"/>
        <v>16000</v>
      </c>
      <c r="J804" s="247"/>
    </row>
    <row r="805" spans="1:10" s="153" customFormat="1" x14ac:dyDescent="0.2">
      <c r="A805" s="169">
        <v>311</v>
      </c>
      <c r="B805" s="226" t="s">
        <v>914</v>
      </c>
      <c r="C805" s="167"/>
      <c r="D805" s="168"/>
      <c r="E805" s="145">
        <f>E806</f>
        <v>15000</v>
      </c>
      <c r="F805" s="145">
        <f>F806</f>
        <v>15000</v>
      </c>
      <c r="G805" s="145">
        <f>G806</f>
        <v>0</v>
      </c>
      <c r="H805" s="145">
        <f>H806</f>
        <v>0</v>
      </c>
      <c r="I805" s="145">
        <f t="shared" si="245"/>
        <v>15000</v>
      </c>
      <c r="J805" s="247"/>
    </row>
    <row r="806" spans="1:10" s="142" customFormat="1" ht="15" x14ac:dyDescent="0.2">
      <c r="A806" s="129">
        <v>3111</v>
      </c>
      <c r="B806" s="222" t="s">
        <v>19</v>
      </c>
      <c r="C806" s="111">
        <v>559</v>
      </c>
      <c r="D806" s="112" t="s">
        <v>25</v>
      </c>
      <c r="E806" s="141">
        <v>15000</v>
      </c>
      <c r="F806" s="141">
        <v>15000</v>
      </c>
      <c r="G806" s="141"/>
      <c r="H806" s="141"/>
      <c r="I806" s="141">
        <f t="shared" si="245"/>
        <v>15000</v>
      </c>
      <c r="J806" s="247"/>
    </row>
    <row r="807" spans="1:10" s="153" customFormat="1" x14ac:dyDescent="0.2">
      <c r="A807" s="169">
        <v>313</v>
      </c>
      <c r="B807" s="227" t="s">
        <v>915</v>
      </c>
      <c r="C807" s="167"/>
      <c r="D807" s="168"/>
      <c r="E807" s="145">
        <f>E808</f>
        <v>1000</v>
      </c>
      <c r="F807" s="145">
        <f>F808</f>
        <v>1000</v>
      </c>
      <c r="G807" s="145">
        <f>G808</f>
        <v>0</v>
      </c>
      <c r="H807" s="145">
        <f>H808</f>
        <v>0</v>
      </c>
      <c r="I807" s="145">
        <f t="shared" si="245"/>
        <v>1000</v>
      </c>
      <c r="J807" s="247"/>
    </row>
    <row r="808" spans="1:10" s="142" customFormat="1" ht="15" x14ac:dyDescent="0.2">
      <c r="A808" s="129">
        <v>3132</v>
      </c>
      <c r="B808" s="222" t="s">
        <v>280</v>
      </c>
      <c r="C808" s="111">
        <v>559</v>
      </c>
      <c r="D808" s="112" t="s">
        <v>25</v>
      </c>
      <c r="E808" s="141">
        <v>1000</v>
      </c>
      <c r="F808" s="141">
        <v>1000</v>
      </c>
      <c r="G808" s="141"/>
      <c r="H808" s="141"/>
      <c r="I808" s="141">
        <f t="shared" si="245"/>
        <v>1000</v>
      </c>
      <c r="J808" s="247"/>
    </row>
    <row r="809" spans="1:10" x14ac:dyDescent="0.2">
      <c r="A809" s="210" t="s">
        <v>976</v>
      </c>
      <c r="B809" s="211" t="s">
        <v>987</v>
      </c>
      <c r="C809" s="212"/>
      <c r="D809" s="212"/>
      <c r="E809" s="213">
        <f t="shared" ref="E809:H809" si="255">E810+E812+E816</f>
        <v>29000</v>
      </c>
      <c r="F809" s="213">
        <f t="shared" si="255"/>
        <v>29000</v>
      </c>
      <c r="G809" s="213">
        <f t="shared" si="255"/>
        <v>0</v>
      </c>
      <c r="H809" s="213">
        <f t="shared" si="255"/>
        <v>0</v>
      </c>
      <c r="I809" s="213">
        <f t="shared" si="245"/>
        <v>29000</v>
      </c>
      <c r="J809" s="247"/>
    </row>
    <row r="810" spans="1:10" s="153" customFormat="1" x14ac:dyDescent="0.2">
      <c r="A810" s="169">
        <v>321</v>
      </c>
      <c r="B810" s="227" t="s">
        <v>916</v>
      </c>
      <c r="C810" s="167"/>
      <c r="D810" s="168"/>
      <c r="E810" s="145">
        <f>E811</f>
        <v>5000</v>
      </c>
      <c r="F810" s="145">
        <f>F811</f>
        <v>5000</v>
      </c>
      <c r="G810" s="145">
        <f>G811</f>
        <v>0</v>
      </c>
      <c r="H810" s="145">
        <f>H811</f>
        <v>0</v>
      </c>
      <c r="I810" s="145">
        <f t="shared" si="245"/>
        <v>5000</v>
      </c>
      <c r="J810" s="247"/>
    </row>
    <row r="811" spans="1:10" s="142" customFormat="1" ht="15" x14ac:dyDescent="0.2">
      <c r="A811" s="129">
        <v>3211</v>
      </c>
      <c r="B811" s="222" t="s">
        <v>110</v>
      </c>
      <c r="C811" s="111">
        <v>559</v>
      </c>
      <c r="D811" s="112" t="s">
        <v>25</v>
      </c>
      <c r="E811" s="141">
        <v>5000</v>
      </c>
      <c r="F811" s="141">
        <v>5000</v>
      </c>
      <c r="G811" s="141"/>
      <c r="H811" s="141"/>
      <c r="I811" s="141">
        <f t="shared" si="245"/>
        <v>5000</v>
      </c>
      <c r="J811" s="247"/>
    </row>
    <row r="812" spans="1:10" s="153" customFormat="1" x14ac:dyDescent="0.2">
      <c r="A812" s="169">
        <v>323</v>
      </c>
      <c r="B812" s="227" t="s">
        <v>918</v>
      </c>
      <c r="C812" s="167"/>
      <c r="D812" s="168"/>
      <c r="E812" s="145">
        <f>E813+E814+E815</f>
        <v>19000</v>
      </c>
      <c r="F812" s="145">
        <f>F813+F814+F815</f>
        <v>19000</v>
      </c>
      <c r="G812" s="145">
        <f>G813+G814+G815</f>
        <v>0</v>
      </c>
      <c r="H812" s="145">
        <f>H813+H814+H815</f>
        <v>0</v>
      </c>
      <c r="I812" s="145">
        <f t="shared" si="245"/>
        <v>19000</v>
      </c>
      <c r="J812" s="247"/>
    </row>
    <row r="813" spans="1:10" s="142" customFormat="1" ht="15" x14ac:dyDescent="0.2">
      <c r="A813" s="129">
        <v>3233</v>
      </c>
      <c r="B813" s="222" t="s">
        <v>119</v>
      </c>
      <c r="C813" s="111">
        <v>559</v>
      </c>
      <c r="D813" s="112" t="s">
        <v>25</v>
      </c>
      <c r="E813" s="141">
        <v>5000</v>
      </c>
      <c r="F813" s="141">
        <v>5000</v>
      </c>
      <c r="G813" s="141"/>
      <c r="H813" s="141"/>
      <c r="I813" s="141">
        <f t="shared" si="245"/>
        <v>5000</v>
      </c>
      <c r="J813" s="247"/>
    </row>
    <row r="814" spans="1:10" s="142" customFormat="1" ht="15" x14ac:dyDescent="0.2">
      <c r="A814" s="129">
        <v>3235</v>
      </c>
      <c r="B814" s="222" t="s">
        <v>42</v>
      </c>
      <c r="C814" s="111">
        <v>559</v>
      </c>
      <c r="D814" s="112" t="s">
        <v>25</v>
      </c>
      <c r="E814" s="141">
        <v>4000</v>
      </c>
      <c r="F814" s="141">
        <v>4000</v>
      </c>
      <c r="G814" s="141"/>
      <c r="H814" s="141"/>
      <c r="I814" s="141">
        <f t="shared" si="245"/>
        <v>4000</v>
      </c>
      <c r="J814" s="247"/>
    </row>
    <row r="815" spans="1:10" s="142" customFormat="1" ht="15" x14ac:dyDescent="0.2">
      <c r="A815" s="129">
        <v>3237</v>
      </c>
      <c r="B815" s="222" t="s">
        <v>36</v>
      </c>
      <c r="C815" s="111">
        <v>559</v>
      </c>
      <c r="D815" s="112" t="s">
        <v>25</v>
      </c>
      <c r="E815" s="141">
        <v>10000</v>
      </c>
      <c r="F815" s="141">
        <v>10000</v>
      </c>
      <c r="G815" s="141"/>
      <c r="H815" s="141"/>
      <c r="I815" s="141">
        <f t="shared" si="245"/>
        <v>10000</v>
      </c>
      <c r="J815" s="247"/>
    </row>
    <row r="816" spans="1:10" s="153" customFormat="1" x14ac:dyDescent="0.2">
      <c r="A816" s="169">
        <v>329</v>
      </c>
      <c r="B816" s="227" t="s">
        <v>125</v>
      </c>
      <c r="C816" s="167"/>
      <c r="D816" s="168"/>
      <c r="E816" s="145">
        <f>E817</f>
        <v>5000</v>
      </c>
      <c r="F816" s="145">
        <f>F817</f>
        <v>5000</v>
      </c>
      <c r="G816" s="145">
        <f>G817</f>
        <v>0</v>
      </c>
      <c r="H816" s="145">
        <f>H817</f>
        <v>0</v>
      </c>
      <c r="I816" s="145">
        <f t="shared" si="245"/>
        <v>5000</v>
      </c>
      <c r="J816" s="247"/>
    </row>
    <row r="817" spans="1:10" s="142" customFormat="1" ht="15" x14ac:dyDescent="0.2">
      <c r="A817" s="129">
        <v>3293</v>
      </c>
      <c r="B817" s="222" t="s">
        <v>124</v>
      </c>
      <c r="C817" s="111">
        <v>559</v>
      </c>
      <c r="D817" s="112" t="s">
        <v>25</v>
      </c>
      <c r="E817" s="141">
        <v>5000</v>
      </c>
      <c r="F817" s="141">
        <v>5000</v>
      </c>
      <c r="G817" s="141"/>
      <c r="H817" s="141"/>
      <c r="I817" s="141">
        <f t="shared" si="245"/>
        <v>5000</v>
      </c>
      <c r="J817" s="247"/>
    </row>
    <row r="818" spans="1:10" x14ac:dyDescent="0.2">
      <c r="A818" s="210" t="s">
        <v>979</v>
      </c>
      <c r="B818" s="211" t="s">
        <v>993</v>
      </c>
      <c r="C818" s="212"/>
      <c r="D818" s="212"/>
      <c r="E818" s="213">
        <f t="shared" ref="E818:H818" si="256">E819</f>
        <v>10000</v>
      </c>
      <c r="F818" s="213">
        <f t="shared" si="256"/>
        <v>10000</v>
      </c>
      <c r="G818" s="213">
        <f t="shared" si="256"/>
        <v>0</v>
      </c>
      <c r="H818" s="213">
        <f t="shared" si="256"/>
        <v>0</v>
      </c>
      <c r="I818" s="213">
        <f t="shared" si="245"/>
        <v>10000</v>
      </c>
      <c r="J818" s="247"/>
    </row>
    <row r="819" spans="1:10" s="153" customFormat="1" x14ac:dyDescent="0.2">
      <c r="A819" s="169">
        <v>412</v>
      </c>
      <c r="B819" s="227" t="s">
        <v>935</v>
      </c>
      <c r="C819" s="167"/>
      <c r="D819" s="168"/>
      <c r="E819" s="145">
        <f t="shared" ref="E819:H819" si="257">E820</f>
        <v>10000</v>
      </c>
      <c r="F819" s="145">
        <f t="shared" si="257"/>
        <v>10000</v>
      </c>
      <c r="G819" s="145">
        <f t="shared" si="257"/>
        <v>0</v>
      </c>
      <c r="H819" s="145">
        <f t="shared" si="257"/>
        <v>0</v>
      </c>
      <c r="I819" s="145">
        <f t="shared" si="245"/>
        <v>10000</v>
      </c>
      <c r="J819" s="247"/>
    </row>
    <row r="820" spans="1:10" s="142" customFormat="1" ht="15" x14ac:dyDescent="0.2">
      <c r="A820" s="129">
        <v>4126</v>
      </c>
      <c r="B820" s="222" t="s">
        <v>4</v>
      </c>
      <c r="C820" s="111">
        <v>559</v>
      </c>
      <c r="D820" s="112" t="s">
        <v>25</v>
      </c>
      <c r="E820" s="141">
        <v>10000</v>
      </c>
      <c r="F820" s="141">
        <v>10000</v>
      </c>
      <c r="G820" s="141"/>
      <c r="H820" s="141"/>
      <c r="I820" s="141">
        <f t="shared" si="245"/>
        <v>10000</v>
      </c>
      <c r="J820" s="247"/>
    </row>
    <row r="821" spans="1:10" s="134" customFormat="1" ht="31.5" x14ac:dyDescent="0.2">
      <c r="A821" s="171" t="s">
        <v>731</v>
      </c>
      <c r="B821" s="173" t="s">
        <v>721</v>
      </c>
      <c r="C821" s="194"/>
      <c r="D821" s="194"/>
      <c r="E821" s="174">
        <f t="shared" ref="E821:H822" si="258">E822</f>
        <v>1000000</v>
      </c>
      <c r="F821" s="174">
        <f t="shared" si="258"/>
        <v>1000000</v>
      </c>
      <c r="G821" s="174">
        <f t="shared" si="258"/>
        <v>50000</v>
      </c>
      <c r="H821" s="174">
        <f t="shared" si="258"/>
        <v>0</v>
      </c>
      <c r="I821" s="174">
        <f t="shared" si="245"/>
        <v>950000</v>
      </c>
      <c r="J821" s="247"/>
    </row>
    <row r="822" spans="1:10" s="142" customFormat="1" x14ac:dyDescent="0.2">
      <c r="A822" s="207" t="s">
        <v>956</v>
      </c>
      <c r="B822" s="205" t="s">
        <v>910</v>
      </c>
      <c r="C822" s="208"/>
      <c r="D822" s="208"/>
      <c r="E822" s="209">
        <f t="shared" si="258"/>
        <v>1000000</v>
      </c>
      <c r="F822" s="209">
        <f t="shared" si="258"/>
        <v>1000000</v>
      </c>
      <c r="G822" s="209">
        <f t="shared" si="258"/>
        <v>50000</v>
      </c>
      <c r="H822" s="209">
        <f t="shared" si="258"/>
        <v>0</v>
      </c>
      <c r="I822" s="209">
        <f t="shared" si="245"/>
        <v>950000</v>
      </c>
      <c r="J822" s="247"/>
    </row>
    <row r="823" spans="1:10" x14ac:dyDescent="0.2">
      <c r="A823" s="210" t="s">
        <v>979</v>
      </c>
      <c r="B823" s="211" t="s">
        <v>993</v>
      </c>
      <c r="C823" s="212"/>
      <c r="D823" s="212"/>
      <c r="E823" s="213">
        <f t="shared" ref="E823:H823" si="259">E824</f>
        <v>1000000</v>
      </c>
      <c r="F823" s="213">
        <f t="shared" si="259"/>
        <v>1000000</v>
      </c>
      <c r="G823" s="213">
        <f t="shared" si="259"/>
        <v>50000</v>
      </c>
      <c r="H823" s="213">
        <f t="shared" si="259"/>
        <v>0</v>
      </c>
      <c r="I823" s="213">
        <f t="shared" si="245"/>
        <v>950000</v>
      </c>
      <c r="J823" s="247"/>
    </row>
    <row r="824" spans="1:10" s="153" customFormat="1" x14ac:dyDescent="0.2">
      <c r="A824" s="169">
        <v>412</v>
      </c>
      <c r="B824" s="227" t="s">
        <v>935</v>
      </c>
      <c r="C824" s="167"/>
      <c r="D824" s="168"/>
      <c r="E824" s="145">
        <f t="shared" ref="E824:H824" si="260">E825</f>
        <v>1000000</v>
      </c>
      <c r="F824" s="145">
        <f t="shared" si="260"/>
        <v>1000000</v>
      </c>
      <c r="G824" s="145">
        <f t="shared" si="260"/>
        <v>50000</v>
      </c>
      <c r="H824" s="145">
        <f t="shared" si="260"/>
        <v>0</v>
      </c>
      <c r="I824" s="145">
        <f t="shared" si="245"/>
        <v>950000</v>
      </c>
      <c r="J824" s="247"/>
    </row>
    <row r="825" spans="1:10" s="142" customFormat="1" ht="15" x14ac:dyDescent="0.2">
      <c r="A825" s="129">
        <v>4126</v>
      </c>
      <c r="B825" s="222" t="s">
        <v>4</v>
      </c>
      <c r="C825" s="111">
        <v>11</v>
      </c>
      <c r="D825" s="112" t="s">
        <v>25</v>
      </c>
      <c r="E825" s="141">
        <v>1000000</v>
      </c>
      <c r="F825" s="141">
        <v>1000000</v>
      </c>
      <c r="G825" s="141">
        <v>50000</v>
      </c>
      <c r="H825" s="141"/>
      <c r="I825" s="141">
        <f t="shared" si="245"/>
        <v>950000</v>
      </c>
      <c r="J825" s="247"/>
    </row>
    <row r="826" spans="1:10" ht="31.5" x14ac:dyDescent="0.2">
      <c r="A826" s="171" t="s">
        <v>902</v>
      </c>
      <c r="B826" s="173" t="s">
        <v>901</v>
      </c>
      <c r="C826" s="194"/>
      <c r="D826" s="194"/>
      <c r="E826" s="174">
        <f>E827+E845</f>
        <v>350000</v>
      </c>
      <c r="F826" s="174">
        <f>F827+F845</f>
        <v>350000</v>
      </c>
      <c r="G826" s="174">
        <f>G827+G845</f>
        <v>2700</v>
      </c>
      <c r="H826" s="174">
        <f>H827+H845</f>
        <v>0</v>
      </c>
      <c r="I826" s="174">
        <f t="shared" si="245"/>
        <v>347300</v>
      </c>
      <c r="J826" s="247"/>
    </row>
    <row r="827" spans="1:10" s="115" customFormat="1" x14ac:dyDescent="0.2">
      <c r="A827" s="207" t="s">
        <v>946</v>
      </c>
      <c r="B827" s="205" t="s">
        <v>947</v>
      </c>
      <c r="C827" s="208"/>
      <c r="D827" s="208"/>
      <c r="E827" s="209">
        <f t="shared" ref="E827:H827" si="261">E828+E833+E842</f>
        <v>54000</v>
      </c>
      <c r="F827" s="209">
        <f t="shared" si="261"/>
        <v>54000</v>
      </c>
      <c r="G827" s="209">
        <f t="shared" si="261"/>
        <v>2700</v>
      </c>
      <c r="H827" s="209">
        <f t="shared" si="261"/>
        <v>0</v>
      </c>
      <c r="I827" s="209">
        <f t="shared" si="245"/>
        <v>51300</v>
      </c>
      <c r="J827" s="247"/>
    </row>
    <row r="828" spans="1:10" x14ac:dyDescent="0.2">
      <c r="A828" s="210" t="s">
        <v>944</v>
      </c>
      <c r="B828" s="211" t="s">
        <v>986</v>
      </c>
      <c r="C828" s="212"/>
      <c r="D828" s="212"/>
      <c r="E828" s="213">
        <f t="shared" ref="E828:H828" si="262">E829+E831</f>
        <v>24000</v>
      </c>
      <c r="F828" s="213">
        <f t="shared" si="262"/>
        <v>24000</v>
      </c>
      <c r="G828" s="213">
        <f t="shared" si="262"/>
        <v>1200</v>
      </c>
      <c r="H828" s="213">
        <f t="shared" si="262"/>
        <v>0</v>
      </c>
      <c r="I828" s="213">
        <f t="shared" si="245"/>
        <v>22800</v>
      </c>
      <c r="J828" s="247"/>
    </row>
    <row r="829" spans="1:10" s="146" customFormat="1" x14ac:dyDescent="0.2">
      <c r="A829" s="169">
        <v>311</v>
      </c>
      <c r="B829" s="226" t="s">
        <v>914</v>
      </c>
      <c r="C829" s="167"/>
      <c r="D829" s="168"/>
      <c r="E829" s="145">
        <f>E830</f>
        <v>20000</v>
      </c>
      <c r="F829" s="145">
        <f>F830</f>
        <v>20000</v>
      </c>
      <c r="G829" s="145">
        <f>G830</f>
        <v>1000</v>
      </c>
      <c r="H829" s="145">
        <f>H830</f>
        <v>0</v>
      </c>
      <c r="I829" s="145">
        <f t="shared" si="245"/>
        <v>19000</v>
      </c>
      <c r="J829" s="247"/>
    </row>
    <row r="830" spans="1:10" s="142" customFormat="1" ht="15" x14ac:dyDescent="0.2">
      <c r="A830" s="129">
        <v>3111</v>
      </c>
      <c r="B830" s="222" t="s">
        <v>19</v>
      </c>
      <c r="C830" s="111">
        <v>12</v>
      </c>
      <c r="D830" s="112" t="s">
        <v>25</v>
      </c>
      <c r="E830" s="141">
        <v>20000</v>
      </c>
      <c r="F830" s="141">
        <v>20000</v>
      </c>
      <c r="G830" s="141">
        <v>1000</v>
      </c>
      <c r="H830" s="141"/>
      <c r="I830" s="141">
        <f t="shared" si="245"/>
        <v>19000</v>
      </c>
      <c r="J830" s="247"/>
    </row>
    <row r="831" spans="1:10" s="146" customFormat="1" x14ac:dyDescent="0.2">
      <c r="A831" s="126">
        <v>313</v>
      </c>
      <c r="B831" s="227" t="s">
        <v>915</v>
      </c>
      <c r="C831" s="117"/>
      <c r="D831" s="128"/>
      <c r="E831" s="145">
        <f>E832</f>
        <v>4000</v>
      </c>
      <c r="F831" s="145">
        <f>F832</f>
        <v>4000</v>
      </c>
      <c r="G831" s="145">
        <f>G832</f>
        <v>200</v>
      </c>
      <c r="H831" s="145">
        <f>H832</f>
        <v>0</v>
      </c>
      <c r="I831" s="145">
        <f t="shared" si="245"/>
        <v>3800</v>
      </c>
      <c r="J831" s="247"/>
    </row>
    <row r="832" spans="1:10" s="142" customFormat="1" ht="15" x14ac:dyDescent="0.2">
      <c r="A832" s="129">
        <v>3132</v>
      </c>
      <c r="B832" s="222" t="s">
        <v>280</v>
      </c>
      <c r="C832" s="111">
        <v>12</v>
      </c>
      <c r="D832" s="112" t="s">
        <v>25</v>
      </c>
      <c r="E832" s="141">
        <v>4000</v>
      </c>
      <c r="F832" s="141">
        <v>4000</v>
      </c>
      <c r="G832" s="141">
        <v>200</v>
      </c>
      <c r="H832" s="141"/>
      <c r="I832" s="141">
        <f t="shared" si="245"/>
        <v>3800</v>
      </c>
      <c r="J832" s="247"/>
    </row>
    <row r="833" spans="1:10" x14ac:dyDescent="0.2">
      <c r="A833" s="210" t="s">
        <v>976</v>
      </c>
      <c r="B833" s="211" t="s">
        <v>987</v>
      </c>
      <c r="C833" s="212"/>
      <c r="D833" s="212"/>
      <c r="E833" s="213">
        <f t="shared" ref="E833:H833" si="263">E834+E836+E840</f>
        <v>27000</v>
      </c>
      <c r="F833" s="213">
        <f t="shared" si="263"/>
        <v>27000</v>
      </c>
      <c r="G833" s="213">
        <f t="shared" si="263"/>
        <v>1350</v>
      </c>
      <c r="H833" s="213">
        <f t="shared" si="263"/>
        <v>0</v>
      </c>
      <c r="I833" s="213">
        <f t="shared" si="245"/>
        <v>25650</v>
      </c>
      <c r="J833" s="247"/>
    </row>
    <row r="834" spans="1:10" s="146" customFormat="1" x14ac:dyDescent="0.2">
      <c r="A834" s="169">
        <v>321</v>
      </c>
      <c r="B834" s="227" t="s">
        <v>916</v>
      </c>
      <c r="C834" s="167"/>
      <c r="D834" s="168"/>
      <c r="E834" s="145">
        <f>SUM(E835)</f>
        <v>10000</v>
      </c>
      <c r="F834" s="145">
        <f>SUM(F835)</f>
        <v>10000</v>
      </c>
      <c r="G834" s="145">
        <f>SUM(G835)</f>
        <v>500</v>
      </c>
      <c r="H834" s="145">
        <f>SUM(H835)</f>
        <v>0</v>
      </c>
      <c r="I834" s="145">
        <f t="shared" si="245"/>
        <v>9500</v>
      </c>
      <c r="J834" s="247"/>
    </row>
    <row r="835" spans="1:10" s="142" customFormat="1" ht="15" x14ac:dyDescent="0.2">
      <c r="A835" s="129">
        <v>3211</v>
      </c>
      <c r="B835" s="222" t="s">
        <v>110</v>
      </c>
      <c r="C835" s="111">
        <v>12</v>
      </c>
      <c r="D835" s="112" t="s">
        <v>25</v>
      </c>
      <c r="E835" s="141">
        <v>10000</v>
      </c>
      <c r="F835" s="141">
        <v>10000</v>
      </c>
      <c r="G835" s="141">
        <v>500</v>
      </c>
      <c r="H835" s="141"/>
      <c r="I835" s="141">
        <f t="shared" si="245"/>
        <v>9500</v>
      </c>
      <c r="J835" s="247"/>
    </row>
    <row r="836" spans="1:10" s="146" customFormat="1" x14ac:dyDescent="0.2">
      <c r="A836" s="169">
        <v>323</v>
      </c>
      <c r="B836" s="227" t="s">
        <v>918</v>
      </c>
      <c r="C836" s="167"/>
      <c r="D836" s="168"/>
      <c r="E836" s="145">
        <f>SUM(E837:E839)</f>
        <v>8000</v>
      </c>
      <c r="F836" s="145">
        <f>SUM(F837:F839)</f>
        <v>8000</v>
      </c>
      <c r="G836" s="145">
        <f>SUM(G837:G839)</f>
        <v>400</v>
      </c>
      <c r="H836" s="145">
        <f>SUM(H837:H839)</f>
        <v>0</v>
      </c>
      <c r="I836" s="145">
        <f t="shared" si="245"/>
        <v>7600</v>
      </c>
      <c r="J836" s="247"/>
    </row>
    <row r="837" spans="1:10" s="142" customFormat="1" ht="15" x14ac:dyDescent="0.2">
      <c r="A837" s="129">
        <v>3233</v>
      </c>
      <c r="B837" s="222" t="s">
        <v>119</v>
      </c>
      <c r="C837" s="111">
        <v>12</v>
      </c>
      <c r="D837" s="112" t="s">
        <v>25</v>
      </c>
      <c r="E837" s="141">
        <v>2000</v>
      </c>
      <c r="F837" s="141">
        <v>2000</v>
      </c>
      <c r="G837" s="141">
        <v>100</v>
      </c>
      <c r="H837" s="141"/>
      <c r="I837" s="141">
        <f t="shared" si="245"/>
        <v>1900</v>
      </c>
      <c r="J837" s="247"/>
    </row>
    <row r="838" spans="1:10" s="142" customFormat="1" ht="15" x14ac:dyDescent="0.2">
      <c r="A838" s="129">
        <v>3235</v>
      </c>
      <c r="B838" s="222" t="s">
        <v>42</v>
      </c>
      <c r="C838" s="111">
        <v>12</v>
      </c>
      <c r="D838" s="112" t="s">
        <v>25</v>
      </c>
      <c r="E838" s="141">
        <v>5000</v>
      </c>
      <c r="F838" s="141">
        <v>5000</v>
      </c>
      <c r="G838" s="141">
        <v>250</v>
      </c>
      <c r="H838" s="141"/>
      <c r="I838" s="141">
        <f t="shared" si="245"/>
        <v>4750</v>
      </c>
      <c r="J838" s="247"/>
    </row>
    <row r="839" spans="1:10" s="142" customFormat="1" ht="15" x14ac:dyDescent="0.2">
      <c r="A839" s="129">
        <v>3239</v>
      </c>
      <c r="B839" s="222" t="s">
        <v>41</v>
      </c>
      <c r="C839" s="111">
        <v>12</v>
      </c>
      <c r="D839" s="112" t="s">
        <v>25</v>
      </c>
      <c r="E839" s="141">
        <v>1000</v>
      </c>
      <c r="F839" s="141">
        <v>1000</v>
      </c>
      <c r="G839" s="141">
        <v>50</v>
      </c>
      <c r="H839" s="141"/>
      <c r="I839" s="141">
        <f t="shared" si="245"/>
        <v>950</v>
      </c>
      <c r="J839" s="247"/>
    </row>
    <row r="840" spans="1:10" s="146" customFormat="1" x14ac:dyDescent="0.2">
      <c r="A840" s="169">
        <v>329</v>
      </c>
      <c r="B840" s="227" t="s">
        <v>125</v>
      </c>
      <c r="C840" s="167"/>
      <c r="D840" s="168"/>
      <c r="E840" s="145">
        <f>E841</f>
        <v>9000</v>
      </c>
      <c r="F840" s="145">
        <f>F841</f>
        <v>9000</v>
      </c>
      <c r="G840" s="145">
        <f>G841</f>
        <v>450</v>
      </c>
      <c r="H840" s="145">
        <f>H841</f>
        <v>0</v>
      </c>
      <c r="I840" s="145">
        <f t="shared" si="245"/>
        <v>8550</v>
      </c>
      <c r="J840" s="247"/>
    </row>
    <row r="841" spans="1:10" s="142" customFormat="1" ht="15" x14ac:dyDescent="0.2">
      <c r="A841" s="129">
        <v>3293</v>
      </c>
      <c r="B841" s="222" t="s">
        <v>124</v>
      </c>
      <c r="C841" s="111">
        <v>12</v>
      </c>
      <c r="D841" s="112" t="s">
        <v>25</v>
      </c>
      <c r="E841" s="141">
        <v>9000</v>
      </c>
      <c r="F841" s="141">
        <v>9000</v>
      </c>
      <c r="G841" s="141">
        <v>450</v>
      </c>
      <c r="H841" s="141"/>
      <c r="I841" s="141">
        <f t="shared" si="245"/>
        <v>8550</v>
      </c>
      <c r="J841" s="247"/>
    </row>
    <row r="842" spans="1:10" x14ac:dyDescent="0.2">
      <c r="A842" s="210" t="s">
        <v>977</v>
      </c>
      <c r="B842" s="211" t="s">
        <v>994</v>
      </c>
      <c r="C842" s="212"/>
      <c r="D842" s="212"/>
      <c r="E842" s="213">
        <f t="shared" ref="E842:H842" si="264">E843</f>
        <v>3000</v>
      </c>
      <c r="F842" s="213">
        <f t="shared" si="264"/>
        <v>3000</v>
      </c>
      <c r="G842" s="213">
        <f t="shared" si="264"/>
        <v>150</v>
      </c>
      <c r="H842" s="213">
        <f t="shared" si="264"/>
        <v>0</v>
      </c>
      <c r="I842" s="213">
        <f t="shared" ref="I842:I905" si="265">F842-G842+H842</f>
        <v>2850</v>
      </c>
      <c r="J842" s="247"/>
    </row>
    <row r="843" spans="1:10" s="146" customFormat="1" x14ac:dyDescent="0.2">
      <c r="A843" s="169">
        <v>422</v>
      </c>
      <c r="B843" s="227" t="s">
        <v>921</v>
      </c>
      <c r="C843" s="167"/>
      <c r="D843" s="168"/>
      <c r="E843" s="145">
        <f t="shared" ref="E843:H843" si="266">E844</f>
        <v>3000</v>
      </c>
      <c r="F843" s="145">
        <f t="shared" si="266"/>
        <v>3000</v>
      </c>
      <c r="G843" s="145">
        <f t="shared" si="266"/>
        <v>150</v>
      </c>
      <c r="H843" s="145">
        <f t="shared" si="266"/>
        <v>0</v>
      </c>
      <c r="I843" s="145">
        <f t="shared" si="265"/>
        <v>2850</v>
      </c>
      <c r="J843" s="247"/>
    </row>
    <row r="844" spans="1:10" s="142" customFormat="1" ht="15" x14ac:dyDescent="0.2">
      <c r="A844" s="129">
        <v>4221</v>
      </c>
      <c r="B844" s="222" t="s">
        <v>129</v>
      </c>
      <c r="C844" s="111">
        <v>12</v>
      </c>
      <c r="D844" s="112" t="s">
        <v>25</v>
      </c>
      <c r="E844" s="141">
        <v>3000</v>
      </c>
      <c r="F844" s="141">
        <v>3000</v>
      </c>
      <c r="G844" s="141">
        <v>150</v>
      </c>
      <c r="H844" s="141"/>
      <c r="I844" s="141">
        <f t="shared" si="265"/>
        <v>2850</v>
      </c>
      <c r="J844" s="247"/>
    </row>
    <row r="845" spans="1:10" s="115" customFormat="1" x14ac:dyDescent="0.2">
      <c r="A845" s="207" t="s">
        <v>948</v>
      </c>
      <c r="B845" s="205" t="s">
        <v>949</v>
      </c>
      <c r="C845" s="208"/>
      <c r="D845" s="208"/>
      <c r="E845" s="209">
        <f t="shared" ref="E845:H845" si="267">E846+E851+E860</f>
        <v>296000</v>
      </c>
      <c r="F845" s="209">
        <f t="shared" si="267"/>
        <v>296000</v>
      </c>
      <c r="G845" s="209">
        <f t="shared" si="267"/>
        <v>0</v>
      </c>
      <c r="H845" s="209">
        <f t="shared" si="267"/>
        <v>0</v>
      </c>
      <c r="I845" s="209">
        <f t="shared" si="265"/>
        <v>296000</v>
      </c>
      <c r="J845" s="247"/>
    </row>
    <row r="846" spans="1:10" x14ac:dyDescent="0.2">
      <c r="A846" s="210" t="s">
        <v>944</v>
      </c>
      <c r="B846" s="211" t="s">
        <v>986</v>
      </c>
      <c r="C846" s="212"/>
      <c r="D846" s="212"/>
      <c r="E846" s="213">
        <f t="shared" ref="E846:H846" si="268">E847+E849</f>
        <v>141000</v>
      </c>
      <c r="F846" s="213">
        <f t="shared" si="268"/>
        <v>141000</v>
      </c>
      <c r="G846" s="213">
        <f t="shared" si="268"/>
        <v>0</v>
      </c>
      <c r="H846" s="213">
        <f t="shared" si="268"/>
        <v>0</v>
      </c>
      <c r="I846" s="213">
        <f t="shared" si="265"/>
        <v>141000</v>
      </c>
      <c r="J846" s="247"/>
    </row>
    <row r="847" spans="1:10" s="146" customFormat="1" x14ac:dyDescent="0.2">
      <c r="A847" s="169">
        <v>311</v>
      </c>
      <c r="B847" s="226" t="s">
        <v>914</v>
      </c>
      <c r="C847" s="167"/>
      <c r="D847" s="168"/>
      <c r="E847" s="145">
        <f>E848</f>
        <v>120000</v>
      </c>
      <c r="F847" s="145">
        <f>F848</f>
        <v>120000</v>
      </c>
      <c r="G847" s="145">
        <f>G848</f>
        <v>0</v>
      </c>
      <c r="H847" s="145">
        <f>H848</f>
        <v>0</v>
      </c>
      <c r="I847" s="145">
        <f t="shared" si="265"/>
        <v>120000</v>
      </c>
      <c r="J847" s="247"/>
    </row>
    <row r="848" spans="1:10" s="142" customFormat="1" ht="15" x14ac:dyDescent="0.2">
      <c r="A848" s="129">
        <v>3111</v>
      </c>
      <c r="B848" s="222" t="s">
        <v>19</v>
      </c>
      <c r="C848" s="111">
        <v>559</v>
      </c>
      <c r="D848" s="112" t="s">
        <v>25</v>
      </c>
      <c r="E848" s="141">
        <v>120000</v>
      </c>
      <c r="F848" s="141">
        <v>120000</v>
      </c>
      <c r="G848" s="141"/>
      <c r="H848" s="141"/>
      <c r="I848" s="141">
        <f t="shared" si="265"/>
        <v>120000</v>
      </c>
      <c r="J848" s="247"/>
    </row>
    <row r="849" spans="1:10" s="146" customFormat="1" x14ac:dyDescent="0.2">
      <c r="A849" s="126">
        <v>313</v>
      </c>
      <c r="B849" s="227" t="s">
        <v>915</v>
      </c>
      <c r="C849" s="117"/>
      <c r="D849" s="128"/>
      <c r="E849" s="145">
        <f>E850</f>
        <v>21000</v>
      </c>
      <c r="F849" s="145">
        <f>F850</f>
        <v>21000</v>
      </c>
      <c r="G849" s="145">
        <f>G850</f>
        <v>0</v>
      </c>
      <c r="H849" s="145">
        <f>H850</f>
        <v>0</v>
      </c>
      <c r="I849" s="145">
        <f t="shared" si="265"/>
        <v>21000</v>
      </c>
      <c r="J849" s="247"/>
    </row>
    <row r="850" spans="1:10" s="142" customFormat="1" ht="15" x14ac:dyDescent="0.2">
      <c r="A850" s="129">
        <v>3132</v>
      </c>
      <c r="B850" s="222" t="s">
        <v>280</v>
      </c>
      <c r="C850" s="111">
        <v>559</v>
      </c>
      <c r="D850" s="112" t="s">
        <v>25</v>
      </c>
      <c r="E850" s="141">
        <v>21000</v>
      </c>
      <c r="F850" s="141">
        <v>21000</v>
      </c>
      <c r="G850" s="141"/>
      <c r="H850" s="141"/>
      <c r="I850" s="141">
        <f t="shared" si="265"/>
        <v>21000</v>
      </c>
      <c r="J850" s="247"/>
    </row>
    <row r="851" spans="1:10" x14ac:dyDescent="0.2">
      <c r="A851" s="210" t="s">
        <v>976</v>
      </c>
      <c r="B851" s="211" t="s">
        <v>987</v>
      </c>
      <c r="C851" s="212"/>
      <c r="D851" s="212"/>
      <c r="E851" s="213">
        <f t="shared" ref="E851:H851" si="269">E852+E854+E858</f>
        <v>138000</v>
      </c>
      <c r="F851" s="213">
        <f t="shared" si="269"/>
        <v>138000</v>
      </c>
      <c r="G851" s="213">
        <f t="shared" si="269"/>
        <v>0</v>
      </c>
      <c r="H851" s="213">
        <f t="shared" si="269"/>
        <v>0</v>
      </c>
      <c r="I851" s="213">
        <f t="shared" si="265"/>
        <v>138000</v>
      </c>
      <c r="J851" s="247"/>
    </row>
    <row r="852" spans="1:10" s="146" customFormat="1" x14ac:dyDescent="0.2">
      <c r="A852" s="169">
        <v>321</v>
      </c>
      <c r="B852" s="227" t="s">
        <v>916</v>
      </c>
      <c r="C852" s="167"/>
      <c r="D852" s="168"/>
      <c r="E852" s="145">
        <f>SUM(E853)</f>
        <v>55000</v>
      </c>
      <c r="F852" s="145">
        <f>SUM(F853)</f>
        <v>55000</v>
      </c>
      <c r="G852" s="145">
        <f>SUM(G853)</f>
        <v>0</v>
      </c>
      <c r="H852" s="145">
        <f>SUM(H853)</f>
        <v>0</v>
      </c>
      <c r="I852" s="145">
        <f t="shared" si="265"/>
        <v>55000</v>
      </c>
      <c r="J852" s="247"/>
    </row>
    <row r="853" spans="1:10" s="142" customFormat="1" ht="15" x14ac:dyDescent="0.2">
      <c r="A853" s="129">
        <v>3211</v>
      </c>
      <c r="B853" s="222" t="s">
        <v>110</v>
      </c>
      <c r="C853" s="111">
        <v>559</v>
      </c>
      <c r="D853" s="112" t="s">
        <v>25</v>
      </c>
      <c r="E853" s="141">
        <v>55000</v>
      </c>
      <c r="F853" s="141">
        <v>55000</v>
      </c>
      <c r="G853" s="141"/>
      <c r="H853" s="141"/>
      <c r="I853" s="141">
        <f t="shared" si="265"/>
        <v>55000</v>
      </c>
      <c r="J853" s="247"/>
    </row>
    <row r="854" spans="1:10" s="146" customFormat="1" x14ac:dyDescent="0.2">
      <c r="A854" s="169">
        <v>323</v>
      </c>
      <c r="B854" s="227" t="s">
        <v>918</v>
      </c>
      <c r="C854" s="167"/>
      <c r="D854" s="168"/>
      <c r="E854" s="145">
        <f>SUM(E855:E857)</f>
        <v>34000</v>
      </c>
      <c r="F854" s="145">
        <f>SUM(F855:F857)</f>
        <v>34000</v>
      </c>
      <c r="G854" s="145">
        <f>SUM(G855:G857)</f>
        <v>0</v>
      </c>
      <c r="H854" s="145">
        <f>SUM(H855:H857)</f>
        <v>0</v>
      </c>
      <c r="I854" s="145">
        <f t="shared" si="265"/>
        <v>34000</v>
      </c>
      <c r="J854" s="247"/>
    </row>
    <row r="855" spans="1:10" s="142" customFormat="1" ht="15" x14ac:dyDescent="0.2">
      <c r="A855" s="129">
        <v>3233</v>
      </c>
      <c r="B855" s="222" t="s">
        <v>119</v>
      </c>
      <c r="C855" s="111">
        <v>559</v>
      </c>
      <c r="D855" s="112" t="s">
        <v>25</v>
      </c>
      <c r="E855" s="141">
        <v>8000</v>
      </c>
      <c r="F855" s="141">
        <v>8000</v>
      </c>
      <c r="G855" s="141"/>
      <c r="H855" s="141"/>
      <c r="I855" s="141">
        <f t="shared" si="265"/>
        <v>8000</v>
      </c>
      <c r="J855" s="247"/>
    </row>
    <row r="856" spans="1:10" s="142" customFormat="1" ht="15" x14ac:dyDescent="0.2">
      <c r="A856" s="129">
        <v>3235</v>
      </c>
      <c r="B856" s="222" t="s">
        <v>42</v>
      </c>
      <c r="C856" s="111">
        <v>559</v>
      </c>
      <c r="D856" s="112" t="s">
        <v>25</v>
      </c>
      <c r="E856" s="141">
        <v>25000</v>
      </c>
      <c r="F856" s="141">
        <v>25000</v>
      </c>
      <c r="G856" s="141"/>
      <c r="H856" s="141"/>
      <c r="I856" s="141">
        <f t="shared" si="265"/>
        <v>25000</v>
      </c>
      <c r="J856" s="247"/>
    </row>
    <row r="857" spans="1:10" s="142" customFormat="1" ht="15" x14ac:dyDescent="0.2">
      <c r="A857" s="129">
        <v>3239</v>
      </c>
      <c r="B857" s="222" t="s">
        <v>41</v>
      </c>
      <c r="C857" s="111">
        <v>559</v>
      </c>
      <c r="D857" s="112" t="s">
        <v>25</v>
      </c>
      <c r="E857" s="141">
        <v>1000</v>
      </c>
      <c r="F857" s="141">
        <v>1000</v>
      </c>
      <c r="G857" s="141"/>
      <c r="H857" s="141"/>
      <c r="I857" s="141">
        <f t="shared" si="265"/>
        <v>1000</v>
      </c>
      <c r="J857" s="247"/>
    </row>
    <row r="858" spans="1:10" s="146" customFormat="1" x14ac:dyDescent="0.2">
      <c r="A858" s="169">
        <v>329</v>
      </c>
      <c r="B858" s="227" t="s">
        <v>125</v>
      </c>
      <c r="C858" s="167"/>
      <c r="D858" s="168"/>
      <c r="E858" s="145">
        <f>E859</f>
        <v>49000</v>
      </c>
      <c r="F858" s="145">
        <f>F859</f>
        <v>49000</v>
      </c>
      <c r="G858" s="145">
        <f>G859</f>
        <v>0</v>
      </c>
      <c r="H858" s="145">
        <f>H859</f>
        <v>0</v>
      </c>
      <c r="I858" s="145">
        <f t="shared" si="265"/>
        <v>49000</v>
      </c>
      <c r="J858" s="247"/>
    </row>
    <row r="859" spans="1:10" s="142" customFormat="1" ht="15" x14ac:dyDescent="0.2">
      <c r="A859" s="129">
        <v>3293</v>
      </c>
      <c r="B859" s="222" t="s">
        <v>124</v>
      </c>
      <c r="C859" s="111">
        <v>559</v>
      </c>
      <c r="D859" s="112" t="s">
        <v>25</v>
      </c>
      <c r="E859" s="141">
        <v>49000</v>
      </c>
      <c r="F859" s="141">
        <v>49000</v>
      </c>
      <c r="G859" s="141"/>
      <c r="H859" s="141"/>
      <c r="I859" s="141">
        <f t="shared" si="265"/>
        <v>49000</v>
      </c>
      <c r="J859" s="247"/>
    </row>
    <row r="860" spans="1:10" x14ac:dyDescent="0.2">
      <c r="A860" s="210" t="s">
        <v>977</v>
      </c>
      <c r="B860" s="211" t="s">
        <v>994</v>
      </c>
      <c r="C860" s="212"/>
      <c r="D860" s="212"/>
      <c r="E860" s="213">
        <f t="shared" ref="E860:H860" si="270">E861</f>
        <v>17000</v>
      </c>
      <c r="F860" s="213">
        <f t="shared" si="270"/>
        <v>17000</v>
      </c>
      <c r="G860" s="213">
        <f t="shared" si="270"/>
        <v>0</v>
      </c>
      <c r="H860" s="213">
        <f t="shared" si="270"/>
        <v>0</v>
      </c>
      <c r="I860" s="213">
        <f t="shared" si="265"/>
        <v>17000</v>
      </c>
      <c r="J860" s="247"/>
    </row>
    <row r="861" spans="1:10" s="146" customFormat="1" x14ac:dyDescent="0.2">
      <c r="A861" s="169">
        <v>422</v>
      </c>
      <c r="B861" s="227" t="s">
        <v>921</v>
      </c>
      <c r="C861" s="167"/>
      <c r="D861" s="168"/>
      <c r="E861" s="145">
        <f t="shared" ref="E861:H861" si="271">E862</f>
        <v>17000</v>
      </c>
      <c r="F861" s="145">
        <f t="shared" si="271"/>
        <v>17000</v>
      </c>
      <c r="G861" s="145">
        <f t="shared" si="271"/>
        <v>0</v>
      </c>
      <c r="H861" s="145">
        <f t="shared" si="271"/>
        <v>0</v>
      </c>
      <c r="I861" s="145">
        <f t="shared" si="265"/>
        <v>17000</v>
      </c>
      <c r="J861" s="247"/>
    </row>
    <row r="862" spans="1:10" s="142" customFormat="1" ht="15" x14ac:dyDescent="0.2">
      <c r="A862" s="129">
        <v>4221</v>
      </c>
      <c r="B862" s="222" t="s">
        <v>129</v>
      </c>
      <c r="C862" s="111">
        <v>559</v>
      </c>
      <c r="D862" s="112" t="s">
        <v>25</v>
      </c>
      <c r="E862" s="141">
        <v>17000</v>
      </c>
      <c r="F862" s="141">
        <v>17000</v>
      </c>
      <c r="G862" s="141"/>
      <c r="H862" s="141"/>
      <c r="I862" s="141">
        <f t="shared" si="265"/>
        <v>17000</v>
      </c>
      <c r="J862" s="247"/>
    </row>
    <row r="863" spans="1:10" ht="31.5" x14ac:dyDescent="0.2">
      <c r="A863" s="171" t="s">
        <v>379</v>
      </c>
      <c r="B863" s="173" t="s">
        <v>380</v>
      </c>
      <c r="C863" s="194"/>
      <c r="D863" s="194"/>
      <c r="E863" s="174">
        <f t="shared" ref="E863:H864" si="272">E864</f>
        <v>25000000</v>
      </c>
      <c r="F863" s="174">
        <f t="shared" si="272"/>
        <v>25073435</v>
      </c>
      <c r="G863" s="174">
        <f t="shared" si="272"/>
        <v>164877</v>
      </c>
      <c r="H863" s="174">
        <f t="shared" si="272"/>
        <v>0</v>
      </c>
      <c r="I863" s="174">
        <f t="shared" si="265"/>
        <v>24908558</v>
      </c>
      <c r="J863" s="247"/>
    </row>
    <row r="864" spans="1:10" s="142" customFormat="1" x14ac:dyDescent="0.2">
      <c r="A864" s="207" t="s">
        <v>956</v>
      </c>
      <c r="B864" s="205" t="s">
        <v>910</v>
      </c>
      <c r="C864" s="208"/>
      <c r="D864" s="208"/>
      <c r="E864" s="209">
        <f t="shared" si="272"/>
        <v>25000000</v>
      </c>
      <c r="F864" s="209">
        <f t="shared" si="272"/>
        <v>25073435</v>
      </c>
      <c r="G864" s="209">
        <f t="shared" si="272"/>
        <v>164877</v>
      </c>
      <c r="H864" s="209">
        <f t="shared" si="272"/>
        <v>0</v>
      </c>
      <c r="I864" s="209">
        <f t="shared" si="265"/>
        <v>24908558</v>
      </c>
      <c r="J864" s="247"/>
    </row>
    <row r="865" spans="1:10" ht="31.5" x14ac:dyDescent="0.2">
      <c r="A865" s="210" t="s">
        <v>984</v>
      </c>
      <c r="B865" s="211" t="s">
        <v>991</v>
      </c>
      <c r="C865" s="212"/>
      <c r="D865" s="212"/>
      <c r="E865" s="213">
        <f t="shared" ref="E865:H865" si="273">E866</f>
        <v>25000000</v>
      </c>
      <c r="F865" s="213">
        <f t="shared" si="273"/>
        <v>25073435</v>
      </c>
      <c r="G865" s="213">
        <f t="shared" si="273"/>
        <v>164877</v>
      </c>
      <c r="H865" s="213">
        <f t="shared" si="273"/>
        <v>0</v>
      </c>
      <c r="I865" s="213">
        <f t="shared" si="265"/>
        <v>24908558</v>
      </c>
      <c r="J865" s="247"/>
    </row>
    <row r="866" spans="1:10" s="115" customFormat="1" x14ac:dyDescent="0.2">
      <c r="A866" s="126">
        <v>372</v>
      </c>
      <c r="B866" s="227" t="s">
        <v>920</v>
      </c>
      <c r="C866" s="116"/>
      <c r="D866" s="128"/>
      <c r="E866" s="120">
        <f>SUM(E867:E867)</f>
        <v>25000000</v>
      </c>
      <c r="F866" s="120">
        <f>SUM(F867:F867)</f>
        <v>25073435</v>
      </c>
      <c r="G866" s="120">
        <f>SUM(G867:G867)</f>
        <v>164877</v>
      </c>
      <c r="H866" s="120">
        <f>SUM(H867:H867)</f>
        <v>0</v>
      </c>
      <c r="I866" s="120">
        <f t="shared" si="265"/>
        <v>24908558</v>
      </c>
      <c r="J866" s="247"/>
    </row>
    <row r="867" spans="1:10" s="142" customFormat="1" ht="15" x14ac:dyDescent="0.2">
      <c r="A867" s="129">
        <v>3722</v>
      </c>
      <c r="B867" s="222" t="s">
        <v>608</v>
      </c>
      <c r="C867" s="110">
        <v>11</v>
      </c>
      <c r="D867" s="112" t="s">
        <v>24</v>
      </c>
      <c r="E867" s="147">
        <v>25000000</v>
      </c>
      <c r="F867" s="147">
        <v>25073435</v>
      </c>
      <c r="G867" s="147">
        <v>164877</v>
      </c>
      <c r="H867" s="147"/>
      <c r="I867" s="147">
        <f t="shared" si="265"/>
        <v>24908558</v>
      </c>
      <c r="J867" s="247"/>
    </row>
    <row r="868" spans="1:10" ht="31.5" x14ac:dyDescent="0.2">
      <c r="A868" s="171" t="s">
        <v>52</v>
      </c>
      <c r="B868" s="173" t="s">
        <v>47</v>
      </c>
      <c r="C868" s="194"/>
      <c r="D868" s="194"/>
      <c r="E868" s="174">
        <f t="shared" ref="E868:H869" si="274">E869</f>
        <v>427000000</v>
      </c>
      <c r="F868" s="174">
        <f t="shared" si="274"/>
        <v>427000000</v>
      </c>
      <c r="G868" s="174">
        <f t="shared" si="274"/>
        <v>0</v>
      </c>
      <c r="H868" s="174">
        <f t="shared" si="274"/>
        <v>0</v>
      </c>
      <c r="I868" s="174">
        <f t="shared" si="265"/>
        <v>427000000</v>
      </c>
      <c r="J868" s="247"/>
    </row>
    <row r="869" spans="1:10" s="142" customFormat="1" x14ac:dyDescent="0.2">
      <c r="A869" s="207" t="s">
        <v>956</v>
      </c>
      <c r="B869" s="205" t="s">
        <v>910</v>
      </c>
      <c r="C869" s="208"/>
      <c r="D869" s="208"/>
      <c r="E869" s="209">
        <f t="shared" si="274"/>
        <v>427000000</v>
      </c>
      <c r="F869" s="209">
        <f t="shared" si="274"/>
        <v>427000000</v>
      </c>
      <c r="G869" s="209">
        <f t="shared" si="274"/>
        <v>0</v>
      </c>
      <c r="H869" s="209">
        <f t="shared" si="274"/>
        <v>0</v>
      </c>
      <c r="I869" s="209">
        <f t="shared" si="265"/>
        <v>427000000</v>
      </c>
      <c r="J869" s="247"/>
    </row>
    <row r="870" spans="1:10" x14ac:dyDescent="0.2">
      <c r="A870" s="210" t="s">
        <v>983</v>
      </c>
      <c r="B870" s="211" t="s">
        <v>990</v>
      </c>
      <c r="C870" s="212"/>
      <c r="D870" s="212"/>
      <c r="E870" s="213">
        <f t="shared" ref="E870:H870" si="275">E871</f>
        <v>427000000</v>
      </c>
      <c r="F870" s="213">
        <f t="shared" si="275"/>
        <v>427000000</v>
      </c>
      <c r="G870" s="213">
        <f t="shared" si="275"/>
        <v>0</v>
      </c>
      <c r="H870" s="213">
        <f t="shared" si="275"/>
        <v>0</v>
      </c>
      <c r="I870" s="213">
        <f t="shared" si="265"/>
        <v>427000000</v>
      </c>
      <c r="J870" s="247"/>
    </row>
    <row r="871" spans="1:10" s="142" customFormat="1" x14ac:dyDescent="0.2">
      <c r="A871" s="135">
        <v>363</v>
      </c>
      <c r="B871" s="227" t="s">
        <v>926</v>
      </c>
      <c r="C871" s="143"/>
      <c r="D871" s="136"/>
      <c r="E871" s="148">
        <f t="shared" ref="E871:H871" si="276">E872</f>
        <v>427000000</v>
      </c>
      <c r="F871" s="148">
        <f t="shared" si="276"/>
        <v>427000000</v>
      </c>
      <c r="G871" s="148">
        <f t="shared" si="276"/>
        <v>0</v>
      </c>
      <c r="H871" s="148">
        <f t="shared" si="276"/>
        <v>0</v>
      </c>
      <c r="I871" s="148">
        <f t="shared" si="265"/>
        <v>427000000</v>
      </c>
      <c r="J871" s="247"/>
    </row>
    <row r="872" spans="1:10" s="142" customFormat="1" ht="15" x14ac:dyDescent="0.2">
      <c r="A872" s="129">
        <v>3632</v>
      </c>
      <c r="B872" s="222" t="s">
        <v>244</v>
      </c>
      <c r="C872" s="111">
        <v>11</v>
      </c>
      <c r="D872" s="112" t="s">
        <v>24</v>
      </c>
      <c r="E872" s="141">
        <v>427000000</v>
      </c>
      <c r="F872" s="141">
        <v>427000000</v>
      </c>
      <c r="G872" s="141"/>
      <c r="H872" s="141"/>
      <c r="I872" s="141">
        <f t="shared" si="265"/>
        <v>427000000</v>
      </c>
      <c r="J872" s="247"/>
    </row>
    <row r="873" spans="1:10" ht="31.5" x14ac:dyDescent="0.2">
      <c r="A873" s="171" t="s">
        <v>53</v>
      </c>
      <c r="B873" s="173" t="s">
        <v>46</v>
      </c>
      <c r="C873" s="194"/>
      <c r="D873" s="194"/>
      <c r="E873" s="174">
        <f t="shared" ref="E873:H874" si="277">E874</f>
        <v>2055371000</v>
      </c>
      <c r="F873" s="174">
        <f t="shared" si="277"/>
        <v>2055371000</v>
      </c>
      <c r="G873" s="174">
        <f t="shared" si="277"/>
        <v>0</v>
      </c>
      <c r="H873" s="174">
        <f t="shared" si="277"/>
        <v>0</v>
      </c>
      <c r="I873" s="174">
        <f t="shared" si="265"/>
        <v>2055371000</v>
      </c>
      <c r="J873" s="247"/>
    </row>
    <row r="874" spans="1:10" s="142" customFormat="1" x14ac:dyDescent="0.2">
      <c r="A874" s="207" t="s">
        <v>956</v>
      </c>
      <c r="B874" s="205" t="s">
        <v>910</v>
      </c>
      <c r="C874" s="208"/>
      <c r="D874" s="208"/>
      <c r="E874" s="209">
        <f t="shared" si="277"/>
        <v>2055371000</v>
      </c>
      <c r="F874" s="209">
        <f t="shared" si="277"/>
        <v>2055371000</v>
      </c>
      <c r="G874" s="209">
        <f t="shared" si="277"/>
        <v>0</v>
      </c>
      <c r="H874" s="209">
        <f t="shared" si="277"/>
        <v>0</v>
      </c>
      <c r="I874" s="209">
        <f t="shared" si="265"/>
        <v>2055371000</v>
      </c>
      <c r="J874" s="247"/>
    </row>
    <row r="875" spans="1:10" x14ac:dyDescent="0.2">
      <c r="A875" s="210" t="s">
        <v>983</v>
      </c>
      <c r="B875" s="211" t="s">
        <v>990</v>
      </c>
      <c r="C875" s="212"/>
      <c r="D875" s="212"/>
      <c r="E875" s="213">
        <f t="shared" ref="E875:H875" si="278">E876</f>
        <v>2055371000</v>
      </c>
      <c r="F875" s="213">
        <f t="shared" si="278"/>
        <v>2055371000</v>
      </c>
      <c r="G875" s="213">
        <f t="shared" si="278"/>
        <v>0</v>
      </c>
      <c r="H875" s="213">
        <f t="shared" si="278"/>
        <v>0</v>
      </c>
      <c r="I875" s="213">
        <f t="shared" si="265"/>
        <v>2055371000</v>
      </c>
      <c r="J875" s="247"/>
    </row>
    <row r="876" spans="1:10" s="115" customFormat="1" x14ac:dyDescent="0.2">
      <c r="A876" s="126">
        <v>363</v>
      </c>
      <c r="B876" s="227" t="s">
        <v>926</v>
      </c>
      <c r="C876" s="117"/>
      <c r="D876" s="128"/>
      <c r="E876" s="120">
        <f>SUM(E877)</f>
        <v>2055371000</v>
      </c>
      <c r="F876" s="120">
        <f>SUM(F877)</f>
        <v>2055371000</v>
      </c>
      <c r="G876" s="120">
        <f>SUM(G877)</f>
        <v>0</v>
      </c>
      <c r="H876" s="120">
        <f>SUM(H877)</f>
        <v>0</v>
      </c>
      <c r="I876" s="120">
        <f t="shared" si="265"/>
        <v>2055371000</v>
      </c>
      <c r="J876" s="247"/>
    </row>
    <row r="877" spans="1:10" s="142" customFormat="1" ht="15" x14ac:dyDescent="0.2">
      <c r="A877" s="129">
        <v>3632</v>
      </c>
      <c r="B877" s="222" t="s">
        <v>244</v>
      </c>
      <c r="C877" s="111">
        <v>11</v>
      </c>
      <c r="D877" s="112" t="s">
        <v>24</v>
      </c>
      <c r="E877" s="141">
        <v>2055371000</v>
      </c>
      <c r="F877" s="141">
        <v>2055371000</v>
      </c>
      <c r="G877" s="141"/>
      <c r="H877" s="141"/>
      <c r="I877" s="141">
        <f t="shared" si="265"/>
        <v>2055371000</v>
      </c>
      <c r="J877" s="247"/>
    </row>
    <row r="878" spans="1:10" ht="31.5" x14ac:dyDescent="0.2">
      <c r="A878" s="171" t="s">
        <v>174</v>
      </c>
      <c r="B878" s="173" t="s">
        <v>597</v>
      </c>
      <c r="C878" s="194"/>
      <c r="D878" s="194"/>
      <c r="E878" s="174">
        <f>E879</f>
        <v>114319479</v>
      </c>
      <c r="F878" s="174">
        <f>F879</f>
        <v>113218894</v>
      </c>
      <c r="G878" s="174">
        <f>G879</f>
        <v>215983</v>
      </c>
      <c r="H878" s="174">
        <f>H879</f>
        <v>0</v>
      </c>
      <c r="I878" s="174">
        <f t="shared" si="265"/>
        <v>113002911</v>
      </c>
      <c r="J878" s="247"/>
    </row>
    <row r="879" spans="1:10" s="142" customFormat="1" x14ac:dyDescent="0.2">
      <c r="A879" s="207" t="s">
        <v>956</v>
      </c>
      <c r="B879" s="205" t="s">
        <v>910</v>
      </c>
      <c r="C879" s="208"/>
      <c r="D879" s="208"/>
      <c r="E879" s="209">
        <f t="shared" ref="E879:H879" si="279">E880+E883+E886</f>
        <v>114319479</v>
      </c>
      <c r="F879" s="209">
        <f t="shared" si="279"/>
        <v>113218894</v>
      </c>
      <c r="G879" s="209">
        <f t="shared" si="279"/>
        <v>215983</v>
      </c>
      <c r="H879" s="209">
        <f t="shared" si="279"/>
        <v>0</v>
      </c>
      <c r="I879" s="209">
        <f t="shared" si="265"/>
        <v>113002911</v>
      </c>
      <c r="J879" s="247"/>
    </row>
    <row r="880" spans="1:10" x14ac:dyDescent="0.2">
      <c r="A880" s="210" t="s">
        <v>985</v>
      </c>
      <c r="B880" s="211" t="s">
        <v>989</v>
      </c>
      <c r="C880" s="212"/>
      <c r="D880" s="212"/>
      <c r="E880" s="213">
        <f t="shared" ref="E880:H880" si="280">E881</f>
        <v>72209479</v>
      </c>
      <c r="F880" s="213">
        <f t="shared" si="280"/>
        <v>71414394</v>
      </c>
      <c r="G880" s="213">
        <f t="shared" si="280"/>
        <v>215983</v>
      </c>
      <c r="H880" s="213">
        <f t="shared" si="280"/>
        <v>0</v>
      </c>
      <c r="I880" s="213">
        <f t="shared" si="265"/>
        <v>71198411</v>
      </c>
      <c r="J880" s="247"/>
    </row>
    <row r="881" spans="1:10" s="115" customFormat="1" ht="31.5" x14ac:dyDescent="0.2">
      <c r="A881" s="119">
        <v>352</v>
      </c>
      <c r="B881" s="227" t="s">
        <v>923</v>
      </c>
      <c r="C881" s="117"/>
      <c r="D881" s="128"/>
      <c r="E881" s="120">
        <f>SUM(E882)</f>
        <v>72209479</v>
      </c>
      <c r="F881" s="120">
        <f>SUM(F882)</f>
        <v>71414394</v>
      </c>
      <c r="G881" s="120">
        <f>SUM(G882)</f>
        <v>215983</v>
      </c>
      <c r="H881" s="120">
        <f>SUM(H882)</f>
        <v>0</v>
      </c>
      <c r="I881" s="120">
        <f t="shared" si="265"/>
        <v>71198411</v>
      </c>
      <c r="J881" s="247"/>
    </row>
    <row r="882" spans="1:10" s="142" customFormat="1" ht="30" x14ac:dyDescent="0.2">
      <c r="A882" s="129">
        <v>3522</v>
      </c>
      <c r="B882" s="222" t="s">
        <v>646</v>
      </c>
      <c r="C882" s="111">
        <v>11</v>
      </c>
      <c r="D882" s="112" t="s">
        <v>24</v>
      </c>
      <c r="E882" s="182">
        <v>72209479</v>
      </c>
      <c r="F882" s="182">
        <v>71414394</v>
      </c>
      <c r="G882" s="182">
        <v>215983</v>
      </c>
      <c r="H882" s="182"/>
      <c r="I882" s="182">
        <f t="shared" si="265"/>
        <v>71198411</v>
      </c>
      <c r="J882" s="247"/>
    </row>
    <row r="883" spans="1:10" x14ac:dyDescent="0.2">
      <c r="A883" s="210" t="s">
        <v>982</v>
      </c>
      <c r="B883" s="211" t="s">
        <v>992</v>
      </c>
      <c r="C883" s="212"/>
      <c r="D883" s="212"/>
      <c r="E883" s="213">
        <f t="shared" ref="E883:H883" si="281">E884</f>
        <v>6110000</v>
      </c>
      <c r="F883" s="213">
        <f t="shared" si="281"/>
        <v>5804500</v>
      </c>
      <c r="G883" s="213">
        <f t="shared" si="281"/>
        <v>0</v>
      </c>
      <c r="H883" s="213">
        <f t="shared" si="281"/>
        <v>0</v>
      </c>
      <c r="I883" s="213">
        <f t="shared" si="265"/>
        <v>5804500</v>
      </c>
      <c r="J883" s="247"/>
    </row>
    <row r="884" spans="1:10" s="115" customFormat="1" x14ac:dyDescent="0.2">
      <c r="A884" s="126">
        <v>386</v>
      </c>
      <c r="B884" s="227" t="s">
        <v>933</v>
      </c>
      <c r="C884" s="117"/>
      <c r="D884" s="128"/>
      <c r="E884" s="120">
        <f t="shared" ref="E884:H884" si="282">E885</f>
        <v>6110000</v>
      </c>
      <c r="F884" s="120">
        <f t="shared" si="282"/>
        <v>5804500</v>
      </c>
      <c r="G884" s="120">
        <f t="shared" si="282"/>
        <v>0</v>
      </c>
      <c r="H884" s="120">
        <f t="shared" si="282"/>
        <v>0</v>
      </c>
      <c r="I884" s="120">
        <f t="shared" si="265"/>
        <v>5804500</v>
      </c>
      <c r="J884" s="247"/>
    </row>
    <row r="885" spans="1:10" s="142" customFormat="1" ht="30" x14ac:dyDescent="0.2">
      <c r="A885" s="129">
        <v>3862</v>
      </c>
      <c r="B885" s="222" t="s">
        <v>687</v>
      </c>
      <c r="C885" s="111">
        <v>11</v>
      </c>
      <c r="D885" s="112" t="s">
        <v>24</v>
      </c>
      <c r="E885" s="147">
        <v>6110000</v>
      </c>
      <c r="F885" s="147">
        <v>5804500</v>
      </c>
      <c r="G885" s="147"/>
      <c r="H885" s="147"/>
      <c r="I885" s="147">
        <f t="shared" si="265"/>
        <v>5804500</v>
      </c>
      <c r="J885" s="247"/>
    </row>
    <row r="886" spans="1:10" x14ac:dyDescent="0.2">
      <c r="A886" s="210" t="s">
        <v>952</v>
      </c>
      <c r="B886" s="211" t="s">
        <v>997</v>
      </c>
      <c r="C886" s="212"/>
      <c r="D886" s="212"/>
      <c r="E886" s="213">
        <f t="shared" ref="E886:H886" si="283">E887</f>
        <v>36000000</v>
      </c>
      <c r="F886" s="213">
        <f t="shared" si="283"/>
        <v>36000000</v>
      </c>
      <c r="G886" s="213">
        <f t="shared" si="283"/>
        <v>0</v>
      </c>
      <c r="H886" s="213">
        <f t="shared" si="283"/>
        <v>0</v>
      </c>
      <c r="I886" s="213">
        <f t="shared" si="265"/>
        <v>36000000</v>
      </c>
      <c r="J886" s="247"/>
    </row>
    <row r="887" spans="1:10" s="115" customFormat="1" ht="31.5" x14ac:dyDescent="0.2">
      <c r="A887" s="126">
        <v>516</v>
      </c>
      <c r="B887" s="119" t="s">
        <v>941</v>
      </c>
      <c r="C887" s="117"/>
      <c r="D887" s="128"/>
      <c r="E887" s="120">
        <f>SUM(E888)</f>
        <v>36000000</v>
      </c>
      <c r="F887" s="120">
        <f>SUM(F888)</f>
        <v>36000000</v>
      </c>
      <c r="G887" s="120">
        <f>SUM(G888)</f>
        <v>0</v>
      </c>
      <c r="H887" s="120">
        <f>SUM(H888)</f>
        <v>0</v>
      </c>
      <c r="I887" s="120">
        <f t="shared" si="265"/>
        <v>36000000</v>
      </c>
      <c r="J887" s="247"/>
    </row>
    <row r="888" spans="1:10" s="142" customFormat="1" ht="30" x14ac:dyDescent="0.2">
      <c r="A888" s="129">
        <v>5163</v>
      </c>
      <c r="B888" s="222" t="s">
        <v>393</v>
      </c>
      <c r="C888" s="111">
        <v>11</v>
      </c>
      <c r="D888" s="112" t="s">
        <v>24</v>
      </c>
      <c r="E888" s="141">
        <v>36000000</v>
      </c>
      <c r="F888" s="141">
        <v>36000000</v>
      </c>
      <c r="G888" s="141"/>
      <c r="H888" s="141"/>
      <c r="I888" s="141">
        <f t="shared" si="265"/>
        <v>36000000</v>
      </c>
      <c r="J888" s="247"/>
    </row>
    <row r="889" spans="1:10" ht="31.5" x14ac:dyDescent="0.2">
      <c r="A889" s="171" t="s">
        <v>106</v>
      </c>
      <c r="B889" s="173" t="s">
        <v>95</v>
      </c>
      <c r="C889" s="194"/>
      <c r="D889" s="194"/>
      <c r="E889" s="174">
        <f t="shared" ref="E889:H890" si="284">E890</f>
        <v>530000</v>
      </c>
      <c r="F889" s="174">
        <f t="shared" si="284"/>
        <v>530000</v>
      </c>
      <c r="G889" s="174">
        <f t="shared" si="284"/>
        <v>26500</v>
      </c>
      <c r="H889" s="174">
        <f t="shared" si="284"/>
        <v>0</v>
      </c>
      <c r="I889" s="174">
        <f t="shared" si="265"/>
        <v>503500</v>
      </c>
      <c r="J889" s="247"/>
    </row>
    <row r="890" spans="1:10" s="142" customFormat="1" x14ac:dyDescent="0.2">
      <c r="A890" s="207" t="s">
        <v>956</v>
      </c>
      <c r="B890" s="205" t="s">
        <v>910</v>
      </c>
      <c r="C890" s="208"/>
      <c r="D890" s="208"/>
      <c r="E890" s="209">
        <f t="shared" si="284"/>
        <v>530000</v>
      </c>
      <c r="F890" s="209">
        <f t="shared" si="284"/>
        <v>530000</v>
      </c>
      <c r="G890" s="209">
        <f t="shared" si="284"/>
        <v>26500</v>
      </c>
      <c r="H890" s="209">
        <f t="shared" si="284"/>
        <v>0</v>
      </c>
      <c r="I890" s="209">
        <f t="shared" si="265"/>
        <v>503500</v>
      </c>
      <c r="J890" s="247"/>
    </row>
    <row r="891" spans="1:10" x14ac:dyDescent="0.2">
      <c r="A891" s="210" t="s">
        <v>983</v>
      </c>
      <c r="B891" s="211" t="s">
        <v>990</v>
      </c>
      <c r="C891" s="212"/>
      <c r="D891" s="212"/>
      <c r="E891" s="213">
        <f t="shared" ref="E891:H891" si="285">E892</f>
        <v>530000</v>
      </c>
      <c r="F891" s="213">
        <f t="shared" si="285"/>
        <v>530000</v>
      </c>
      <c r="G891" s="213">
        <f t="shared" si="285"/>
        <v>26500</v>
      </c>
      <c r="H891" s="213">
        <f t="shared" si="285"/>
        <v>0</v>
      </c>
      <c r="I891" s="213">
        <f t="shared" si="265"/>
        <v>503500</v>
      </c>
      <c r="J891" s="247"/>
    </row>
    <row r="892" spans="1:10" s="115" customFormat="1" ht="31.5" x14ac:dyDescent="0.2">
      <c r="A892" s="126">
        <v>362</v>
      </c>
      <c r="B892" s="119" t="s">
        <v>925</v>
      </c>
      <c r="C892" s="117"/>
      <c r="D892" s="128"/>
      <c r="E892" s="120">
        <f t="shared" ref="E892:H892" si="286">E893</f>
        <v>530000</v>
      </c>
      <c r="F892" s="120">
        <f t="shared" si="286"/>
        <v>530000</v>
      </c>
      <c r="G892" s="120">
        <f t="shared" si="286"/>
        <v>26500</v>
      </c>
      <c r="H892" s="120">
        <f t="shared" si="286"/>
        <v>0</v>
      </c>
      <c r="I892" s="120">
        <f t="shared" si="265"/>
        <v>503500</v>
      </c>
      <c r="J892" s="247"/>
    </row>
    <row r="893" spans="1:10" s="142" customFormat="1" ht="30" x14ac:dyDescent="0.2">
      <c r="A893" s="129">
        <v>3621</v>
      </c>
      <c r="B893" s="222" t="s">
        <v>654</v>
      </c>
      <c r="C893" s="111">
        <v>11</v>
      </c>
      <c r="D893" s="112" t="s">
        <v>24</v>
      </c>
      <c r="E893" s="147">
        <v>530000</v>
      </c>
      <c r="F893" s="147">
        <v>530000</v>
      </c>
      <c r="G893" s="147">
        <v>26500</v>
      </c>
      <c r="H893" s="147"/>
      <c r="I893" s="147">
        <f t="shared" si="265"/>
        <v>503500</v>
      </c>
      <c r="J893" s="247"/>
    </row>
    <row r="894" spans="1:10" ht="31.5" x14ac:dyDescent="0.2">
      <c r="A894" s="171" t="s">
        <v>677</v>
      </c>
      <c r="B894" s="173" t="s">
        <v>678</v>
      </c>
      <c r="C894" s="194"/>
      <c r="D894" s="194"/>
      <c r="E894" s="174">
        <f t="shared" ref="E894:H895" si="287">E895</f>
        <v>10000</v>
      </c>
      <c r="F894" s="174">
        <f t="shared" si="287"/>
        <v>10000</v>
      </c>
      <c r="G894" s="174">
        <f t="shared" si="287"/>
        <v>500</v>
      </c>
      <c r="H894" s="174">
        <f t="shared" si="287"/>
        <v>0</v>
      </c>
      <c r="I894" s="174">
        <f t="shared" si="265"/>
        <v>9500</v>
      </c>
      <c r="J894" s="247"/>
    </row>
    <row r="895" spans="1:10" s="142" customFormat="1" x14ac:dyDescent="0.2">
      <c r="A895" s="207" t="s">
        <v>956</v>
      </c>
      <c r="B895" s="205" t="s">
        <v>910</v>
      </c>
      <c r="C895" s="208"/>
      <c r="D895" s="208"/>
      <c r="E895" s="209">
        <f t="shared" si="287"/>
        <v>10000</v>
      </c>
      <c r="F895" s="209">
        <f t="shared" si="287"/>
        <v>10000</v>
      </c>
      <c r="G895" s="209">
        <f t="shared" si="287"/>
        <v>500</v>
      </c>
      <c r="H895" s="209">
        <f t="shared" si="287"/>
        <v>0</v>
      </c>
      <c r="I895" s="209">
        <f t="shared" si="265"/>
        <v>9500</v>
      </c>
      <c r="J895" s="247"/>
    </row>
    <row r="896" spans="1:10" x14ac:dyDescent="0.2">
      <c r="A896" s="210" t="s">
        <v>985</v>
      </c>
      <c r="B896" s="211" t="s">
        <v>989</v>
      </c>
      <c r="C896" s="212"/>
      <c r="D896" s="212"/>
      <c r="E896" s="213">
        <f t="shared" ref="E896:H896" si="288">E897</f>
        <v>10000</v>
      </c>
      <c r="F896" s="213">
        <f t="shared" si="288"/>
        <v>10000</v>
      </c>
      <c r="G896" s="213">
        <f t="shared" si="288"/>
        <v>500</v>
      </c>
      <c r="H896" s="213">
        <f t="shared" si="288"/>
        <v>0</v>
      </c>
      <c r="I896" s="213">
        <f t="shared" si="265"/>
        <v>9500</v>
      </c>
      <c r="J896" s="247"/>
    </row>
    <row r="897" spans="1:10" s="115" customFormat="1" ht="31.5" x14ac:dyDescent="0.2">
      <c r="A897" s="126">
        <v>352</v>
      </c>
      <c r="B897" s="227" t="s">
        <v>923</v>
      </c>
      <c r="C897" s="117"/>
      <c r="D897" s="128"/>
      <c r="E897" s="120">
        <f t="shared" ref="E897:H897" si="289">E898</f>
        <v>10000</v>
      </c>
      <c r="F897" s="120">
        <f t="shared" si="289"/>
        <v>10000</v>
      </c>
      <c r="G897" s="120">
        <f t="shared" si="289"/>
        <v>500</v>
      </c>
      <c r="H897" s="120">
        <f t="shared" si="289"/>
        <v>0</v>
      </c>
      <c r="I897" s="120">
        <f t="shared" si="265"/>
        <v>9500</v>
      </c>
      <c r="J897" s="247"/>
    </row>
    <row r="898" spans="1:10" s="142" customFormat="1" ht="30" x14ac:dyDescent="0.2">
      <c r="A898" s="129">
        <v>3522</v>
      </c>
      <c r="B898" s="222" t="s">
        <v>646</v>
      </c>
      <c r="C898" s="111">
        <v>11</v>
      </c>
      <c r="D898" s="112" t="s">
        <v>24</v>
      </c>
      <c r="E898" s="147">
        <v>10000</v>
      </c>
      <c r="F898" s="147">
        <v>10000</v>
      </c>
      <c r="G898" s="147">
        <v>500</v>
      </c>
      <c r="H898" s="147"/>
      <c r="I898" s="147">
        <f t="shared" si="265"/>
        <v>9500</v>
      </c>
      <c r="J898" s="247"/>
    </row>
    <row r="899" spans="1:10" ht="31.5" x14ac:dyDescent="0.2">
      <c r="A899" s="171" t="s">
        <v>108</v>
      </c>
      <c r="B899" s="173" t="s">
        <v>595</v>
      </c>
      <c r="C899" s="194"/>
      <c r="D899" s="194"/>
      <c r="E899" s="174">
        <f t="shared" ref="E899:H900" si="290">E900</f>
        <v>246000000</v>
      </c>
      <c r="F899" s="174">
        <f t="shared" si="290"/>
        <v>245634650</v>
      </c>
      <c r="G899" s="174">
        <f t="shared" si="290"/>
        <v>0</v>
      </c>
      <c r="H899" s="174">
        <f t="shared" si="290"/>
        <v>0</v>
      </c>
      <c r="I899" s="174">
        <f t="shared" si="265"/>
        <v>245634650</v>
      </c>
      <c r="J899" s="247"/>
    </row>
    <row r="900" spans="1:10" s="142" customFormat="1" x14ac:dyDescent="0.2">
      <c r="A900" s="207" t="s">
        <v>956</v>
      </c>
      <c r="B900" s="205" t="s">
        <v>910</v>
      </c>
      <c r="C900" s="208"/>
      <c r="D900" s="208"/>
      <c r="E900" s="209">
        <f t="shared" si="290"/>
        <v>246000000</v>
      </c>
      <c r="F900" s="209">
        <f t="shared" si="290"/>
        <v>245634650</v>
      </c>
      <c r="G900" s="209">
        <f t="shared" si="290"/>
        <v>0</v>
      </c>
      <c r="H900" s="209">
        <f t="shared" si="290"/>
        <v>0</v>
      </c>
      <c r="I900" s="209">
        <f t="shared" si="265"/>
        <v>245634650</v>
      </c>
      <c r="J900" s="247"/>
    </row>
    <row r="901" spans="1:10" x14ac:dyDescent="0.2">
      <c r="A901" s="210" t="s">
        <v>985</v>
      </c>
      <c r="B901" s="211" t="s">
        <v>989</v>
      </c>
      <c r="C901" s="212"/>
      <c r="D901" s="212"/>
      <c r="E901" s="213">
        <f t="shared" ref="E901:H901" si="291">E902</f>
        <v>246000000</v>
      </c>
      <c r="F901" s="213">
        <f t="shared" si="291"/>
        <v>245634650</v>
      </c>
      <c r="G901" s="213">
        <f t="shared" si="291"/>
        <v>0</v>
      </c>
      <c r="H901" s="213">
        <f t="shared" si="291"/>
        <v>0</v>
      </c>
      <c r="I901" s="213">
        <f t="shared" si="265"/>
        <v>245634650</v>
      </c>
      <c r="J901" s="247"/>
    </row>
    <row r="902" spans="1:10" s="115" customFormat="1" ht="31.5" x14ac:dyDescent="0.2">
      <c r="A902" s="119">
        <v>352</v>
      </c>
      <c r="B902" s="227" t="s">
        <v>923</v>
      </c>
      <c r="C902" s="117"/>
      <c r="D902" s="128"/>
      <c r="E902" s="120">
        <f>SUM(E903)</f>
        <v>246000000</v>
      </c>
      <c r="F902" s="120">
        <f>SUM(F903)</f>
        <v>245634650</v>
      </c>
      <c r="G902" s="120">
        <f>SUM(G903)</f>
        <v>0</v>
      </c>
      <c r="H902" s="120">
        <f>SUM(H903)</f>
        <v>0</v>
      </c>
      <c r="I902" s="120">
        <f t="shared" si="265"/>
        <v>245634650</v>
      </c>
      <c r="J902" s="247"/>
    </row>
    <row r="903" spans="1:10" s="142" customFormat="1" ht="30" x14ac:dyDescent="0.2">
      <c r="A903" s="123">
        <v>3522</v>
      </c>
      <c r="B903" s="222" t="s">
        <v>646</v>
      </c>
      <c r="C903" s="111">
        <v>11</v>
      </c>
      <c r="D903" s="112" t="s">
        <v>24</v>
      </c>
      <c r="E903" s="147">
        <v>246000000</v>
      </c>
      <c r="F903" s="147">
        <v>245634650</v>
      </c>
      <c r="G903" s="147"/>
      <c r="H903" s="147"/>
      <c r="I903" s="147">
        <f t="shared" si="265"/>
        <v>245634650</v>
      </c>
      <c r="J903" s="247"/>
    </row>
    <row r="904" spans="1:10" s="115" customFormat="1" ht="31.5" x14ac:dyDescent="0.2">
      <c r="A904" s="170" t="s">
        <v>663</v>
      </c>
      <c r="B904" s="234" t="s">
        <v>642</v>
      </c>
      <c r="C904" s="198"/>
      <c r="D904" s="198"/>
      <c r="E904" s="174">
        <f t="shared" ref="E904:H904" si="292">E905+E912+E927</f>
        <v>19073000</v>
      </c>
      <c r="F904" s="174">
        <f t="shared" si="292"/>
        <v>19073000</v>
      </c>
      <c r="G904" s="174">
        <f t="shared" si="292"/>
        <v>0</v>
      </c>
      <c r="H904" s="174">
        <f t="shared" si="292"/>
        <v>0</v>
      </c>
      <c r="I904" s="174">
        <f t="shared" si="265"/>
        <v>19073000</v>
      </c>
      <c r="J904" s="247"/>
    </row>
    <row r="905" spans="1:10" s="115" customFormat="1" x14ac:dyDescent="0.2">
      <c r="A905" s="207" t="s">
        <v>946</v>
      </c>
      <c r="B905" s="205" t="s">
        <v>947</v>
      </c>
      <c r="C905" s="208"/>
      <c r="D905" s="208"/>
      <c r="E905" s="209">
        <f t="shared" ref="E905:H905" si="293">E906</f>
        <v>30000</v>
      </c>
      <c r="F905" s="209">
        <f t="shared" si="293"/>
        <v>30000</v>
      </c>
      <c r="G905" s="209">
        <f t="shared" si="293"/>
        <v>0</v>
      </c>
      <c r="H905" s="209">
        <f t="shared" si="293"/>
        <v>0</v>
      </c>
      <c r="I905" s="209">
        <f t="shared" si="265"/>
        <v>30000</v>
      </c>
      <c r="J905" s="247"/>
    </row>
    <row r="906" spans="1:10" x14ac:dyDescent="0.2">
      <c r="A906" s="210" t="s">
        <v>976</v>
      </c>
      <c r="B906" s="211" t="s">
        <v>987</v>
      </c>
      <c r="C906" s="212"/>
      <c r="D906" s="212"/>
      <c r="E906" s="213">
        <f t="shared" ref="E906:H906" si="294">E907+E910</f>
        <v>30000</v>
      </c>
      <c r="F906" s="213">
        <f t="shared" si="294"/>
        <v>30000</v>
      </c>
      <c r="G906" s="213">
        <f t="shared" si="294"/>
        <v>0</v>
      </c>
      <c r="H906" s="213">
        <f t="shared" si="294"/>
        <v>0</v>
      </c>
      <c r="I906" s="213">
        <f t="shared" ref="I906:I969" si="295">F906-G906+H906</f>
        <v>30000</v>
      </c>
      <c r="J906" s="247"/>
    </row>
    <row r="907" spans="1:10" s="133" customFormat="1" x14ac:dyDescent="0.2">
      <c r="A907" s="119">
        <v>321</v>
      </c>
      <c r="B907" s="227" t="s">
        <v>921</v>
      </c>
      <c r="C907" s="117"/>
      <c r="D907" s="128"/>
      <c r="E907" s="120">
        <f t="shared" ref="E907:H907" si="296">E908+E909</f>
        <v>10000</v>
      </c>
      <c r="F907" s="120">
        <f t="shared" si="296"/>
        <v>10000</v>
      </c>
      <c r="G907" s="120">
        <f t="shared" si="296"/>
        <v>0</v>
      </c>
      <c r="H907" s="120">
        <f t="shared" si="296"/>
        <v>0</v>
      </c>
      <c r="I907" s="120">
        <f t="shared" si="295"/>
        <v>10000</v>
      </c>
      <c r="J907" s="247"/>
    </row>
    <row r="908" spans="1:10" s="142" customFormat="1" ht="15" x14ac:dyDescent="0.2">
      <c r="A908" s="123">
        <v>3211</v>
      </c>
      <c r="B908" s="222" t="s">
        <v>110</v>
      </c>
      <c r="C908" s="111">
        <v>12</v>
      </c>
      <c r="D908" s="112" t="s">
        <v>24</v>
      </c>
      <c r="E908" s="147">
        <v>5000</v>
      </c>
      <c r="F908" s="147">
        <v>5000</v>
      </c>
      <c r="G908" s="147"/>
      <c r="H908" s="147"/>
      <c r="I908" s="147">
        <f t="shared" si="295"/>
        <v>5000</v>
      </c>
      <c r="J908" s="247"/>
    </row>
    <row r="909" spans="1:10" s="142" customFormat="1" ht="15" x14ac:dyDescent="0.2">
      <c r="A909" s="123">
        <v>3213</v>
      </c>
      <c r="B909" s="222" t="s">
        <v>112</v>
      </c>
      <c r="C909" s="111">
        <v>12</v>
      </c>
      <c r="D909" s="112" t="s">
        <v>24</v>
      </c>
      <c r="E909" s="147">
        <v>5000</v>
      </c>
      <c r="F909" s="147">
        <v>5000</v>
      </c>
      <c r="G909" s="147"/>
      <c r="H909" s="147"/>
      <c r="I909" s="147">
        <f t="shared" si="295"/>
        <v>5000</v>
      </c>
      <c r="J909" s="247"/>
    </row>
    <row r="910" spans="1:10" s="115" customFormat="1" x14ac:dyDescent="0.2">
      <c r="A910" s="119">
        <v>323</v>
      </c>
      <c r="B910" s="227" t="s">
        <v>918</v>
      </c>
      <c r="C910" s="117"/>
      <c r="D910" s="128"/>
      <c r="E910" s="120">
        <f t="shared" ref="E910:H910" si="297">E911</f>
        <v>20000</v>
      </c>
      <c r="F910" s="120">
        <f t="shared" si="297"/>
        <v>20000</v>
      </c>
      <c r="G910" s="120">
        <f t="shared" si="297"/>
        <v>0</v>
      </c>
      <c r="H910" s="120">
        <f t="shared" si="297"/>
        <v>0</v>
      </c>
      <c r="I910" s="120">
        <f t="shared" si="295"/>
        <v>20000</v>
      </c>
      <c r="J910" s="247"/>
    </row>
    <row r="911" spans="1:10" s="142" customFormat="1" ht="15" x14ac:dyDescent="0.2">
      <c r="A911" s="123">
        <v>3237</v>
      </c>
      <c r="B911" s="222" t="s">
        <v>36</v>
      </c>
      <c r="C911" s="111">
        <v>12</v>
      </c>
      <c r="D911" s="112" t="s">
        <v>18</v>
      </c>
      <c r="E911" s="147">
        <v>20000</v>
      </c>
      <c r="F911" s="147">
        <v>20000</v>
      </c>
      <c r="G911" s="147"/>
      <c r="H911" s="147"/>
      <c r="I911" s="147">
        <f t="shared" si="295"/>
        <v>20000</v>
      </c>
      <c r="J911" s="247"/>
    </row>
    <row r="912" spans="1:10" x14ac:dyDescent="0.2">
      <c r="A912" s="207" t="s">
        <v>952</v>
      </c>
      <c r="B912" s="205" t="s">
        <v>953</v>
      </c>
      <c r="C912" s="208"/>
      <c r="D912" s="208"/>
      <c r="E912" s="209">
        <f t="shared" ref="E912:H912" si="298">E917+E920+E924+E913</f>
        <v>10043000</v>
      </c>
      <c r="F912" s="209">
        <f t="shared" si="298"/>
        <v>10043000</v>
      </c>
      <c r="G912" s="209">
        <f t="shared" si="298"/>
        <v>0</v>
      </c>
      <c r="H912" s="209">
        <f t="shared" si="298"/>
        <v>0</v>
      </c>
      <c r="I912" s="209">
        <f t="shared" si="295"/>
        <v>10043000</v>
      </c>
      <c r="J912" s="247"/>
    </row>
    <row r="913" spans="1:10" x14ac:dyDescent="0.2">
      <c r="A913" s="210" t="s">
        <v>976</v>
      </c>
      <c r="B913" s="211" t="s">
        <v>987</v>
      </c>
      <c r="C913" s="212"/>
      <c r="D913" s="212"/>
      <c r="E913" s="213">
        <f t="shared" ref="E913:H913" si="299">E914</f>
        <v>40000</v>
      </c>
      <c r="F913" s="213">
        <f t="shared" si="299"/>
        <v>40000</v>
      </c>
      <c r="G913" s="213">
        <f t="shared" si="299"/>
        <v>0</v>
      </c>
      <c r="H913" s="213">
        <f t="shared" si="299"/>
        <v>0</v>
      </c>
      <c r="I913" s="213">
        <f t="shared" si="295"/>
        <v>40000</v>
      </c>
      <c r="J913" s="247"/>
    </row>
    <row r="914" spans="1:10" s="133" customFormat="1" x14ac:dyDescent="0.2">
      <c r="A914" s="119">
        <v>321</v>
      </c>
      <c r="B914" s="227" t="s">
        <v>921</v>
      </c>
      <c r="C914" s="117"/>
      <c r="D914" s="128"/>
      <c r="E914" s="120">
        <f t="shared" ref="E914:F914" si="300">E915+E916</f>
        <v>40000</v>
      </c>
      <c r="F914" s="120">
        <f t="shared" si="300"/>
        <v>40000</v>
      </c>
      <c r="G914" s="120">
        <f t="shared" ref="G914" si="301">G915+G916</f>
        <v>0</v>
      </c>
      <c r="H914" s="120">
        <f t="shared" ref="H914" si="302">H915+H916</f>
        <v>0</v>
      </c>
      <c r="I914" s="120">
        <f t="shared" si="295"/>
        <v>40000</v>
      </c>
      <c r="J914" s="247"/>
    </row>
    <row r="915" spans="1:10" s="142" customFormat="1" ht="15" x14ac:dyDescent="0.2">
      <c r="A915" s="123">
        <v>3211</v>
      </c>
      <c r="B915" s="222" t="s">
        <v>110</v>
      </c>
      <c r="C915" s="111">
        <v>51</v>
      </c>
      <c r="D915" s="112" t="s">
        <v>24</v>
      </c>
      <c r="E915" s="147">
        <v>20000</v>
      </c>
      <c r="F915" s="147">
        <v>20000</v>
      </c>
      <c r="G915" s="147"/>
      <c r="H915" s="147"/>
      <c r="I915" s="147">
        <f t="shared" si="295"/>
        <v>20000</v>
      </c>
      <c r="J915" s="247"/>
    </row>
    <row r="916" spans="1:10" s="142" customFormat="1" ht="15" x14ac:dyDescent="0.2">
      <c r="A916" s="123">
        <v>3213</v>
      </c>
      <c r="B916" s="222" t="s">
        <v>112</v>
      </c>
      <c r="C916" s="111">
        <v>51</v>
      </c>
      <c r="D916" s="112" t="s">
        <v>24</v>
      </c>
      <c r="E916" s="147">
        <v>20000</v>
      </c>
      <c r="F916" s="147">
        <v>20000</v>
      </c>
      <c r="G916" s="147"/>
      <c r="H916" s="147"/>
      <c r="I916" s="147">
        <f t="shared" si="295"/>
        <v>20000</v>
      </c>
      <c r="J916" s="247"/>
    </row>
    <row r="917" spans="1:10" x14ac:dyDescent="0.2">
      <c r="A917" s="210" t="s">
        <v>985</v>
      </c>
      <c r="B917" s="211" t="s">
        <v>989</v>
      </c>
      <c r="C917" s="212"/>
      <c r="D917" s="212"/>
      <c r="E917" s="213">
        <f t="shared" ref="E917:H917" si="303">E918</f>
        <v>1000</v>
      </c>
      <c r="F917" s="213">
        <f t="shared" si="303"/>
        <v>1000</v>
      </c>
      <c r="G917" s="213">
        <f t="shared" si="303"/>
        <v>0</v>
      </c>
      <c r="H917" s="213">
        <f t="shared" si="303"/>
        <v>0</v>
      </c>
      <c r="I917" s="213">
        <f t="shared" si="295"/>
        <v>1000</v>
      </c>
      <c r="J917" s="247"/>
    </row>
    <row r="918" spans="1:10" s="133" customFormat="1" ht="31.5" x14ac:dyDescent="0.2">
      <c r="A918" s="144">
        <v>353</v>
      </c>
      <c r="B918" s="144" t="s">
        <v>647</v>
      </c>
      <c r="C918" s="143"/>
      <c r="D918" s="136"/>
      <c r="E918" s="148">
        <f t="shared" ref="E918:H918" si="304">E919</f>
        <v>1000</v>
      </c>
      <c r="F918" s="148">
        <f t="shared" si="304"/>
        <v>1000</v>
      </c>
      <c r="G918" s="148">
        <f t="shared" si="304"/>
        <v>0</v>
      </c>
      <c r="H918" s="148">
        <f t="shared" si="304"/>
        <v>0</v>
      </c>
      <c r="I918" s="148">
        <f t="shared" si="295"/>
        <v>1000</v>
      </c>
      <c r="J918" s="247"/>
    </row>
    <row r="919" spans="1:10" s="115" customFormat="1" ht="30" x14ac:dyDescent="0.2">
      <c r="A919" s="123">
        <v>3531</v>
      </c>
      <c r="B919" s="222" t="s">
        <v>647</v>
      </c>
      <c r="C919" s="111">
        <v>51</v>
      </c>
      <c r="D919" s="112" t="s">
        <v>24</v>
      </c>
      <c r="E919" s="147">
        <v>1000</v>
      </c>
      <c r="F919" s="147">
        <v>1000</v>
      </c>
      <c r="G919" s="147"/>
      <c r="H919" s="147"/>
      <c r="I919" s="147">
        <f t="shared" si="295"/>
        <v>1000</v>
      </c>
      <c r="J919" s="247"/>
    </row>
    <row r="920" spans="1:10" x14ac:dyDescent="0.2">
      <c r="A920" s="210" t="s">
        <v>983</v>
      </c>
      <c r="B920" s="211" t="s">
        <v>990</v>
      </c>
      <c r="C920" s="212"/>
      <c r="D920" s="212"/>
      <c r="E920" s="213">
        <f t="shared" ref="E920:H920" si="305">E921</f>
        <v>10001000</v>
      </c>
      <c r="F920" s="213">
        <f t="shared" si="305"/>
        <v>10001000</v>
      </c>
      <c r="G920" s="213">
        <f t="shared" si="305"/>
        <v>0</v>
      </c>
      <c r="H920" s="213">
        <f t="shared" si="305"/>
        <v>0</v>
      </c>
      <c r="I920" s="213">
        <f t="shared" si="295"/>
        <v>10001000</v>
      </c>
      <c r="J920" s="247"/>
    </row>
    <row r="921" spans="1:10" s="133" customFormat="1" x14ac:dyDescent="0.2">
      <c r="A921" s="119">
        <v>368</v>
      </c>
      <c r="B921" s="144" t="s">
        <v>928</v>
      </c>
      <c r="C921" s="117"/>
      <c r="D921" s="128"/>
      <c r="E921" s="120">
        <f>E923+E922</f>
        <v>10001000</v>
      </c>
      <c r="F921" s="120">
        <f>F923+F922</f>
        <v>10001000</v>
      </c>
      <c r="G921" s="120">
        <f>G923+G922</f>
        <v>0</v>
      </c>
      <c r="H921" s="120">
        <f>H923+H922</f>
        <v>0</v>
      </c>
      <c r="I921" s="120">
        <f t="shared" si="295"/>
        <v>10001000</v>
      </c>
      <c r="J921" s="247"/>
    </row>
    <row r="922" spans="1:10" ht="15" x14ac:dyDescent="0.2">
      <c r="A922" s="123">
        <v>3681</v>
      </c>
      <c r="B922" s="222" t="s">
        <v>622</v>
      </c>
      <c r="C922" s="111">
        <v>51</v>
      </c>
      <c r="D922" s="112" t="s">
        <v>24</v>
      </c>
      <c r="E922" s="147">
        <v>1000</v>
      </c>
      <c r="F922" s="147">
        <v>1000</v>
      </c>
      <c r="G922" s="147"/>
      <c r="H922" s="147"/>
      <c r="I922" s="147">
        <f t="shared" si="295"/>
        <v>1000</v>
      </c>
      <c r="J922" s="247"/>
    </row>
    <row r="923" spans="1:10" ht="15" x14ac:dyDescent="0.2">
      <c r="A923" s="123">
        <v>3682</v>
      </c>
      <c r="B923" s="222" t="s">
        <v>618</v>
      </c>
      <c r="C923" s="111">
        <v>51</v>
      </c>
      <c r="D923" s="112" t="s">
        <v>24</v>
      </c>
      <c r="E923" s="147">
        <v>10000000</v>
      </c>
      <c r="F923" s="147">
        <v>10000000</v>
      </c>
      <c r="G923" s="147"/>
      <c r="H923" s="147"/>
      <c r="I923" s="147">
        <f t="shared" si="295"/>
        <v>10000000</v>
      </c>
      <c r="J923" s="247"/>
    </row>
    <row r="924" spans="1:10" x14ac:dyDescent="0.2">
      <c r="A924" s="210" t="s">
        <v>982</v>
      </c>
      <c r="B924" s="211" t="s">
        <v>992</v>
      </c>
      <c r="C924" s="212"/>
      <c r="D924" s="212"/>
      <c r="E924" s="213">
        <f t="shared" ref="E924:H924" si="306">E925</f>
        <v>1000</v>
      </c>
      <c r="F924" s="213">
        <f t="shared" si="306"/>
        <v>1000</v>
      </c>
      <c r="G924" s="213">
        <f t="shared" si="306"/>
        <v>0</v>
      </c>
      <c r="H924" s="213">
        <f t="shared" si="306"/>
        <v>0</v>
      </c>
      <c r="I924" s="213">
        <f t="shared" si="295"/>
        <v>1000</v>
      </c>
      <c r="J924" s="247"/>
    </row>
    <row r="925" spans="1:10" s="133" customFormat="1" x14ac:dyDescent="0.2">
      <c r="A925" s="119">
        <v>386</v>
      </c>
      <c r="B925" s="227" t="s">
        <v>933</v>
      </c>
      <c r="C925" s="117"/>
      <c r="D925" s="128"/>
      <c r="E925" s="120">
        <f t="shared" ref="E925:H925" si="307">E926</f>
        <v>1000</v>
      </c>
      <c r="F925" s="120">
        <f t="shared" si="307"/>
        <v>1000</v>
      </c>
      <c r="G925" s="120">
        <f t="shared" si="307"/>
        <v>0</v>
      </c>
      <c r="H925" s="120">
        <f t="shared" si="307"/>
        <v>0</v>
      </c>
      <c r="I925" s="120">
        <f t="shared" si="295"/>
        <v>1000</v>
      </c>
      <c r="J925" s="247"/>
    </row>
    <row r="926" spans="1:10" s="142" customFormat="1" ht="15" x14ac:dyDescent="0.2">
      <c r="A926" s="139">
        <v>3864</v>
      </c>
      <c r="B926" s="223" t="s">
        <v>648</v>
      </c>
      <c r="C926" s="137">
        <v>51</v>
      </c>
      <c r="D926" s="150" t="s">
        <v>24</v>
      </c>
      <c r="E926" s="147">
        <v>1000</v>
      </c>
      <c r="F926" s="147">
        <v>1000</v>
      </c>
      <c r="G926" s="147"/>
      <c r="H926" s="147"/>
      <c r="I926" s="147">
        <f t="shared" si="295"/>
        <v>1000</v>
      </c>
      <c r="J926" s="247"/>
    </row>
    <row r="927" spans="1:10" x14ac:dyDescent="0.2">
      <c r="A927" s="207" t="s">
        <v>948</v>
      </c>
      <c r="B927" s="205" t="s">
        <v>949</v>
      </c>
      <c r="C927" s="208"/>
      <c r="D927" s="208"/>
      <c r="E927" s="209">
        <f t="shared" ref="E927:H927" si="308">E928</f>
        <v>9000000</v>
      </c>
      <c r="F927" s="209">
        <f t="shared" si="308"/>
        <v>9000000</v>
      </c>
      <c r="G927" s="209">
        <f t="shared" si="308"/>
        <v>0</v>
      </c>
      <c r="H927" s="209">
        <f t="shared" si="308"/>
        <v>0</v>
      </c>
      <c r="I927" s="209">
        <f t="shared" si="295"/>
        <v>9000000</v>
      </c>
      <c r="J927" s="247"/>
    </row>
    <row r="928" spans="1:10" x14ac:dyDescent="0.2">
      <c r="A928" s="210" t="s">
        <v>983</v>
      </c>
      <c r="B928" s="211" t="s">
        <v>990</v>
      </c>
      <c r="C928" s="212"/>
      <c r="D928" s="212"/>
      <c r="E928" s="213">
        <f t="shared" ref="E928:F928" si="309">E929</f>
        <v>9000000</v>
      </c>
      <c r="F928" s="213">
        <f t="shared" si="309"/>
        <v>9000000</v>
      </c>
      <c r="G928" s="213">
        <f t="shared" ref="G928" si="310">G929</f>
        <v>0</v>
      </c>
      <c r="H928" s="213">
        <f t="shared" ref="H928" si="311">H929</f>
        <v>0</v>
      </c>
      <c r="I928" s="213">
        <f t="shared" si="295"/>
        <v>9000000</v>
      </c>
      <c r="J928" s="247"/>
    </row>
    <row r="929" spans="1:10" s="133" customFormat="1" x14ac:dyDescent="0.2">
      <c r="A929" s="119">
        <v>368</v>
      </c>
      <c r="B929" s="227" t="s">
        <v>928</v>
      </c>
      <c r="C929" s="117"/>
      <c r="D929" s="128"/>
      <c r="E929" s="120">
        <f>E930</f>
        <v>9000000</v>
      </c>
      <c r="F929" s="120">
        <f>F930</f>
        <v>9000000</v>
      </c>
      <c r="G929" s="120">
        <f t="shared" ref="G929" si="312">G930+G931</f>
        <v>0</v>
      </c>
      <c r="H929" s="120">
        <f t="shared" ref="H929" si="313">H930+H931</f>
        <v>0</v>
      </c>
      <c r="I929" s="120">
        <f t="shared" si="295"/>
        <v>9000000</v>
      </c>
      <c r="J929" s="247"/>
    </row>
    <row r="930" spans="1:10" s="142" customFormat="1" ht="15" x14ac:dyDescent="0.2">
      <c r="A930" s="123">
        <v>3682</v>
      </c>
      <c r="B930" s="222" t="s">
        <v>618</v>
      </c>
      <c r="C930" s="111">
        <v>559</v>
      </c>
      <c r="D930" s="112" t="s">
        <v>24</v>
      </c>
      <c r="E930" s="147">
        <v>9000000</v>
      </c>
      <c r="F930" s="147">
        <v>9000000</v>
      </c>
      <c r="G930" s="147"/>
      <c r="H930" s="147"/>
      <c r="I930" s="147">
        <f t="shared" si="295"/>
        <v>9000000</v>
      </c>
      <c r="J930" s="247"/>
    </row>
    <row r="931" spans="1:10" s="115" customFormat="1" x14ac:dyDescent="0.2">
      <c r="A931" s="170" t="s">
        <v>659</v>
      </c>
      <c r="B931" s="234" t="s">
        <v>649</v>
      </c>
      <c r="C931" s="198"/>
      <c r="D931" s="198"/>
      <c r="E931" s="174">
        <f>E932</f>
        <v>1229795</v>
      </c>
      <c r="F931" s="174">
        <f>F932</f>
        <v>1229795</v>
      </c>
      <c r="G931" s="174">
        <f>G932</f>
        <v>0</v>
      </c>
      <c r="H931" s="174">
        <f>H932</f>
        <v>0</v>
      </c>
      <c r="I931" s="174">
        <f t="shared" si="295"/>
        <v>1229795</v>
      </c>
      <c r="J931" s="247"/>
    </row>
    <row r="932" spans="1:10" s="146" customFormat="1" x14ac:dyDescent="0.2">
      <c r="A932" s="207" t="s">
        <v>957</v>
      </c>
      <c r="B932" s="205" t="s">
        <v>958</v>
      </c>
      <c r="C932" s="208"/>
      <c r="D932" s="208"/>
      <c r="E932" s="209">
        <f t="shared" ref="E932:H932" si="314">E933+E936+E939</f>
        <v>1229795</v>
      </c>
      <c r="F932" s="209">
        <f t="shared" si="314"/>
        <v>1229795</v>
      </c>
      <c r="G932" s="209">
        <f t="shared" si="314"/>
        <v>0</v>
      </c>
      <c r="H932" s="209">
        <f t="shared" si="314"/>
        <v>0</v>
      </c>
      <c r="I932" s="209">
        <f t="shared" si="295"/>
        <v>1229795</v>
      </c>
      <c r="J932" s="247"/>
    </row>
    <row r="933" spans="1:10" x14ac:dyDescent="0.2">
      <c r="A933" s="210" t="s">
        <v>976</v>
      </c>
      <c r="B933" s="211" t="s">
        <v>987</v>
      </c>
      <c r="C933" s="212"/>
      <c r="D933" s="212"/>
      <c r="E933" s="213">
        <f t="shared" ref="E933:H933" si="315">E934</f>
        <v>975399</v>
      </c>
      <c r="F933" s="213">
        <f t="shared" si="315"/>
        <v>975399</v>
      </c>
      <c r="G933" s="213">
        <f t="shared" si="315"/>
        <v>0</v>
      </c>
      <c r="H933" s="213">
        <f t="shared" si="315"/>
        <v>0</v>
      </c>
      <c r="I933" s="213">
        <f t="shared" si="295"/>
        <v>975399</v>
      </c>
      <c r="J933" s="247"/>
    </row>
    <row r="934" spans="1:10" s="115" customFormat="1" x14ac:dyDescent="0.2">
      <c r="A934" s="119">
        <v>323</v>
      </c>
      <c r="B934" s="227" t="s">
        <v>918</v>
      </c>
      <c r="C934" s="117"/>
      <c r="D934" s="128"/>
      <c r="E934" s="120">
        <f>E935</f>
        <v>975399</v>
      </c>
      <c r="F934" s="120">
        <f>F935</f>
        <v>975399</v>
      </c>
      <c r="G934" s="120">
        <f>G935</f>
        <v>0</v>
      </c>
      <c r="H934" s="120">
        <f>H935</f>
        <v>0</v>
      </c>
      <c r="I934" s="120">
        <f t="shared" si="295"/>
        <v>975399</v>
      </c>
      <c r="J934" s="247"/>
    </row>
    <row r="935" spans="1:10" s="142" customFormat="1" ht="15" x14ac:dyDescent="0.2">
      <c r="A935" s="123">
        <v>3237</v>
      </c>
      <c r="B935" s="222" t="s">
        <v>36</v>
      </c>
      <c r="C935" s="111">
        <v>81</v>
      </c>
      <c r="D935" s="112" t="s">
        <v>24</v>
      </c>
      <c r="E935" s="147">
        <v>975399</v>
      </c>
      <c r="F935" s="147">
        <v>975399</v>
      </c>
      <c r="G935" s="147"/>
      <c r="H935" s="147"/>
      <c r="I935" s="147">
        <f t="shared" si="295"/>
        <v>975399</v>
      </c>
      <c r="J935" s="247"/>
    </row>
    <row r="936" spans="1:10" x14ac:dyDescent="0.2">
      <c r="A936" s="210" t="s">
        <v>983</v>
      </c>
      <c r="B936" s="211" t="s">
        <v>990</v>
      </c>
      <c r="C936" s="212"/>
      <c r="D936" s="212"/>
      <c r="E936" s="213">
        <f t="shared" ref="E936:H936" si="316">E937</f>
        <v>0</v>
      </c>
      <c r="F936" s="213">
        <f t="shared" si="316"/>
        <v>0</v>
      </c>
      <c r="G936" s="213">
        <f t="shared" si="316"/>
        <v>0</v>
      </c>
      <c r="H936" s="213">
        <f t="shared" si="316"/>
        <v>0</v>
      </c>
      <c r="I936" s="213">
        <f t="shared" si="295"/>
        <v>0</v>
      </c>
      <c r="J936" s="247"/>
    </row>
    <row r="937" spans="1:10" s="133" customFormat="1" x14ac:dyDescent="0.2">
      <c r="A937" s="119">
        <v>363</v>
      </c>
      <c r="B937" s="227" t="s">
        <v>926</v>
      </c>
      <c r="C937" s="117"/>
      <c r="D937" s="128"/>
      <c r="E937" s="120">
        <f t="shared" ref="E937:H945" si="317">E938</f>
        <v>0</v>
      </c>
      <c r="F937" s="120">
        <f t="shared" si="317"/>
        <v>0</v>
      </c>
      <c r="G937" s="120">
        <f t="shared" si="317"/>
        <v>0</v>
      </c>
      <c r="H937" s="120">
        <f t="shared" si="317"/>
        <v>0</v>
      </c>
      <c r="I937" s="120">
        <f t="shared" si="295"/>
        <v>0</v>
      </c>
      <c r="J937" s="247"/>
    </row>
    <row r="938" spans="1:10" s="153" customFormat="1" ht="15" x14ac:dyDescent="0.2">
      <c r="A938" s="123">
        <v>3632</v>
      </c>
      <c r="B938" s="222" t="s">
        <v>244</v>
      </c>
      <c r="C938" s="111">
        <v>81</v>
      </c>
      <c r="D938" s="112" t="s">
        <v>24</v>
      </c>
      <c r="E938" s="147">
        <v>0</v>
      </c>
      <c r="F938" s="147">
        <v>0</v>
      </c>
      <c r="G938" s="147"/>
      <c r="H938" s="147"/>
      <c r="I938" s="147">
        <f t="shared" si="295"/>
        <v>0</v>
      </c>
      <c r="J938" s="247"/>
    </row>
    <row r="939" spans="1:10" x14ac:dyDescent="0.2">
      <c r="A939" s="210" t="s">
        <v>977</v>
      </c>
      <c r="B939" s="211" t="s">
        <v>994</v>
      </c>
      <c r="C939" s="212"/>
      <c r="D939" s="212"/>
      <c r="E939" s="213">
        <f t="shared" ref="E939:H939" si="318">E940+E945</f>
        <v>254396</v>
      </c>
      <c r="F939" s="213">
        <f t="shared" si="318"/>
        <v>254396</v>
      </c>
      <c r="G939" s="213">
        <f t="shared" si="318"/>
        <v>0</v>
      </c>
      <c r="H939" s="213">
        <f t="shared" si="318"/>
        <v>0</v>
      </c>
      <c r="I939" s="213">
        <f t="shared" si="295"/>
        <v>254396</v>
      </c>
      <c r="J939" s="247"/>
    </row>
    <row r="940" spans="1:10" s="133" customFormat="1" x14ac:dyDescent="0.2">
      <c r="A940" s="119">
        <v>422</v>
      </c>
      <c r="B940" s="227" t="s">
        <v>921</v>
      </c>
      <c r="C940" s="117"/>
      <c r="D940" s="128"/>
      <c r="E940" s="120">
        <f>SUM(E941:E944)</f>
        <v>254396</v>
      </c>
      <c r="F940" s="120">
        <f>SUM(F941:F944)</f>
        <v>254396</v>
      </c>
      <c r="G940" s="120">
        <f>SUM(G941:G944)</f>
        <v>0</v>
      </c>
      <c r="H940" s="120">
        <f>SUM(H941:H944)</f>
        <v>0</v>
      </c>
      <c r="I940" s="120">
        <f t="shared" si="295"/>
        <v>254396</v>
      </c>
      <c r="J940" s="247"/>
    </row>
    <row r="941" spans="1:10" s="142" customFormat="1" ht="15" x14ac:dyDescent="0.2">
      <c r="A941" s="123">
        <v>4221</v>
      </c>
      <c r="B941" s="222" t="s">
        <v>129</v>
      </c>
      <c r="C941" s="111">
        <v>81</v>
      </c>
      <c r="D941" s="112" t="s">
        <v>24</v>
      </c>
      <c r="E941" s="147">
        <v>50000</v>
      </c>
      <c r="F941" s="147">
        <v>50000</v>
      </c>
      <c r="G941" s="147"/>
      <c r="H941" s="147"/>
      <c r="I941" s="147">
        <f t="shared" si="295"/>
        <v>50000</v>
      </c>
      <c r="J941" s="247"/>
    </row>
    <row r="942" spans="1:10" s="142" customFormat="1" ht="15" x14ac:dyDescent="0.2">
      <c r="A942" s="123">
        <v>4222</v>
      </c>
      <c r="B942" s="222" t="s">
        <v>130</v>
      </c>
      <c r="C942" s="111">
        <v>81</v>
      </c>
      <c r="D942" s="112" t="s">
        <v>24</v>
      </c>
      <c r="E942" s="147">
        <v>20000</v>
      </c>
      <c r="F942" s="147">
        <v>20000</v>
      </c>
      <c r="G942" s="147"/>
      <c r="H942" s="147"/>
      <c r="I942" s="147">
        <f t="shared" si="295"/>
        <v>20000</v>
      </c>
      <c r="J942" s="247"/>
    </row>
    <row r="943" spans="1:10" s="142" customFormat="1" ht="15" x14ac:dyDescent="0.2">
      <c r="A943" s="123">
        <v>4225</v>
      </c>
      <c r="B943" s="222" t="s">
        <v>134</v>
      </c>
      <c r="C943" s="111">
        <v>81</v>
      </c>
      <c r="D943" s="112" t="s">
        <v>24</v>
      </c>
      <c r="E943" s="147">
        <v>181700</v>
      </c>
      <c r="F943" s="147">
        <v>181700</v>
      </c>
      <c r="G943" s="147"/>
      <c r="H943" s="147"/>
      <c r="I943" s="147">
        <f t="shared" si="295"/>
        <v>181700</v>
      </c>
      <c r="J943" s="247"/>
    </row>
    <row r="944" spans="1:10" s="142" customFormat="1" ht="15" x14ac:dyDescent="0.2">
      <c r="A944" s="123">
        <v>4227</v>
      </c>
      <c r="B944" s="222" t="s">
        <v>132</v>
      </c>
      <c r="C944" s="111">
        <v>81</v>
      </c>
      <c r="D944" s="112" t="s">
        <v>24</v>
      </c>
      <c r="E944" s="147">
        <v>2696</v>
      </c>
      <c r="F944" s="147">
        <v>2696</v>
      </c>
      <c r="G944" s="147"/>
      <c r="H944" s="147"/>
      <c r="I944" s="147">
        <f t="shared" si="295"/>
        <v>2696</v>
      </c>
      <c r="J944" s="247"/>
    </row>
    <row r="945" spans="1:10" s="115" customFormat="1" x14ac:dyDescent="0.2">
      <c r="A945" s="119">
        <v>423</v>
      </c>
      <c r="B945" s="119" t="s">
        <v>937</v>
      </c>
      <c r="C945" s="117"/>
      <c r="D945" s="128"/>
      <c r="E945" s="120">
        <f t="shared" si="317"/>
        <v>0</v>
      </c>
      <c r="F945" s="120">
        <f t="shared" si="317"/>
        <v>0</v>
      </c>
      <c r="G945" s="120">
        <f t="shared" si="317"/>
        <v>0</v>
      </c>
      <c r="H945" s="120">
        <f t="shared" si="317"/>
        <v>0</v>
      </c>
      <c r="I945" s="120">
        <f t="shared" si="295"/>
        <v>0</v>
      </c>
      <c r="J945" s="247"/>
    </row>
    <row r="946" spans="1:10" s="153" customFormat="1" ht="15" x14ac:dyDescent="0.2">
      <c r="A946" s="123">
        <v>4231</v>
      </c>
      <c r="B946" s="222" t="s">
        <v>128</v>
      </c>
      <c r="C946" s="111">
        <v>81</v>
      </c>
      <c r="D946" s="112" t="s">
        <v>24</v>
      </c>
      <c r="E946" s="147">
        <v>0</v>
      </c>
      <c r="F946" s="147">
        <v>0</v>
      </c>
      <c r="G946" s="147"/>
      <c r="H946" s="147"/>
      <c r="I946" s="147">
        <f t="shared" si="295"/>
        <v>0</v>
      </c>
      <c r="J946" s="247"/>
    </row>
    <row r="947" spans="1:10" s="115" customFormat="1" ht="31.5" x14ac:dyDescent="0.2">
      <c r="A947" s="170" t="s">
        <v>681</v>
      </c>
      <c r="B947" s="234" t="s">
        <v>680</v>
      </c>
      <c r="C947" s="198"/>
      <c r="D947" s="198"/>
      <c r="E947" s="174">
        <f>E948+E955+E967+E973</f>
        <v>877100</v>
      </c>
      <c r="F947" s="174">
        <f>F948+F955+F967+F973</f>
        <v>877100</v>
      </c>
      <c r="G947" s="174">
        <f>G948+G955+G967+G973</f>
        <v>0</v>
      </c>
      <c r="H947" s="174">
        <f>H948+H955+H967+H973</f>
        <v>0</v>
      </c>
      <c r="I947" s="174">
        <f t="shared" si="295"/>
        <v>877100</v>
      </c>
      <c r="J947" s="247"/>
    </row>
    <row r="948" spans="1:10" s="146" customFormat="1" x14ac:dyDescent="0.2">
      <c r="A948" s="207" t="s">
        <v>956</v>
      </c>
      <c r="B948" s="205" t="s">
        <v>910</v>
      </c>
      <c r="C948" s="208"/>
      <c r="D948" s="208"/>
      <c r="E948" s="209">
        <f t="shared" ref="E948:H948" si="319">E949</f>
        <v>111900</v>
      </c>
      <c r="F948" s="209">
        <f t="shared" si="319"/>
        <v>111900</v>
      </c>
      <c r="G948" s="209">
        <f t="shared" si="319"/>
        <v>0</v>
      </c>
      <c r="H948" s="209">
        <f t="shared" si="319"/>
        <v>0</v>
      </c>
      <c r="I948" s="209">
        <f t="shared" si="295"/>
        <v>111900</v>
      </c>
      <c r="J948" s="247"/>
    </row>
    <row r="949" spans="1:10" x14ac:dyDescent="0.2">
      <c r="A949" s="210" t="s">
        <v>976</v>
      </c>
      <c r="B949" s="211" t="s">
        <v>987</v>
      </c>
      <c r="C949" s="212"/>
      <c r="D949" s="212"/>
      <c r="E949" s="213">
        <f t="shared" ref="E949:H949" si="320">E950+E952</f>
        <v>111900</v>
      </c>
      <c r="F949" s="213">
        <f t="shared" si="320"/>
        <v>111900</v>
      </c>
      <c r="G949" s="213">
        <f t="shared" si="320"/>
        <v>0</v>
      </c>
      <c r="H949" s="213">
        <f t="shared" si="320"/>
        <v>0</v>
      </c>
      <c r="I949" s="213">
        <f t="shared" si="295"/>
        <v>111900</v>
      </c>
      <c r="J949" s="247"/>
    </row>
    <row r="950" spans="1:10" s="115" customFormat="1" x14ac:dyDescent="0.2">
      <c r="A950" s="126">
        <v>321</v>
      </c>
      <c r="B950" s="227" t="s">
        <v>916</v>
      </c>
      <c r="C950" s="117"/>
      <c r="D950" s="128"/>
      <c r="E950" s="145">
        <f>E951</f>
        <v>1500</v>
      </c>
      <c r="F950" s="145">
        <f>F951</f>
        <v>1500</v>
      </c>
      <c r="G950" s="145">
        <f>G951</f>
        <v>0</v>
      </c>
      <c r="H950" s="145">
        <f>H951</f>
        <v>0</v>
      </c>
      <c r="I950" s="145">
        <f t="shared" si="295"/>
        <v>1500</v>
      </c>
      <c r="J950" s="247"/>
    </row>
    <row r="951" spans="1:10" s="146" customFormat="1" x14ac:dyDescent="0.2">
      <c r="A951" s="129">
        <v>3211</v>
      </c>
      <c r="B951" s="222" t="s">
        <v>110</v>
      </c>
      <c r="C951" s="111">
        <v>11</v>
      </c>
      <c r="D951" s="112" t="s">
        <v>24</v>
      </c>
      <c r="E951" s="147">
        <v>1500</v>
      </c>
      <c r="F951" s="147">
        <v>1500</v>
      </c>
      <c r="G951" s="147"/>
      <c r="H951" s="147"/>
      <c r="I951" s="147">
        <f t="shared" si="295"/>
        <v>1500</v>
      </c>
      <c r="J951" s="247"/>
    </row>
    <row r="952" spans="1:10" s="115" customFormat="1" x14ac:dyDescent="0.2">
      <c r="A952" s="126">
        <v>323</v>
      </c>
      <c r="B952" s="227" t="s">
        <v>918</v>
      </c>
      <c r="C952" s="117"/>
      <c r="D952" s="128"/>
      <c r="E952" s="145">
        <f>SUM(E953:E954)</f>
        <v>110400</v>
      </c>
      <c r="F952" s="145">
        <f>SUM(F953:F954)</f>
        <v>110400</v>
      </c>
      <c r="G952" s="145">
        <f>SUM(G953:G954)</f>
        <v>0</v>
      </c>
      <c r="H952" s="145">
        <f>SUM(H953:H954)</f>
        <v>0</v>
      </c>
      <c r="I952" s="145">
        <f t="shared" si="295"/>
        <v>110400</v>
      </c>
      <c r="J952" s="247"/>
    </row>
    <row r="953" spans="1:10" s="146" customFormat="1" x14ac:dyDescent="0.2">
      <c r="A953" s="129">
        <v>3237</v>
      </c>
      <c r="B953" s="222" t="s">
        <v>36</v>
      </c>
      <c r="C953" s="111">
        <v>11</v>
      </c>
      <c r="D953" s="112" t="s">
        <v>24</v>
      </c>
      <c r="E953" s="147">
        <v>400</v>
      </c>
      <c r="F953" s="147">
        <v>400</v>
      </c>
      <c r="G953" s="147"/>
      <c r="H953" s="147"/>
      <c r="I953" s="147">
        <f t="shared" si="295"/>
        <v>400</v>
      </c>
      <c r="J953" s="247"/>
    </row>
    <row r="954" spans="1:10" s="146" customFormat="1" x14ac:dyDescent="0.2">
      <c r="A954" s="129">
        <v>3238</v>
      </c>
      <c r="B954" s="222" t="s">
        <v>122</v>
      </c>
      <c r="C954" s="111">
        <v>11</v>
      </c>
      <c r="D954" s="112" t="s">
        <v>24</v>
      </c>
      <c r="E954" s="147">
        <v>110000</v>
      </c>
      <c r="F954" s="147">
        <v>110000</v>
      </c>
      <c r="G954" s="147"/>
      <c r="H954" s="147"/>
      <c r="I954" s="147">
        <f t="shared" si="295"/>
        <v>110000</v>
      </c>
      <c r="J954" s="247"/>
    </row>
    <row r="955" spans="1:10" x14ac:dyDescent="0.2">
      <c r="A955" s="207" t="s">
        <v>946</v>
      </c>
      <c r="B955" s="205" t="s">
        <v>947</v>
      </c>
      <c r="C955" s="208"/>
      <c r="D955" s="208"/>
      <c r="E955" s="209">
        <f t="shared" ref="E955:H955" si="321">E956+E961</f>
        <v>140000</v>
      </c>
      <c r="F955" s="209">
        <f t="shared" si="321"/>
        <v>140000</v>
      </c>
      <c r="G955" s="209">
        <f t="shared" si="321"/>
        <v>0</v>
      </c>
      <c r="H955" s="209">
        <f t="shared" si="321"/>
        <v>0</v>
      </c>
      <c r="I955" s="209">
        <f t="shared" si="295"/>
        <v>140000</v>
      </c>
      <c r="J955" s="247"/>
    </row>
    <row r="956" spans="1:10" x14ac:dyDescent="0.2">
      <c r="A956" s="210" t="s">
        <v>944</v>
      </c>
      <c r="B956" s="211" t="s">
        <v>986</v>
      </c>
      <c r="C956" s="212"/>
      <c r="D956" s="212"/>
      <c r="E956" s="213">
        <f t="shared" ref="E956:H956" si="322">E957+E959</f>
        <v>49000</v>
      </c>
      <c r="F956" s="213">
        <f t="shared" si="322"/>
        <v>49000</v>
      </c>
      <c r="G956" s="213">
        <f t="shared" si="322"/>
        <v>0</v>
      </c>
      <c r="H956" s="213">
        <f t="shared" si="322"/>
        <v>0</v>
      </c>
      <c r="I956" s="213">
        <f t="shared" si="295"/>
        <v>49000</v>
      </c>
      <c r="J956" s="247"/>
    </row>
    <row r="957" spans="1:10" s="115" customFormat="1" x14ac:dyDescent="0.2">
      <c r="A957" s="126">
        <v>311</v>
      </c>
      <c r="B957" s="226" t="s">
        <v>914</v>
      </c>
      <c r="C957" s="117"/>
      <c r="D957" s="128"/>
      <c r="E957" s="145">
        <f>E958</f>
        <v>42000</v>
      </c>
      <c r="F957" s="145">
        <f>F958</f>
        <v>42000</v>
      </c>
      <c r="G957" s="145">
        <f>G958</f>
        <v>0</v>
      </c>
      <c r="H957" s="145">
        <f>H958</f>
        <v>0</v>
      </c>
      <c r="I957" s="145">
        <f t="shared" si="295"/>
        <v>42000</v>
      </c>
      <c r="J957" s="247"/>
    </row>
    <row r="958" spans="1:10" s="146" customFormat="1" x14ac:dyDescent="0.2">
      <c r="A958" s="129">
        <v>3111</v>
      </c>
      <c r="B958" s="222" t="s">
        <v>19</v>
      </c>
      <c r="C958" s="111">
        <v>12</v>
      </c>
      <c r="D958" s="112" t="s">
        <v>24</v>
      </c>
      <c r="E958" s="147">
        <v>42000</v>
      </c>
      <c r="F958" s="147">
        <v>42000</v>
      </c>
      <c r="G958" s="147"/>
      <c r="H958" s="147"/>
      <c r="I958" s="147">
        <f t="shared" si="295"/>
        <v>42000</v>
      </c>
      <c r="J958" s="247"/>
    </row>
    <row r="959" spans="1:10" s="146" customFormat="1" x14ac:dyDescent="0.2">
      <c r="A959" s="135">
        <v>313</v>
      </c>
      <c r="B959" s="227" t="s">
        <v>915</v>
      </c>
      <c r="C959" s="143"/>
      <c r="D959" s="136"/>
      <c r="E959" s="145">
        <f>E960</f>
        <v>7000</v>
      </c>
      <c r="F959" s="145">
        <f>F960</f>
        <v>7000</v>
      </c>
      <c r="G959" s="145">
        <f>G960</f>
        <v>0</v>
      </c>
      <c r="H959" s="145">
        <f>H960</f>
        <v>0</v>
      </c>
      <c r="I959" s="145">
        <f t="shared" si="295"/>
        <v>7000</v>
      </c>
      <c r="J959" s="247"/>
    </row>
    <row r="960" spans="1:10" s="146" customFormat="1" x14ac:dyDescent="0.2">
      <c r="A960" s="129">
        <v>3132</v>
      </c>
      <c r="B960" s="222" t="s">
        <v>280</v>
      </c>
      <c r="C960" s="111">
        <v>12</v>
      </c>
      <c r="D960" s="112" t="s">
        <v>24</v>
      </c>
      <c r="E960" s="147">
        <v>7000</v>
      </c>
      <c r="F960" s="147">
        <v>7000</v>
      </c>
      <c r="G960" s="147"/>
      <c r="H960" s="147"/>
      <c r="I960" s="147">
        <f t="shared" si="295"/>
        <v>7000</v>
      </c>
      <c r="J960" s="247"/>
    </row>
    <row r="961" spans="1:10" x14ac:dyDescent="0.2">
      <c r="A961" s="210" t="s">
        <v>976</v>
      </c>
      <c r="B961" s="211" t="s">
        <v>987</v>
      </c>
      <c r="C961" s="212"/>
      <c r="D961" s="212"/>
      <c r="E961" s="213">
        <f t="shared" ref="E961:H961" si="323">E962+E964</f>
        <v>91000</v>
      </c>
      <c r="F961" s="213">
        <f t="shared" si="323"/>
        <v>91000</v>
      </c>
      <c r="G961" s="213">
        <f t="shared" si="323"/>
        <v>0</v>
      </c>
      <c r="H961" s="213">
        <f t="shared" si="323"/>
        <v>0</v>
      </c>
      <c r="I961" s="213">
        <f t="shared" si="295"/>
        <v>91000</v>
      </c>
      <c r="J961" s="247"/>
    </row>
    <row r="962" spans="1:10" s="133" customFormat="1" x14ac:dyDescent="0.2">
      <c r="A962" s="119">
        <v>321</v>
      </c>
      <c r="B962" s="227" t="s">
        <v>916</v>
      </c>
      <c r="C962" s="117"/>
      <c r="D962" s="128"/>
      <c r="E962" s="120">
        <f>E963</f>
        <v>2500</v>
      </c>
      <c r="F962" s="120">
        <f>F963</f>
        <v>2500</v>
      </c>
      <c r="G962" s="120">
        <f>G963</f>
        <v>0</v>
      </c>
      <c r="H962" s="120">
        <f>H963</f>
        <v>0</v>
      </c>
      <c r="I962" s="120">
        <f t="shared" si="295"/>
        <v>2500</v>
      </c>
      <c r="J962" s="247"/>
    </row>
    <row r="963" spans="1:10" s="142" customFormat="1" ht="15" x14ac:dyDescent="0.2">
      <c r="A963" s="123">
        <v>3211</v>
      </c>
      <c r="B963" s="222" t="s">
        <v>110</v>
      </c>
      <c r="C963" s="111">
        <v>12</v>
      </c>
      <c r="D963" s="112" t="s">
        <v>24</v>
      </c>
      <c r="E963" s="147">
        <v>2500</v>
      </c>
      <c r="F963" s="147">
        <v>2500</v>
      </c>
      <c r="G963" s="147"/>
      <c r="H963" s="147"/>
      <c r="I963" s="147">
        <f t="shared" si="295"/>
        <v>2500</v>
      </c>
      <c r="J963" s="247"/>
    </row>
    <row r="964" spans="1:10" s="146" customFormat="1" x14ac:dyDescent="0.2">
      <c r="A964" s="144">
        <v>323</v>
      </c>
      <c r="B964" s="227" t="s">
        <v>918</v>
      </c>
      <c r="C964" s="143"/>
      <c r="D964" s="136"/>
      <c r="E964" s="148">
        <f>E965+E966</f>
        <v>88500</v>
      </c>
      <c r="F964" s="148">
        <f>F965+F966</f>
        <v>88500</v>
      </c>
      <c r="G964" s="148">
        <f>G965+G966</f>
        <v>0</v>
      </c>
      <c r="H964" s="148">
        <f>H965+H966</f>
        <v>0</v>
      </c>
      <c r="I964" s="148">
        <f t="shared" si="295"/>
        <v>88500</v>
      </c>
      <c r="J964" s="247"/>
    </row>
    <row r="965" spans="1:10" s="142" customFormat="1" ht="15" x14ac:dyDescent="0.2">
      <c r="A965" s="123">
        <v>3237</v>
      </c>
      <c r="B965" s="222" t="s">
        <v>36</v>
      </c>
      <c r="C965" s="111">
        <v>12</v>
      </c>
      <c r="D965" s="112" t="s">
        <v>24</v>
      </c>
      <c r="E965" s="147">
        <v>500</v>
      </c>
      <c r="F965" s="147">
        <v>500</v>
      </c>
      <c r="G965" s="147"/>
      <c r="H965" s="147"/>
      <c r="I965" s="147">
        <f t="shared" si="295"/>
        <v>500</v>
      </c>
      <c r="J965" s="247"/>
    </row>
    <row r="966" spans="1:10" s="142" customFormat="1" ht="15" x14ac:dyDescent="0.2">
      <c r="A966" s="123">
        <v>3238</v>
      </c>
      <c r="B966" s="222" t="s">
        <v>122</v>
      </c>
      <c r="C966" s="111">
        <v>12</v>
      </c>
      <c r="D966" s="112" t="s">
        <v>24</v>
      </c>
      <c r="E966" s="147">
        <v>88000</v>
      </c>
      <c r="F966" s="147">
        <v>88000</v>
      </c>
      <c r="G966" s="147"/>
      <c r="H966" s="147"/>
      <c r="I966" s="147">
        <f t="shared" si="295"/>
        <v>88000</v>
      </c>
      <c r="J966" s="247"/>
    </row>
    <row r="967" spans="1:10" s="146" customFormat="1" x14ac:dyDescent="0.2">
      <c r="A967" s="207" t="s">
        <v>952</v>
      </c>
      <c r="B967" s="205" t="s">
        <v>953</v>
      </c>
      <c r="C967" s="208"/>
      <c r="D967" s="208"/>
      <c r="E967" s="209">
        <f t="shared" ref="E967:H967" si="324">E968</f>
        <v>97200</v>
      </c>
      <c r="F967" s="209">
        <f t="shared" si="324"/>
        <v>97200</v>
      </c>
      <c r="G967" s="209">
        <f t="shared" si="324"/>
        <v>0</v>
      </c>
      <c r="H967" s="209">
        <f t="shared" si="324"/>
        <v>0</v>
      </c>
      <c r="I967" s="209">
        <f t="shared" si="295"/>
        <v>97200</v>
      </c>
      <c r="J967" s="247"/>
    </row>
    <row r="968" spans="1:10" x14ac:dyDescent="0.2">
      <c r="A968" s="210" t="s">
        <v>944</v>
      </c>
      <c r="B968" s="211" t="s">
        <v>986</v>
      </c>
      <c r="C968" s="212"/>
      <c r="D968" s="212"/>
      <c r="E968" s="213">
        <f t="shared" ref="E968:H968" si="325">E969+E971</f>
        <v>97200</v>
      </c>
      <c r="F968" s="213">
        <f t="shared" si="325"/>
        <v>97200</v>
      </c>
      <c r="G968" s="213">
        <f t="shared" si="325"/>
        <v>0</v>
      </c>
      <c r="H968" s="213">
        <f t="shared" si="325"/>
        <v>0</v>
      </c>
      <c r="I968" s="213">
        <f t="shared" si="295"/>
        <v>97200</v>
      </c>
      <c r="J968" s="247"/>
    </row>
    <row r="969" spans="1:10" s="115" customFormat="1" x14ac:dyDescent="0.2">
      <c r="A969" s="126">
        <v>311</v>
      </c>
      <c r="B969" s="226" t="s">
        <v>914</v>
      </c>
      <c r="C969" s="117"/>
      <c r="D969" s="128"/>
      <c r="E969" s="145">
        <f>E970</f>
        <v>84000</v>
      </c>
      <c r="F969" s="145">
        <f>F970</f>
        <v>84000</v>
      </c>
      <c r="G969" s="145">
        <f>G970</f>
        <v>0</v>
      </c>
      <c r="H969" s="145">
        <f>H970</f>
        <v>0</v>
      </c>
      <c r="I969" s="145">
        <f t="shared" si="295"/>
        <v>84000</v>
      </c>
      <c r="J969" s="247"/>
    </row>
    <row r="970" spans="1:10" s="146" customFormat="1" x14ac:dyDescent="0.2">
      <c r="A970" s="129">
        <v>3111</v>
      </c>
      <c r="B970" s="222" t="s">
        <v>19</v>
      </c>
      <c r="C970" s="111">
        <v>51</v>
      </c>
      <c r="D970" s="112" t="s">
        <v>24</v>
      </c>
      <c r="E970" s="147">
        <v>84000</v>
      </c>
      <c r="F970" s="147">
        <v>84000</v>
      </c>
      <c r="G970" s="147"/>
      <c r="H970" s="147"/>
      <c r="I970" s="147">
        <f t="shared" ref="I970:I1035" si="326">F970-G970+H970</f>
        <v>84000</v>
      </c>
      <c r="J970" s="247"/>
    </row>
    <row r="971" spans="1:10" s="146" customFormat="1" x14ac:dyDescent="0.2">
      <c r="A971" s="135">
        <v>313</v>
      </c>
      <c r="B971" s="227" t="s">
        <v>915</v>
      </c>
      <c r="C971" s="143"/>
      <c r="D971" s="136"/>
      <c r="E971" s="145">
        <f>E972</f>
        <v>13200</v>
      </c>
      <c r="F971" s="145">
        <f>F972</f>
        <v>13200</v>
      </c>
      <c r="G971" s="145">
        <f>G972</f>
        <v>0</v>
      </c>
      <c r="H971" s="145">
        <f>H972</f>
        <v>0</v>
      </c>
      <c r="I971" s="145">
        <f t="shared" si="326"/>
        <v>13200</v>
      </c>
      <c r="J971" s="247"/>
    </row>
    <row r="972" spans="1:10" s="146" customFormat="1" x14ac:dyDescent="0.2">
      <c r="A972" s="129">
        <v>3132</v>
      </c>
      <c r="B972" s="222" t="s">
        <v>280</v>
      </c>
      <c r="C972" s="111">
        <v>51</v>
      </c>
      <c r="D972" s="112" t="s">
        <v>24</v>
      </c>
      <c r="E972" s="147">
        <v>13200</v>
      </c>
      <c r="F972" s="147">
        <v>13200</v>
      </c>
      <c r="G972" s="147"/>
      <c r="H972" s="147"/>
      <c r="I972" s="147">
        <f t="shared" si="326"/>
        <v>13200</v>
      </c>
      <c r="J972" s="247"/>
    </row>
    <row r="973" spans="1:10" s="115" customFormat="1" x14ac:dyDescent="0.2">
      <c r="A973" s="207" t="s">
        <v>948</v>
      </c>
      <c r="B973" s="205" t="s">
        <v>949</v>
      </c>
      <c r="C973" s="208"/>
      <c r="D973" s="208"/>
      <c r="E973" s="209">
        <f t="shared" ref="E973:H973" si="327">E974+E979</f>
        <v>528000</v>
      </c>
      <c r="F973" s="209">
        <f t="shared" si="327"/>
        <v>528000</v>
      </c>
      <c r="G973" s="209">
        <f t="shared" si="327"/>
        <v>0</v>
      </c>
      <c r="H973" s="209">
        <f t="shared" si="327"/>
        <v>0</v>
      </c>
      <c r="I973" s="209">
        <f t="shared" si="326"/>
        <v>528000</v>
      </c>
      <c r="J973" s="247"/>
    </row>
    <row r="974" spans="1:10" x14ac:dyDescent="0.2">
      <c r="A974" s="210" t="s">
        <v>944</v>
      </c>
      <c r="B974" s="211" t="s">
        <v>986</v>
      </c>
      <c r="C974" s="212"/>
      <c r="D974" s="212"/>
      <c r="E974" s="213">
        <f t="shared" ref="E974:H974" si="328">E975+E977</f>
        <v>162000</v>
      </c>
      <c r="F974" s="213">
        <f t="shared" si="328"/>
        <v>162000</v>
      </c>
      <c r="G974" s="213">
        <f t="shared" si="328"/>
        <v>0</v>
      </c>
      <c r="H974" s="213">
        <f t="shared" si="328"/>
        <v>0</v>
      </c>
      <c r="I974" s="213">
        <f t="shared" si="326"/>
        <v>162000</v>
      </c>
      <c r="J974" s="247"/>
    </row>
    <row r="975" spans="1:10" s="115" customFormat="1" x14ac:dyDescent="0.2">
      <c r="A975" s="126">
        <v>311</v>
      </c>
      <c r="B975" s="226" t="s">
        <v>914</v>
      </c>
      <c r="C975" s="117"/>
      <c r="D975" s="128"/>
      <c r="E975" s="145">
        <f>E976</f>
        <v>139000</v>
      </c>
      <c r="F975" s="145">
        <f>F976</f>
        <v>139000</v>
      </c>
      <c r="G975" s="145">
        <f>G976</f>
        <v>0</v>
      </c>
      <c r="H975" s="145">
        <f>H976</f>
        <v>0</v>
      </c>
      <c r="I975" s="145">
        <f t="shared" si="326"/>
        <v>139000</v>
      </c>
      <c r="J975" s="247"/>
    </row>
    <row r="976" spans="1:10" s="146" customFormat="1" x14ac:dyDescent="0.2">
      <c r="A976" s="129">
        <v>3111</v>
      </c>
      <c r="B976" s="222" t="s">
        <v>19</v>
      </c>
      <c r="C976" s="111">
        <v>559</v>
      </c>
      <c r="D976" s="112" t="s">
        <v>24</v>
      </c>
      <c r="E976" s="147">
        <v>139000</v>
      </c>
      <c r="F976" s="147">
        <v>139000</v>
      </c>
      <c r="G976" s="147"/>
      <c r="H976" s="147"/>
      <c r="I976" s="147">
        <f t="shared" si="326"/>
        <v>139000</v>
      </c>
      <c r="J976" s="247"/>
    </row>
    <row r="977" spans="1:10" s="146" customFormat="1" x14ac:dyDescent="0.2">
      <c r="A977" s="135">
        <v>313</v>
      </c>
      <c r="B977" s="227" t="s">
        <v>915</v>
      </c>
      <c r="C977" s="143"/>
      <c r="D977" s="136"/>
      <c r="E977" s="145">
        <f>E978</f>
        <v>23000</v>
      </c>
      <c r="F977" s="145">
        <f>F978</f>
        <v>23000</v>
      </c>
      <c r="G977" s="145">
        <f>G978</f>
        <v>0</v>
      </c>
      <c r="H977" s="145">
        <f>H978</f>
        <v>0</v>
      </c>
      <c r="I977" s="145">
        <f t="shared" si="326"/>
        <v>23000</v>
      </c>
      <c r="J977" s="247"/>
    </row>
    <row r="978" spans="1:10" s="146" customFormat="1" x14ac:dyDescent="0.2">
      <c r="A978" s="129">
        <v>3132</v>
      </c>
      <c r="B978" s="222" t="s">
        <v>280</v>
      </c>
      <c r="C978" s="111">
        <v>559</v>
      </c>
      <c r="D978" s="112" t="s">
        <v>24</v>
      </c>
      <c r="E978" s="147">
        <v>23000</v>
      </c>
      <c r="F978" s="147">
        <v>23000</v>
      </c>
      <c r="G978" s="147"/>
      <c r="H978" s="147"/>
      <c r="I978" s="147">
        <f t="shared" si="326"/>
        <v>23000</v>
      </c>
      <c r="J978" s="247"/>
    </row>
    <row r="979" spans="1:10" x14ac:dyDescent="0.2">
      <c r="A979" s="210" t="s">
        <v>976</v>
      </c>
      <c r="B979" s="211" t="s">
        <v>987</v>
      </c>
      <c r="C979" s="212"/>
      <c r="D979" s="212"/>
      <c r="E979" s="213">
        <f t="shared" ref="E979:H979" si="329">E980+E982</f>
        <v>366000</v>
      </c>
      <c r="F979" s="213">
        <f t="shared" si="329"/>
        <v>366000</v>
      </c>
      <c r="G979" s="213">
        <f t="shared" si="329"/>
        <v>0</v>
      </c>
      <c r="H979" s="213">
        <f t="shared" si="329"/>
        <v>0</v>
      </c>
      <c r="I979" s="213">
        <f t="shared" si="326"/>
        <v>366000</v>
      </c>
      <c r="J979" s="247"/>
    </row>
    <row r="980" spans="1:10" s="133" customFormat="1" x14ac:dyDescent="0.2">
      <c r="A980" s="119">
        <v>321</v>
      </c>
      <c r="B980" s="227" t="s">
        <v>916</v>
      </c>
      <c r="C980" s="117"/>
      <c r="D980" s="128"/>
      <c r="E980" s="120">
        <f>E981</f>
        <v>10000</v>
      </c>
      <c r="F980" s="120">
        <f>F981</f>
        <v>10000</v>
      </c>
      <c r="G980" s="120">
        <f>G981</f>
        <v>0</v>
      </c>
      <c r="H980" s="120">
        <f>H981</f>
        <v>0</v>
      </c>
      <c r="I980" s="120">
        <f t="shared" si="326"/>
        <v>10000</v>
      </c>
      <c r="J980" s="247"/>
    </row>
    <row r="981" spans="1:10" s="142" customFormat="1" ht="15" x14ac:dyDescent="0.2">
      <c r="A981" s="123">
        <v>3211</v>
      </c>
      <c r="B981" s="222" t="s">
        <v>110</v>
      </c>
      <c r="C981" s="111">
        <v>559</v>
      </c>
      <c r="D981" s="112" t="s">
        <v>24</v>
      </c>
      <c r="E981" s="147">
        <v>10000</v>
      </c>
      <c r="F981" s="147">
        <v>10000</v>
      </c>
      <c r="G981" s="147"/>
      <c r="H981" s="147"/>
      <c r="I981" s="147">
        <f t="shared" si="326"/>
        <v>10000</v>
      </c>
      <c r="J981" s="247"/>
    </row>
    <row r="982" spans="1:10" s="146" customFormat="1" x14ac:dyDescent="0.2">
      <c r="A982" s="144">
        <v>323</v>
      </c>
      <c r="B982" s="227" t="s">
        <v>918</v>
      </c>
      <c r="C982" s="143"/>
      <c r="D982" s="136"/>
      <c r="E982" s="148">
        <f>E983+E984</f>
        <v>356000</v>
      </c>
      <c r="F982" s="148">
        <f>F983+F984</f>
        <v>356000</v>
      </c>
      <c r="G982" s="148">
        <f>G983+G984</f>
        <v>0</v>
      </c>
      <c r="H982" s="148">
        <f>H983+H984</f>
        <v>0</v>
      </c>
      <c r="I982" s="148">
        <f t="shared" si="326"/>
        <v>356000</v>
      </c>
      <c r="J982" s="247"/>
    </row>
    <row r="983" spans="1:10" s="142" customFormat="1" ht="15" x14ac:dyDescent="0.2">
      <c r="A983" s="123">
        <v>3237</v>
      </c>
      <c r="B983" s="222" t="s">
        <v>36</v>
      </c>
      <c r="C983" s="111">
        <v>559</v>
      </c>
      <c r="D983" s="112" t="s">
        <v>24</v>
      </c>
      <c r="E983" s="147">
        <v>1000</v>
      </c>
      <c r="F983" s="147">
        <v>1000</v>
      </c>
      <c r="G983" s="147"/>
      <c r="H983" s="147"/>
      <c r="I983" s="147">
        <f t="shared" si="326"/>
        <v>1000</v>
      </c>
      <c r="J983" s="247"/>
    </row>
    <row r="984" spans="1:10" s="142" customFormat="1" ht="15" x14ac:dyDescent="0.2">
      <c r="A984" s="123">
        <v>3238</v>
      </c>
      <c r="B984" s="222" t="s">
        <v>122</v>
      </c>
      <c r="C984" s="111">
        <v>559</v>
      </c>
      <c r="D984" s="112" t="s">
        <v>24</v>
      </c>
      <c r="E984" s="147">
        <v>355000</v>
      </c>
      <c r="F984" s="147">
        <v>355000</v>
      </c>
      <c r="G984" s="147"/>
      <c r="H984" s="147"/>
      <c r="I984" s="147">
        <f t="shared" si="326"/>
        <v>355000</v>
      </c>
      <c r="J984" s="247"/>
    </row>
    <row r="985" spans="1:10" s="115" customFormat="1" ht="31.5" x14ac:dyDescent="0.2">
      <c r="A985" s="170" t="s">
        <v>696</v>
      </c>
      <c r="B985" s="234" t="s">
        <v>695</v>
      </c>
      <c r="C985" s="198"/>
      <c r="D985" s="198"/>
      <c r="E985" s="174">
        <f>E986+E997+E1008</f>
        <v>242300</v>
      </c>
      <c r="F985" s="174">
        <f>F986+F997+F1008</f>
        <v>242300</v>
      </c>
      <c r="G985" s="174">
        <f>G986+G997+G1008</f>
        <v>0</v>
      </c>
      <c r="H985" s="174">
        <f>H986+H997+H1008</f>
        <v>0</v>
      </c>
      <c r="I985" s="174">
        <f t="shared" si="326"/>
        <v>242300</v>
      </c>
      <c r="J985" s="247"/>
    </row>
    <row r="986" spans="1:10" x14ac:dyDescent="0.2">
      <c r="A986" s="207" t="s">
        <v>946</v>
      </c>
      <c r="B986" s="205" t="s">
        <v>947</v>
      </c>
      <c r="C986" s="208"/>
      <c r="D986" s="208"/>
      <c r="E986" s="209">
        <f t="shared" ref="E986:H986" si="330">E987+E992</f>
        <v>36500</v>
      </c>
      <c r="F986" s="209">
        <f t="shared" si="330"/>
        <v>36500</v>
      </c>
      <c r="G986" s="209">
        <f t="shared" si="330"/>
        <v>0</v>
      </c>
      <c r="H986" s="209">
        <f t="shared" si="330"/>
        <v>0</v>
      </c>
      <c r="I986" s="209">
        <f t="shared" si="326"/>
        <v>36500</v>
      </c>
      <c r="J986" s="247"/>
    </row>
    <row r="987" spans="1:10" x14ac:dyDescent="0.2">
      <c r="A987" s="210" t="s">
        <v>944</v>
      </c>
      <c r="B987" s="211" t="s">
        <v>986</v>
      </c>
      <c r="C987" s="212"/>
      <c r="D987" s="212"/>
      <c r="E987" s="213">
        <f t="shared" ref="E987:H987" si="331">E988+E990</f>
        <v>27500</v>
      </c>
      <c r="F987" s="213">
        <f t="shared" si="331"/>
        <v>27500</v>
      </c>
      <c r="G987" s="213">
        <f t="shared" si="331"/>
        <v>0</v>
      </c>
      <c r="H987" s="213">
        <f t="shared" si="331"/>
        <v>0</v>
      </c>
      <c r="I987" s="213">
        <f t="shared" si="326"/>
        <v>27500</v>
      </c>
      <c r="J987" s="247"/>
    </row>
    <row r="988" spans="1:10" s="115" customFormat="1" x14ac:dyDescent="0.2">
      <c r="A988" s="126">
        <v>311</v>
      </c>
      <c r="B988" s="226" t="s">
        <v>914</v>
      </c>
      <c r="C988" s="117"/>
      <c r="D988" s="128"/>
      <c r="E988" s="120">
        <f>E989</f>
        <v>22700</v>
      </c>
      <c r="F988" s="120">
        <f>F989</f>
        <v>22700</v>
      </c>
      <c r="G988" s="120">
        <f>G989</f>
        <v>0</v>
      </c>
      <c r="H988" s="120">
        <f>H989</f>
        <v>0</v>
      </c>
      <c r="I988" s="120">
        <f t="shared" si="326"/>
        <v>22700</v>
      </c>
      <c r="J988" s="247"/>
    </row>
    <row r="989" spans="1:10" s="115" customFormat="1" x14ac:dyDescent="0.2">
      <c r="A989" s="129">
        <v>3111</v>
      </c>
      <c r="B989" s="222" t="s">
        <v>19</v>
      </c>
      <c r="C989" s="111">
        <v>12</v>
      </c>
      <c r="D989" s="112" t="s">
        <v>24</v>
      </c>
      <c r="E989" s="140">
        <v>22700</v>
      </c>
      <c r="F989" s="140">
        <v>22700</v>
      </c>
      <c r="G989" s="140"/>
      <c r="H989" s="140"/>
      <c r="I989" s="140">
        <f t="shared" si="326"/>
        <v>22700</v>
      </c>
      <c r="J989" s="247"/>
    </row>
    <row r="990" spans="1:10" s="115" customFormat="1" x14ac:dyDescent="0.2">
      <c r="A990" s="135">
        <v>313</v>
      </c>
      <c r="B990" s="227" t="s">
        <v>915</v>
      </c>
      <c r="C990" s="143"/>
      <c r="D990" s="136"/>
      <c r="E990" s="148">
        <f>E991</f>
        <v>4800</v>
      </c>
      <c r="F990" s="148">
        <f>F991</f>
        <v>4800</v>
      </c>
      <c r="G990" s="148">
        <f>G991</f>
        <v>0</v>
      </c>
      <c r="H990" s="148">
        <f>H991</f>
        <v>0</v>
      </c>
      <c r="I990" s="148">
        <f t="shared" si="326"/>
        <v>4800</v>
      </c>
      <c r="J990" s="247"/>
    </row>
    <row r="991" spans="1:10" s="115" customFormat="1" x14ac:dyDescent="0.2">
      <c r="A991" s="129">
        <v>3132</v>
      </c>
      <c r="B991" s="222" t="s">
        <v>280</v>
      </c>
      <c r="C991" s="111">
        <v>12</v>
      </c>
      <c r="D991" s="112" t="s">
        <v>24</v>
      </c>
      <c r="E991" s="140">
        <v>4800</v>
      </c>
      <c r="F991" s="140">
        <v>4800</v>
      </c>
      <c r="G991" s="140"/>
      <c r="H991" s="140"/>
      <c r="I991" s="140">
        <f t="shared" si="326"/>
        <v>4800</v>
      </c>
      <c r="J991" s="247"/>
    </row>
    <row r="992" spans="1:10" x14ac:dyDescent="0.2">
      <c r="A992" s="210" t="s">
        <v>976</v>
      </c>
      <c r="B992" s="211" t="s">
        <v>987</v>
      </c>
      <c r="C992" s="212"/>
      <c r="D992" s="212"/>
      <c r="E992" s="213">
        <f t="shared" ref="E992:H992" si="332">E993+E995</f>
        <v>9000</v>
      </c>
      <c r="F992" s="213">
        <f t="shared" si="332"/>
        <v>9000</v>
      </c>
      <c r="G992" s="213">
        <f t="shared" si="332"/>
        <v>0</v>
      </c>
      <c r="H992" s="213">
        <f t="shared" si="332"/>
        <v>0</v>
      </c>
      <c r="I992" s="213">
        <f t="shared" si="326"/>
        <v>9000</v>
      </c>
      <c r="J992" s="247"/>
    </row>
    <row r="993" spans="1:10" s="115" customFormat="1" x14ac:dyDescent="0.2">
      <c r="A993" s="119">
        <v>321</v>
      </c>
      <c r="B993" s="227" t="s">
        <v>916</v>
      </c>
      <c r="C993" s="117"/>
      <c r="D993" s="128"/>
      <c r="E993" s="120">
        <f>E994</f>
        <v>2100</v>
      </c>
      <c r="F993" s="120">
        <f>F994</f>
        <v>2100</v>
      </c>
      <c r="G993" s="120">
        <f>G994</f>
        <v>0</v>
      </c>
      <c r="H993" s="120">
        <f>H994</f>
        <v>0</v>
      </c>
      <c r="I993" s="120">
        <f t="shared" si="326"/>
        <v>2100</v>
      </c>
      <c r="J993" s="247"/>
    </row>
    <row r="994" spans="1:10" s="142" customFormat="1" ht="15" x14ac:dyDescent="0.2">
      <c r="A994" s="123">
        <v>3211</v>
      </c>
      <c r="B994" s="222" t="s">
        <v>110</v>
      </c>
      <c r="C994" s="111">
        <v>12</v>
      </c>
      <c r="D994" s="112" t="s">
        <v>24</v>
      </c>
      <c r="E994" s="140">
        <v>2100</v>
      </c>
      <c r="F994" s="140">
        <v>2100</v>
      </c>
      <c r="G994" s="140"/>
      <c r="H994" s="140"/>
      <c r="I994" s="140">
        <f t="shared" si="326"/>
        <v>2100</v>
      </c>
      <c r="J994" s="247"/>
    </row>
    <row r="995" spans="1:10" s="146" customFormat="1" x14ac:dyDescent="0.2">
      <c r="A995" s="144">
        <v>323</v>
      </c>
      <c r="B995" s="227" t="s">
        <v>918</v>
      </c>
      <c r="C995" s="143"/>
      <c r="D995" s="136"/>
      <c r="E995" s="148">
        <f>E996</f>
        <v>6900</v>
      </c>
      <c r="F995" s="148">
        <f>F996</f>
        <v>6900</v>
      </c>
      <c r="G995" s="148">
        <f>G996</f>
        <v>0</v>
      </c>
      <c r="H995" s="148">
        <f>H996</f>
        <v>0</v>
      </c>
      <c r="I995" s="148">
        <f t="shared" si="326"/>
        <v>6900</v>
      </c>
      <c r="J995" s="247"/>
    </row>
    <row r="996" spans="1:10" s="142" customFormat="1" ht="15" x14ac:dyDescent="0.2">
      <c r="A996" s="123">
        <v>3237</v>
      </c>
      <c r="B996" s="222" t="s">
        <v>36</v>
      </c>
      <c r="C996" s="111">
        <v>12</v>
      </c>
      <c r="D996" s="112" t="s">
        <v>24</v>
      </c>
      <c r="E996" s="140">
        <v>6900</v>
      </c>
      <c r="F996" s="140">
        <v>6900</v>
      </c>
      <c r="G996" s="140"/>
      <c r="H996" s="140"/>
      <c r="I996" s="140">
        <f t="shared" si="326"/>
        <v>6900</v>
      </c>
      <c r="J996" s="247"/>
    </row>
    <row r="997" spans="1:10" s="146" customFormat="1" x14ac:dyDescent="0.2">
      <c r="A997" s="207" t="s">
        <v>952</v>
      </c>
      <c r="B997" s="205" t="s">
        <v>953</v>
      </c>
      <c r="C997" s="208"/>
      <c r="D997" s="208"/>
      <c r="E997" s="209">
        <f t="shared" ref="E997:H997" si="333">E998+E1003</f>
        <v>132900</v>
      </c>
      <c r="F997" s="209">
        <f t="shared" si="333"/>
        <v>132900</v>
      </c>
      <c r="G997" s="209">
        <f t="shared" si="333"/>
        <v>0</v>
      </c>
      <c r="H997" s="209">
        <f t="shared" si="333"/>
        <v>0</v>
      </c>
      <c r="I997" s="209">
        <f t="shared" si="326"/>
        <v>132900</v>
      </c>
      <c r="J997" s="247"/>
    </row>
    <row r="998" spans="1:10" x14ac:dyDescent="0.2">
      <c r="A998" s="210" t="s">
        <v>944</v>
      </c>
      <c r="B998" s="211" t="s">
        <v>986</v>
      </c>
      <c r="C998" s="212"/>
      <c r="D998" s="212"/>
      <c r="E998" s="213">
        <f t="shared" ref="E998:H998" si="334">E999+E1001</f>
        <v>87000</v>
      </c>
      <c r="F998" s="213">
        <f t="shared" si="334"/>
        <v>87000</v>
      </c>
      <c r="G998" s="213">
        <f t="shared" si="334"/>
        <v>0</v>
      </c>
      <c r="H998" s="213">
        <f t="shared" si="334"/>
        <v>0</v>
      </c>
      <c r="I998" s="213">
        <f t="shared" si="326"/>
        <v>87000</v>
      </c>
      <c r="J998" s="247"/>
    </row>
    <row r="999" spans="1:10" s="115" customFormat="1" x14ac:dyDescent="0.2">
      <c r="A999" s="126">
        <v>311</v>
      </c>
      <c r="B999" s="226" t="s">
        <v>914</v>
      </c>
      <c r="C999" s="117"/>
      <c r="D999" s="128"/>
      <c r="E999" s="120">
        <f>E1000</f>
        <v>74400</v>
      </c>
      <c r="F999" s="120">
        <f>F1000</f>
        <v>74400</v>
      </c>
      <c r="G999" s="120">
        <f>G1000</f>
        <v>0</v>
      </c>
      <c r="H999" s="120">
        <f>H1000</f>
        <v>0</v>
      </c>
      <c r="I999" s="120">
        <f t="shared" si="326"/>
        <v>74400</v>
      </c>
      <c r="J999" s="247"/>
    </row>
    <row r="1000" spans="1:10" s="115" customFormat="1" x14ac:dyDescent="0.2">
      <c r="A1000" s="129">
        <v>3111</v>
      </c>
      <c r="B1000" s="222" t="s">
        <v>19</v>
      </c>
      <c r="C1000" s="111">
        <v>51</v>
      </c>
      <c r="D1000" s="112" t="s">
        <v>24</v>
      </c>
      <c r="E1000" s="140">
        <v>74400</v>
      </c>
      <c r="F1000" s="140">
        <v>74400</v>
      </c>
      <c r="G1000" s="140"/>
      <c r="H1000" s="140"/>
      <c r="I1000" s="140">
        <f t="shared" si="326"/>
        <v>74400</v>
      </c>
      <c r="J1000" s="247"/>
    </row>
    <row r="1001" spans="1:10" s="115" customFormat="1" x14ac:dyDescent="0.2">
      <c r="A1001" s="135">
        <v>313</v>
      </c>
      <c r="B1001" s="227" t="s">
        <v>915</v>
      </c>
      <c r="C1001" s="143"/>
      <c r="D1001" s="136"/>
      <c r="E1001" s="148">
        <f>E1002</f>
        <v>12600</v>
      </c>
      <c r="F1001" s="148">
        <f>F1002</f>
        <v>12600</v>
      </c>
      <c r="G1001" s="148">
        <f>G1002</f>
        <v>0</v>
      </c>
      <c r="H1001" s="148">
        <f>H1002</f>
        <v>0</v>
      </c>
      <c r="I1001" s="148">
        <f t="shared" si="326"/>
        <v>12600</v>
      </c>
      <c r="J1001" s="247"/>
    </row>
    <row r="1002" spans="1:10" s="115" customFormat="1" x14ac:dyDescent="0.2">
      <c r="A1002" s="129">
        <v>3132</v>
      </c>
      <c r="B1002" s="222" t="s">
        <v>280</v>
      </c>
      <c r="C1002" s="111">
        <v>51</v>
      </c>
      <c r="D1002" s="112" t="s">
        <v>24</v>
      </c>
      <c r="E1002" s="140">
        <v>12600</v>
      </c>
      <c r="F1002" s="140">
        <v>12600</v>
      </c>
      <c r="G1002" s="140"/>
      <c r="H1002" s="140"/>
      <c r="I1002" s="140">
        <f t="shared" si="326"/>
        <v>12600</v>
      </c>
      <c r="J1002" s="247"/>
    </row>
    <row r="1003" spans="1:10" x14ac:dyDescent="0.2">
      <c r="A1003" s="210" t="s">
        <v>976</v>
      </c>
      <c r="B1003" s="211" t="s">
        <v>987</v>
      </c>
      <c r="C1003" s="212"/>
      <c r="D1003" s="212"/>
      <c r="E1003" s="213">
        <f t="shared" ref="E1003:H1003" si="335">E1004+E1006</f>
        <v>45900</v>
      </c>
      <c r="F1003" s="213">
        <f t="shared" si="335"/>
        <v>45900</v>
      </c>
      <c r="G1003" s="213">
        <f t="shared" si="335"/>
        <v>0</v>
      </c>
      <c r="H1003" s="213">
        <f t="shared" si="335"/>
        <v>0</v>
      </c>
      <c r="I1003" s="213">
        <f t="shared" si="326"/>
        <v>45900</v>
      </c>
      <c r="J1003" s="247"/>
    </row>
    <row r="1004" spans="1:10" s="142" customFormat="1" x14ac:dyDescent="0.2">
      <c r="A1004" s="119">
        <v>321</v>
      </c>
      <c r="B1004" s="227" t="s">
        <v>916</v>
      </c>
      <c r="C1004" s="117"/>
      <c r="D1004" s="128"/>
      <c r="E1004" s="120">
        <f>E1005</f>
        <v>16200</v>
      </c>
      <c r="F1004" s="120">
        <f>F1005</f>
        <v>16200</v>
      </c>
      <c r="G1004" s="120">
        <f>G1005</f>
        <v>0</v>
      </c>
      <c r="H1004" s="120">
        <f>H1005</f>
        <v>0</v>
      </c>
      <c r="I1004" s="120">
        <f t="shared" si="326"/>
        <v>16200</v>
      </c>
      <c r="J1004" s="247"/>
    </row>
    <row r="1005" spans="1:10" s="142" customFormat="1" ht="15" x14ac:dyDescent="0.2">
      <c r="A1005" s="123">
        <v>3211</v>
      </c>
      <c r="B1005" s="222" t="s">
        <v>110</v>
      </c>
      <c r="C1005" s="111">
        <v>51</v>
      </c>
      <c r="D1005" s="112" t="s">
        <v>24</v>
      </c>
      <c r="E1005" s="140">
        <v>16200</v>
      </c>
      <c r="F1005" s="140">
        <v>16200</v>
      </c>
      <c r="G1005" s="140"/>
      <c r="H1005" s="140"/>
      <c r="I1005" s="140">
        <f t="shared" si="326"/>
        <v>16200</v>
      </c>
      <c r="J1005" s="247"/>
    </row>
    <row r="1006" spans="1:10" s="142" customFormat="1" x14ac:dyDescent="0.2">
      <c r="A1006" s="144">
        <v>323</v>
      </c>
      <c r="B1006" s="227" t="s">
        <v>918</v>
      </c>
      <c r="C1006" s="143"/>
      <c r="D1006" s="136"/>
      <c r="E1006" s="148">
        <f>E1007</f>
        <v>29700</v>
      </c>
      <c r="F1006" s="148">
        <f>F1007</f>
        <v>29700</v>
      </c>
      <c r="G1006" s="148">
        <f>G1007</f>
        <v>0</v>
      </c>
      <c r="H1006" s="148">
        <f>H1007</f>
        <v>0</v>
      </c>
      <c r="I1006" s="148">
        <f t="shared" si="326"/>
        <v>29700</v>
      </c>
      <c r="J1006" s="247"/>
    </row>
    <row r="1007" spans="1:10" s="142" customFormat="1" ht="15" x14ac:dyDescent="0.2">
      <c r="A1007" s="123">
        <v>3237</v>
      </c>
      <c r="B1007" s="222" t="s">
        <v>36</v>
      </c>
      <c r="C1007" s="111">
        <v>51</v>
      </c>
      <c r="D1007" s="112" t="s">
        <v>24</v>
      </c>
      <c r="E1007" s="140">
        <v>29700</v>
      </c>
      <c r="F1007" s="140">
        <v>29700</v>
      </c>
      <c r="G1007" s="140"/>
      <c r="H1007" s="140"/>
      <c r="I1007" s="140">
        <f t="shared" si="326"/>
        <v>29700</v>
      </c>
      <c r="J1007" s="247"/>
    </row>
    <row r="1008" spans="1:10" s="115" customFormat="1" x14ac:dyDescent="0.2">
      <c r="A1008" s="207" t="s">
        <v>948</v>
      </c>
      <c r="B1008" s="205" t="s">
        <v>949</v>
      </c>
      <c r="C1008" s="208"/>
      <c r="D1008" s="208"/>
      <c r="E1008" s="209">
        <f t="shared" ref="E1008:H1008" si="336">E1009+E1014</f>
        <v>72900</v>
      </c>
      <c r="F1008" s="209">
        <f t="shared" si="336"/>
        <v>72900</v>
      </c>
      <c r="G1008" s="209">
        <f t="shared" si="336"/>
        <v>0</v>
      </c>
      <c r="H1008" s="209">
        <f t="shared" si="336"/>
        <v>0</v>
      </c>
      <c r="I1008" s="209">
        <f t="shared" si="326"/>
        <v>72900</v>
      </c>
      <c r="J1008" s="247"/>
    </row>
    <row r="1009" spans="1:10" x14ac:dyDescent="0.2">
      <c r="A1009" s="210" t="s">
        <v>944</v>
      </c>
      <c r="B1009" s="211" t="s">
        <v>986</v>
      </c>
      <c r="C1009" s="212"/>
      <c r="D1009" s="212"/>
      <c r="E1009" s="213">
        <f t="shared" ref="E1009:H1009" si="337">E1010+E1012</f>
        <v>67000</v>
      </c>
      <c r="F1009" s="213">
        <f t="shared" si="337"/>
        <v>67000</v>
      </c>
      <c r="G1009" s="213">
        <f t="shared" si="337"/>
        <v>0</v>
      </c>
      <c r="H1009" s="213">
        <f t="shared" si="337"/>
        <v>0</v>
      </c>
      <c r="I1009" s="213">
        <f t="shared" si="326"/>
        <v>67000</v>
      </c>
      <c r="J1009" s="247"/>
    </row>
    <row r="1010" spans="1:10" s="115" customFormat="1" x14ac:dyDescent="0.2">
      <c r="A1010" s="126">
        <v>311</v>
      </c>
      <c r="B1010" s="226" t="s">
        <v>914</v>
      </c>
      <c r="C1010" s="117"/>
      <c r="D1010" s="128"/>
      <c r="E1010" s="120">
        <f>E1011</f>
        <v>56400</v>
      </c>
      <c r="F1010" s="120">
        <f>F1011</f>
        <v>56400</v>
      </c>
      <c r="G1010" s="120">
        <f>G1011</f>
        <v>0</v>
      </c>
      <c r="H1010" s="120">
        <f>H1011</f>
        <v>0</v>
      </c>
      <c r="I1010" s="120">
        <f t="shared" si="326"/>
        <v>56400</v>
      </c>
      <c r="J1010" s="247"/>
    </row>
    <row r="1011" spans="1:10" s="115" customFormat="1" x14ac:dyDescent="0.2">
      <c r="A1011" s="129">
        <v>3111</v>
      </c>
      <c r="B1011" s="222" t="s">
        <v>19</v>
      </c>
      <c r="C1011" s="111">
        <v>559</v>
      </c>
      <c r="D1011" s="112" t="s">
        <v>24</v>
      </c>
      <c r="E1011" s="140">
        <v>56400</v>
      </c>
      <c r="F1011" s="140">
        <v>56400</v>
      </c>
      <c r="G1011" s="140"/>
      <c r="H1011" s="140"/>
      <c r="I1011" s="140">
        <f t="shared" si="326"/>
        <v>56400</v>
      </c>
      <c r="J1011" s="247"/>
    </row>
    <row r="1012" spans="1:10" s="115" customFormat="1" x14ac:dyDescent="0.2">
      <c r="A1012" s="135">
        <v>313</v>
      </c>
      <c r="B1012" s="227" t="s">
        <v>915</v>
      </c>
      <c r="C1012" s="143"/>
      <c r="D1012" s="136"/>
      <c r="E1012" s="148">
        <f>E1013</f>
        <v>10600</v>
      </c>
      <c r="F1012" s="148">
        <f>F1013</f>
        <v>10600</v>
      </c>
      <c r="G1012" s="148">
        <f>G1013</f>
        <v>0</v>
      </c>
      <c r="H1012" s="148">
        <f>H1013</f>
        <v>0</v>
      </c>
      <c r="I1012" s="148">
        <f t="shared" si="326"/>
        <v>10600</v>
      </c>
      <c r="J1012" s="247"/>
    </row>
    <row r="1013" spans="1:10" s="115" customFormat="1" x14ac:dyDescent="0.2">
      <c r="A1013" s="129">
        <v>3132</v>
      </c>
      <c r="B1013" s="222" t="s">
        <v>280</v>
      </c>
      <c r="C1013" s="111">
        <v>559</v>
      </c>
      <c r="D1013" s="112" t="s">
        <v>24</v>
      </c>
      <c r="E1013" s="140">
        <v>10600</v>
      </c>
      <c r="F1013" s="140">
        <v>10600</v>
      </c>
      <c r="G1013" s="140"/>
      <c r="H1013" s="140"/>
      <c r="I1013" s="140">
        <f t="shared" si="326"/>
        <v>10600</v>
      </c>
      <c r="J1013" s="247"/>
    </row>
    <row r="1014" spans="1:10" x14ac:dyDescent="0.2">
      <c r="A1014" s="210" t="s">
        <v>976</v>
      </c>
      <c r="B1014" s="211" t="s">
        <v>987</v>
      </c>
      <c r="C1014" s="212"/>
      <c r="D1014" s="212"/>
      <c r="E1014" s="213">
        <f t="shared" ref="E1014:H1014" si="338">E1015+E1017</f>
        <v>5900</v>
      </c>
      <c r="F1014" s="213">
        <f t="shared" si="338"/>
        <v>5900</v>
      </c>
      <c r="G1014" s="213">
        <f t="shared" si="338"/>
        <v>0</v>
      </c>
      <c r="H1014" s="213">
        <f t="shared" si="338"/>
        <v>0</v>
      </c>
      <c r="I1014" s="213">
        <f t="shared" si="326"/>
        <v>5900</v>
      </c>
      <c r="J1014" s="247"/>
    </row>
    <row r="1015" spans="1:10" s="115" customFormat="1" x14ac:dyDescent="0.2">
      <c r="A1015" s="119">
        <v>321</v>
      </c>
      <c r="B1015" s="227" t="s">
        <v>916</v>
      </c>
      <c r="C1015" s="117"/>
      <c r="D1015" s="128"/>
      <c r="E1015" s="120">
        <f>E1016</f>
        <v>2200</v>
      </c>
      <c r="F1015" s="120">
        <f>F1016</f>
        <v>2200</v>
      </c>
      <c r="G1015" s="120">
        <f>G1016</f>
        <v>0</v>
      </c>
      <c r="H1015" s="120">
        <f>H1016</f>
        <v>0</v>
      </c>
      <c r="I1015" s="120">
        <f t="shared" si="326"/>
        <v>2200</v>
      </c>
      <c r="J1015" s="247"/>
    </row>
    <row r="1016" spans="1:10" s="142" customFormat="1" ht="15" x14ac:dyDescent="0.2">
      <c r="A1016" s="123">
        <v>3211</v>
      </c>
      <c r="B1016" s="222" t="s">
        <v>110</v>
      </c>
      <c r="C1016" s="111">
        <v>559</v>
      </c>
      <c r="D1016" s="112" t="s">
        <v>24</v>
      </c>
      <c r="E1016" s="140">
        <v>2200</v>
      </c>
      <c r="F1016" s="140">
        <v>2200</v>
      </c>
      <c r="G1016" s="140"/>
      <c r="H1016" s="140"/>
      <c r="I1016" s="140">
        <f t="shared" si="326"/>
        <v>2200</v>
      </c>
      <c r="J1016" s="247"/>
    </row>
    <row r="1017" spans="1:10" s="146" customFormat="1" x14ac:dyDescent="0.2">
      <c r="A1017" s="144">
        <v>323</v>
      </c>
      <c r="B1017" s="227" t="s">
        <v>918</v>
      </c>
      <c r="C1017" s="143"/>
      <c r="D1017" s="136"/>
      <c r="E1017" s="148">
        <f>E1018</f>
        <v>3700</v>
      </c>
      <c r="F1017" s="148">
        <f>F1018</f>
        <v>3700</v>
      </c>
      <c r="G1017" s="148">
        <f>G1018</f>
        <v>0</v>
      </c>
      <c r="H1017" s="148">
        <f>H1018</f>
        <v>0</v>
      </c>
      <c r="I1017" s="148">
        <f t="shared" si="326"/>
        <v>3700</v>
      </c>
      <c r="J1017" s="247"/>
    </row>
    <row r="1018" spans="1:10" s="142" customFormat="1" ht="15" x14ac:dyDescent="0.2">
      <c r="A1018" s="123">
        <v>3237</v>
      </c>
      <c r="B1018" s="222" t="s">
        <v>36</v>
      </c>
      <c r="C1018" s="111">
        <v>559</v>
      </c>
      <c r="D1018" s="112" t="s">
        <v>24</v>
      </c>
      <c r="E1018" s="140">
        <v>3700</v>
      </c>
      <c r="F1018" s="140">
        <v>3700</v>
      </c>
      <c r="G1018" s="140"/>
      <c r="H1018" s="140"/>
      <c r="I1018" s="140">
        <f t="shared" si="326"/>
        <v>3700</v>
      </c>
      <c r="J1018" s="247"/>
    </row>
    <row r="1019" spans="1:10" s="115" customFormat="1" ht="31.5" x14ac:dyDescent="0.2">
      <c r="A1019" s="170" t="s">
        <v>795</v>
      </c>
      <c r="B1019" s="234" t="s">
        <v>847</v>
      </c>
      <c r="C1019" s="198"/>
      <c r="D1019" s="198"/>
      <c r="E1019" s="174">
        <f>E1020+E1031+E1048</f>
        <v>1042215</v>
      </c>
      <c r="F1019" s="174">
        <f>F1020+F1031+F1048</f>
        <v>1060715</v>
      </c>
      <c r="G1019" s="174">
        <f>G1020+G1031+G1048</f>
        <v>0</v>
      </c>
      <c r="H1019" s="174">
        <f>H1020+H1031+H1048</f>
        <v>0</v>
      </c>
      <c r="I1019" s="174">
        <f t="shared" si="326"/>
        <v>1060715</v>
      </c>
      <c r="J1019" s="247"/>
    </row>
    <row r="1020" spans="1:10" s="146" customFormat="1" x14ac:dyDescent="0.2">
      <c r="A1020" s="207" t="s">
        <v>956</v>
      </c>
      <c r="B1020" s="205" t="s">
        <v>910</v>
      </c>
      <c r="C1020" s="208"/>
      <c r="D1020" s="208"/>
      <c r="E1020" s="209">
        <f t="shared" ref="E1020:H1020" si="339">E1021</f>
        <v>156665</v>
      </c>
      <c r="F1020" s="209">
        <f t="shared" si="339"/>
        <v>175165</v>
      </c>
      <c r="G1020" s="209">
        <f t="shared" si="339"/>
        <v>0</v>
      </c>
      <c r="H1020" s="209">
        <f t="shared" si="339"/>
        <v>0</v>
      </c>
      <c r="I1020" s="209">
        <f t="shared" si="326"/>
        <v>175165</v>
      </c>
      <c r="J1020" s="247"/>
    </row>
    <row r="1021" spans="1:10" x14ac:dyDescent="0.2">
      <c r="A1021" s="210" t="s">
        <v>976</v>
      </c>
      <c r="B1021" s="211" t="s">
        <v>987</v>
      </c>
      <c r="C1021" s="212"/>
      <c r="D1021" s="212"/>
      <c r="E1021" s="213">
        <f>E1022+E1024+E1029</f>
        <v>156665</v>
      </c>
      <c r="F1021" s="213">
        <f>F1022+F1024+F1029</f>
        <v>175165</v>
      </c>
      <c r="G1021" s="213">
        <f>G1022+G1024+G1029</f>
        <v>0</v>
      </c>
      <c r="H1021" s="213">
        <f>H1022+H1024+H1029</f>
        <v>0</v>
      </c>
      <c r="I1021" s="213">
        <f t="shared" si="326"/>
        <v>175165</v>
      </c>
      <c r="J1021" s="247"/>
    </row>
    <row r="1022" spans="1:10" s="115" customFormat="1" x14ac:dyDescent="0.2">
      <c r="A1022" s="126">
        <v>321</v>
      </c>
      <c r="B1022" s="227" t="s">
        <v>916</v>
      </c>
      <c r="C1022" s="117"/>
      <c r="D1022" s="128"/>
      <c r="E1022" s="120">
        <f>E1023</f>
        <v>4500</v>
      </c>
      <c r="F1022" s="120">
        <f>F1023</f>
        <v>4500</v>
      </c>
      <c r="G1022" s="120">
        <f>G1023</f>
        <v>0</v>
      </c>
      <c r="H1022" s="120">
        <f>H1023</f>
        <v>0</v>
      </c>
      <c r="I1022" s="120">
        <f t="shared" si="326"/>
        <v>4500</v>
      </c>
      <c r="J1022" s="247"/>
    </row>
    <row r="1023" spans="1:10" s="115" customFormat="1" x14ac:dyDescent="0.2">
      <c r="A1023" s="129">
        <v>3211</v>
      </c>
      <c r="B1023" s="222" t="s">
        <v>110</v>
      </c>
      <c r="C1023" s="111">
        <v>11</v>
      </c>
      <c r="D1023" s="112" t="s">
        <v>24</v>
      </c>
      <c r="E1023" s="140">
        <v>4500</v>
      </c>
      <c r="F1023" s="140">
        <v>4500</v>
      </c>
      <c r="G1023" s="140"/>
      <c r="H1023" s="140"/>
      <c r="I1023" s="140">
        <f t="shared" si="326"/>
        <v>4500</v>
      </c>
      <c r="J1023" s="247"/>
    </row>
    <row r="1024" spans="1:10" s="115" customFormat="1" x14ac:dyDescent="0.2">
      <c r="A1024" s="126">
        <v>323</v>
      </c>
      <c r="B1024" s="227" t="s">
        <v>918</v>
      </c>
      <c r="C1024" s="117"/>
      <c r="D1024" s="128"/>
      <c r="E1024" s="120">
        <f>SUM(E1025:E1028)</f>
        <v>128665</v>
      </c>
      <c r="F1024" s="120">
        <f>SUM(F1025:F1028)</f>
        <v>147165</v>
      </c>
      <c r="G1024" s="120">
        <f>SUM(G1025:G1028)</f>
        <v>0</v>
      </c>
      <c r="H1024" s="120">
        <f>SUM(H1025:H1028)</f>
        <v>0</v>
      </c>
      <c r="I1024" s="120">
        <f t="shared" si="326"/>
        <v>147165</v>
      </c>
      <c r="J1024" s="247"/>
    </row>
    <row r="1025" spans="1:10" ht="15" x14ac:dyDescent="0.2">
      <c r="A1025" s="129">
        <v>3233</v>
      </c>
      <c r="B1025" s="222" t="s">
        <v>119</v>
      </c>
      <c r="C1025" s="111">
        <v>11</v>
      </c>
      <c r="D1025" s="112" t="s">
        <v>24</v>
      </c>
      <c r="E1025" s="183">
        <v>88250</v>
      </c>
      <c r="F1025" s="183">
        <v>88250</v>
      </c>
      <c r="G1025" s="183"/>
      <c r="H1025" s="183"/>
      <c r="I1025" s="183">
        <f t="shared" si="326"/>
        <v>88250</v>
      </c>
      <c r="J1025" s="247"/>
    </row>
    <row r="1026" spans="1:10" ht="15" x14ac:dyDescent="0.2">
      <c r="A1026" s="129">
        <v>3235</v>
      </c>
      <c r="B1026" s="222" t="s">
        <v>42</v>
      </c>
      <c r="C1026" s="111">
        <v>11</v>
      </c>
      <c r="D1026" s="112" t="s">
        <v>24</v>
      </c>
      <c r="E1026" s="183">
        <v>300</v>
      </c>
      <c r="F1026" s="183">
        <v>300</v>
      </c>
      <c r="G1026" s="183"/>
      <c r="H1026" s="183"/>
      <c r="I1026" s="183">
        <f t="shared" si="326"/>
        <v>300</v>
      </c>
      <c r="J1026" s="247"/>
    </row>
    <row r="1027" spans="1:10" s="115" customFormat="1" x14ac:dyDescent="0.2">
      <c r="A1027" s="129">
        <v>3237</v>
      </c>
      <c r="B1027" s="222" t="s">
        <v>852</v>
      </c>
      <c r="C1027" s="111">
        <v>11</v>
      </c>
      <c r="D1027" s="112" t="s">
        <v>24</v>
      </c>
      <c r="E1027" s="140">
        <v>39815</v>
      </c>
      <c r="F1027" s="140">
        <v>58315</v>
      </c>
      <c r="G1027" s="140"/>
      <c r="H1027" s="140"/>
      <c r="I1027" s="140">
        <f t="shared" si="326"/>
        <v>58315</v>
      </c>
      <c r="J1027" s="247"/>
    </row>
    <row r="1028" spans="1:10" s="115" customFormat="1" x14ac:dyDescent="0.2">
      <c r="A1028" s="129">
        <v>3239</v>
      </c>
      <c r="B1028" s="222" t="s">
        <v>41</v>
      </c>
      <c r="C1028" s="111">
        <v>11</v>
      </c>
      <c r="D1028" s="112" t="s">
        <v>24</v>
      </c>
      <c r="E1028" s="140">
        <v>300</v>
      </c>
      <c r="F1028" s="140">
        <v>300</v>
      </c>
      <c r="G1028" s="140"/>
      <c r="H1028" s="140"/>
      <c r="I1028" s="140">
        <f t="shared" si="326"/>
        <v>300</v>
      </c>
      <c r="J1028" s="247"/>
    </row>
    <row r="1029" spans="1:10" s="115" customFormat="1" x14ac:dyDescent="0.2">
      <c r="A1029" s="126">
        <v>329</v>
      </c>
      <c r="B1029" s="227" t="s">
        <v>125</v>
      </c>
      <c r="C1029" s="111"/>
      <c r="D1029" s="112"/>
      <c r="E1029" s="120">
        <f>E1030</f>
        <v>23500</v>
      </c>
      <c r="F1029" s="120">
        <f>F1030</f>
        <v>23500</v>
      </c>
      <c r="G1029" s="120">
        <f>G1030</f>
        <v>0</v>
      </c>
      <c r="H1029" s="120">
        <f>H1030</f>
        <v>0</v>
      </c>
      <c r="I1029" s="140">
        <f>F1029-G1029+H1029</f>
        <v>23500</v>
      </c>
      <c r="J1029" s="247"/>
    </row>
    <row r="1030" spans="1:10" s="115" customFormat="1" x14ac:dyDescent="0.2">
      <c r="A1030" s="129">
        <v>3293</v>
      </c>
      <c r="B1030" s="222" t="s">
        <v>124</v>
      </c>
      <c r="C1030" s="111">
        <v>11</v>
      </c>
      <c r="D1030" s="112" t="s">
        <v>24</v>
      </c>
      <c r="E1030" s="140">
        <v>23500</v>
      </c>
      <c r="F1030" s="140">
        <v>23500</v>
      </c>
      <c r="G1030" s="140"/>
      <c r="H1030" s="140"/>
      <c r="I1030" s="140">
        <f>F1030-G1030+H1030</f>
        <v>23500</v>
      </c>
      <c r="J1030" s="247"/>
    </row>
    <row r="1031" spans="1:10" x14ac:dyDescent="0.2">
      <c r="A1031" s="207" t="s">
        <v>946</v>
      </c>
      <c r="B1031" s="205" t="s">
        <v>947</v>
      </c>
      <c r="C1031" s="208"/>
      <c r="D1031" s="208"/>
      <c r="E1031" s="209">
        <f t="shared" ref="E1031:H1031" si="340">E1032+E1037</f>
        <v>136735</v>
      </c>
      <c r="F1031" s="209">
        <f t="shared" si="340"/>
        <v>136735</v>
      </c>
      <c r="G1031" s="209">
        <f t="shared" si="340"/>
        <v>0</v>
      </c>
      <c r="H1031" s="209">
        <f t="shared" si="340"/>
        <v>0</v>
      </c>
      <c r="I1031" s="209">
        <f t="shared" si="326"/>
        <v>136735</v>
      </c>
      <c r="J1031" s="247"/>
    </row>
    <row r="1032" spans="1:10" x14ac:dyDescent="0.2">
      <c r="A1032" s="210" t="s">
        <v>944</v>
      </c>
      <c r="B1032" s="211" t="s">
        <v>986</v>
      </c>
      <c r="C1032" s="212"/>
      <c r="D1032" s="212"/>
      <c r="E1032" s="213">
        <f t="shared" ref="E1032:H1032" si="341">E1033+E1035</f>
        <v>41050</v>
      </c>
      <c r="F1032" s="213">
        <f t="shared" si="341"/>
        <v>41050</v>
      </c>
      <c r="G1032" s="213">
        <f t="shared" si="341"/>
        <v>0</v>
      </c>
      <c r="H1032" s="213">
        <f t="shared" si="341"/>
        <v>0</v>
      </c>
      <c r="I1032" s="213">
        <f t="shared" si="326"/>
        <v>41050</v>
      </c>
      <c r="J1032" s="247"/>
    </row>
    <row r="1033" spans="1:10" s="115" customFormat="1" x14ac:dyDescent="0.2">
      <c r="A1033" s="126">
        <v>311</v>
      </c>
      <c r="B1033" s="226" t="s">
        <v>914</v>
      </c>
      <c r="C1033" s="117"/>
      <c r="D1033" s="128"/>
      <c r="E1033" s="120">
        <f>E1034</f>
        <v>32800</v>
      </c>
      <c r="F1033" s="120">
        <f>F1034</f>
        <v>32800</v>
      </c>
      <c r="G1033" s="120">
        <f>G1034</f>
        <v>0</v>
      </c>
      <c r="H1033" s="120">
        <f>H1034</f>
        <v>0</v>
      </c>
      <c r="I1033" s="120">
        <f t="shared" si="326"/>
        <v>32800</v>
      </c>
      <c r="J1033" s="247"/>
    </row>
    <row r="1034" spans="1:10" s="115" customFormat="1" x14ac:dyDescent="0.2">
      <c r="A1034" s="129">
        <v>3111</v>
      </c>
      <c r="B1034" s="222" t="s">
        <v>19</v>
      </c>
      <c r="C1034" s="111">
        <v>12</v>
      </c>
      <c r="D1034" s="112" t="s">
        <v>24</v>
      </c>
      <c r="E1034" s="140">
        <v>32800</v>
      </c>
      <c r="F1034" s="140">
        <v>32800</v>
      </c>
      <c r="G1034" s="140"/>
      <c r="H1034" s="140"/>
      <c r="I1034" s="140">
        <f t="shared" si="326"/>
        <v>32800</v>
      </c>
      <c r="J1034" s="247"/>
    </row>
    <row r="1035" spans="1:10" s="115" customFormat="1" x14ac:dyDescent="0.2">
      <c r="A1035" s="135">
        <v>313</v>
      </c>
      <c r="B1035" s="227" t="s">
        <v>915</v>
      </c>
      <c r="C1035" s="143"/>
      <c r="D1035" s="136"/>
      <c r="E1035" s="148">
        <f>E1036</f>
        <v>8250</v>
      </c>
      <c r="F1035" s="148">
        <f>F1036</f>
        <v>8250</v>
      </c>
      <c r="G1035" s="148">
        <f>G1036</f>
        <v>0</v>
      </c>
      <c r="H1035" s="148">
        <f>H1036</f>
        <v>0</v>
      </c>
      <c r="I1035" s="148">
        <f t="shared" si="326"/>
        <v>8250</v>
      </c>
      <c r="J1035" s="247"/>
    </row>
    <row r="1036" spans="1:10" s="115" customFormat="1" x14ac:dyDescent="0.2">
      <c r="A1036" s="129">
        <v>3132</v>
      </c>
      <c r="B1036" s="222" t="s">
        <v>280</v>
      </c>
      <c r="C1036" s="111">
        <v>12</v>
      </c>
      <c r="D1036" s="112" t="s">
        <v>24</v>
      </c>
      <c r="E1036" s="140">
        <v>8250</v>
      </c>
      <c r="F1036" s="140">
        <v>8250</v>
      </c>
      <c r="G1036" s="140"/>
      <c r="H1036" s="140"/>
      <c r="I1036" s="140">
        <f t="shared" ref="I1036:I1103" si="342">F1036-G1036+H1036</f>
        <v>8250</v>
      </c>
      <c r="J1036" s="247"/>
    </row>
    <row r="1037" spans="1:10" x14ac:dyDescent="0.2">
      <c r="A1037" s="210" t="s">
        <v>976</v>
      </c>
      <c r="B1037" s="211" t="s">
        <v>987</v>
      </c>
      <c r="C1037" s="212"/>
      <c r="D1037" s="212"/>
      <c r="E1037" s="213">
        <f>E1038+E1041+E1046</f>
        <v>95685</v>
      </c>
      <c r="F1037" s="213">
        <f>F1038+F1041+F1046</f>
        <v>95685</v>
      </c>
      <c r="G1037" s="213">
        <f>G1038+G1041+G1046</f>
        <v>0</v>
      </c>
      <c r="H1037" s="213">
        <f>H1038+H1041+H1046</f>
        <v>0</v>
      </c>
      <c r="I1037" s="213">
        <f t="shared" si="342"/>
        <v>95685</v>
      </c>
      <c r="J1037" s="247"/>
    </row>
    <row r="1038" spans="1:10" s="115" customFormat="1" x14ac:dyDescent="0.2">
      <c r="A1038" s="126">
        <v>321</v>
      </c>
      <c r="B1038" s="227" t="s">
        <v>916</v>
      </c>
      <c r="C1038" s="117"/>
      <c r="D1038" s="128"/>
      <c r="E1038" s="120">
        <f>E1039+E1040</f>
        <v>4950</v>
      </c>
      <c r="F1038" s="120">
        <f>F1039+F1040</f>
        <v>4950</v>
      </c>
      <c r="G1038" s="120">
        <f t="shared" ref="G1038:H1038" si="343">G1039+G1040</f>
        <v>0</v>
      </c>
      <c r="H1038" s="120">
        <f t="shared" si="343"/>
        <v>0</v>
      </c>
      <c r="I1038" s="120">
        <f t="shared" si="342"/>
        <v>4950</v>
      </c>
      <c r="J1038" s="247"/>
    </row>
    <row r="1039" spans="1:10" s="115" customFormat="1" x14ac:dyDescent="0.2">
      <c r="A1039" s="129">
        <v>3211</v>
      </c>
      <c r="B1039" s="222" t="s">
        <v>110</v>
      </c>
      <c r="C1039" s="111">
        <v>12</v>
      </c>
      <c r="D1039" s="112" t="s">
        <v>24</v>
      </c>
      <c r="E1039" s="140">
        <v>2700</v>
      </c>
      <c r="F1039" s="140">
        <v>2700</v>
      </c>
      <c r="G1039" s="140"/>
      <c r="H1039" s="140"/>
      <c r="I1039" s="140">
        <f t="shared" si="342"/>
        <v>2700</v>
      </c>
      <c r="J1039" s="247"/>
    </row>
    <row r="1040" spans="1:10" s="115" customFormat="1" x14ac:dyDescent="0.2">
      <c r="A1040" s="129">
        <v>3213</v>
      </c>
      <c r="B1040" s="222" t="s">
        <v>112</v>
      </c>
      <c r="C1040" s="111">
        <v>12</v>
      </c>
      <c r="D1040" s="112" t="s">
        <v>24</v>
      </c>
      <c r="E1040" s="140">
        <v>2250</v>
      </c>
      <c r="F1040" s="140">
        <v>2250</v>
      </c>
      <c r="G1040" s="140"/>
      <c r="H1040" s="140"/>
      <c r="I1040" s="140">
        <f t="shared" si="342"/>
        <v>2250</v>
      </c>
      <c r="J1040" s="247"/>
    </row>
    <row r="1041" spans="1:10" s="115" customFormat="1" x14ac:dyDescent="0.2">
      <c r="A1041" s="135">
        <v>323</v>
      </c>
      <c r="B1041" s="227" t="s">
        <v>918</v>
      </c>
      <c r="C1041" s="143"/>
      <c r="D1041" s="136"/>
      <c r="E1041" s="148">
        <f>SUM(E1042:E1045)</f>
        <v>76735</v>
      </c>
      <c r="F1041" s="148">
        <f>SUM(F1042:F1045)</f>
        <v>89235</v>
      </c>
      <c r="G1041" s="148">
        <f>SUM(G1042:G1045)</f>
        <v>0</v>
      </c>
      <c r="H1041" s="148">
        <f>SUM(H1042:H1045)</f>
        <v>0</v>
      </c>
      <c r="I1041" s="148">
        <f t="shared" si="342"/>
        <v>89235</v>
      </c>
      <c r="J1041" s="247"/>
    </row>
    <row r="1042" spans="1:10" ht="15" x14ac:dyDescent="0.2">
      <c r="A1042" s="129">
        <v>3233</v>
      </c>
      <c r="B1042" s="222" t="s">
        <v>119</v>
      </c>
      <c r="C1042" s="111">
        <v>12</v>
      </c>
      <c r="D1042" s="112" t="s">
        <v>24</v>
      </c>
      <c r="E1042" s="183">
        <v>53000</v>
      </c>
      <c r="F1042" s="183">
        <v>53000</v>
      </c>
      <c r="G1042" s="183"/>
      <c r="H1042" s="183"/>
      <c r="I1042" s="183">
        <f t="shared" si="342"/>
        <v>53000</v>
      </c>
      <c r="J1042" s="247"/>
    </row>
    <row r="1043" spans="1:10" ht="15" x14ac:dyDescent="0.2">
      <c r="A1043" s="129">
        <v>3235</v>
      </c>
      <c r="B1043" s="222" t="s">
        <v>42</v>
      </c>
      <c r="C1043" s="111">
        <v>12</v>
      </c>
      <c r="D1043" s="112" t="s">
        <v>24</v>
      </c>
      <c r="E1043" s="183">
        <v>200</v>
      </c>
      <c r="F1043" s="183">
        <v>200</v>
      </c>
      <c r="G1043" s="183"/>
      <c r="H1043" s="183"/>
      <c r="I1043" s="183">
        <f t="shared" si="342"/>
        <v>200</v>
      </c>
      <c r="J1043" s="247"/>
    </row>
    <row r="1044" spans="1:10" s="115" customFormat="1" x14ac:dyDescent="0.2">
      <c r="A1044" s="129">
        <v>3237</v>
      </c>
      <c r="B1044" s="222" t="s">
        <v>36</v>
      </c>
      <c r="C1044" s="111">
        <v>12</v>
      </c>
      <c r="D1044" s="112" t="s">
        <v>24</v>
      </c>
      <c r="E1044" s="140">
        <v>23335</v>
      </c>
      <c r="F1044" s="140">
        <v>35835</v>
      </c>
      <c r="G1044" s="140"/>
      <c r="H1044" s="140"/>
      <c r="I1044" s="140">
        <f t="shared" si="342"/>
        <v>35835</v>
      </c>
      <c r="J1044" s="247"/>
    </row>
    <row r="1045" spans="1:10" s="115" customFormat="1" x14ac:dyDescent="0.2">
      <c r="A1045" s="129">
        <v>3239</v>
      </c>
      <c r="B1045" s="222" t="s">
        <v>41</v>
      </c>
      <c r="C1045" s="111">
        <v>12</v>
      </c>
      <c r="D1045" s="112" t="s">
        <v>24</v>
      </c>
      <c r="E1045" s="140">
        <v>200</v>
      </c>
      <c r="F1045" s="140">
        <v>200</v>
      </c>
      <c r="G1045" s="140"/>
      <c r="H1045" s="140"/>
      <c r="I1045" s="140">
        <f t="shared" si="342"/>
        <v>200</v>
      </c>
      <c r="J1045" s="247"/>
    </row>
    <row r="1046" spans="1:10" s="115" customFormat="1" x14ac:dyDescent="0.2">
      <c r="A1046" s="126">
        <v>329</v>
      </c>
      <c r="B1046" s="227" t="s">
        <v>125</v>
      </c>
      <c r="C1046" s="111"/>
      <c r="D1046" s="112"/>
      <c r="E1046" s="148">
        <f>E1047</f>
        <v>14000</v>
      </c>
      <c r="F1046" s="148">
        <f>F1047</f>
        <v>1500</v>
      </c>
      <c r="G1046" s="148">
        <f>G1047</f>
        <v>0</v>
      </c>
      <c r="H1046" s="148">
        <f>H1047</f>
        <v>0</v>
      </c>
      <c r="I1046" s="148">
        <f t="shared" si="342"/>
        <v>1500</v>
      </c>
      <c r="J1046" s="247"/>
    </row>
    <row r="1047" spans="1:10" s="115" customFormat="1" x14ac:dyDescent="0.2">
      <c r="A1047" s="129">
        <v>3293</v>
      </c>
      <c r="B1047" s="222" t="s">
        <v>124</v>
      </c>
      <c r="C1047" s="111">
        <v>12</v>
      </c>
      <c r="D1047" s="112" t="s">
        <v>24</v>
      </c>
      <c r="E1047" s="140">
        <v>14000</v>
      </c>
      <c r="F1047" s="140">
        <v>1500</v>
      </c>
      <c r="G1047" s="140"/>
      <c r="H1047" s="140"/>
      <c r="I1047" s="183">
        <f t="shared" si="342"/>
        <v>1500</v>
      </c>
      <c r="J1047" s="247"/>
    </row>
    <row r="1048" spans="1:10" s="115" customFormat="1" x14ac:dyDescent="0.2">
      <c r="A1048" s="207" t="s">
        <v>948</v>
      </c>
      <c r="B1048" s="205" t="s">
        <v>949</v>
      </c>
      <c r="C1048" s="208"/>
      <c r="D1048" s="208"/>
      <c r="E1048" s="209">
        <f t="shared" ref="E1048:H1048" si="344">E1049+E1054</f>
        <v>748815</v>
      </c>
      <c r="F1048" s="209">
        <f t="shared" si="344"/>
        <v>748815</v>
      </c>
      <c r="G1048" s="209">
        <f t="shared" si="344"/>
        <v>0</v>
      </c>
      <c r="H1048" s="209">
        <f t="shared" si="344"/>
        <v>0</v>
      </c>
      <c r="I1048" s="209">
        <f t="shared" si="342"/>
        <v>748815</v>
      </c>
      <c r="J1048" s="247"/>
    </row>
    <row r="1049" spans="1:10" x14ac:dyDescent="0.2">
      <c r="A1049" s="210" t="s">
        <v>944</v>
      </c>
      <c r="B1049" s="211" t="s">
        <v>986</v>
      </c>
      <c r="C1049" s="212"/>
      <c r="D1049" s="212"/>
      <c r="E1049" s="213">
        <f t="shared" ref="E1049:H1049" si="345">E1050+E1052</f>
        <v>182500</v>
      </c>
      <c r="F1049" s="213">
        <f t="shared" si="345"/>
        <v>182500</v>
      </c>
      <c r="G1049" s="213">
        <f t="shared" si="345"/>
        <v>0</v>
      </c>
      <c r="H1049" s="213">
        <f t="shared" si="345"/>
        <v>0</v>
      </c>
      <c r="I1049" s="213">
        <f t="shared" si="342"/>
        <v>182500</v>
      </c>
      <c r="J1049" s="247"/>
    </row>
    <row r="1050" spans="1:10" s="115" customFormat="1" x14ac:dyDescent="0.2">
      <c r="A1050" s="126">
        <v>311</v>
      </c>
      <c r="B1050" s="226" t="s">
        <v>914</v>
      </c>
      <c r="C1050" s="117"/>
      <c r="D1050" s="128"/>
      <c r="E1050" s="120">
        <f>E1051</f>
        <v>150000</v>
      </c>
      <c r="F1050" s="120">
        <f>F1051</f>
        <v>150000</v>
      </c>
      <c r="G1050" s="120">
        <f>G1051</f>
        <v>0</v>
      </c>
      <c r="H1050" s="120">
        <f>H1051</f>
        <v>0</v>
      </c>
      <c r="I1050" s="120">
        <f t="shared" si="342"/>
        <v>150000</v>
      </c>
      <c r="J1050" s="247"/>
    </row>
    <row r="1051" spans="1:10" s="115" customFormat="1" x14ac:dyDescent="0.2">
      <c r="A1051" s="129">
        <v>3111</v>
      </c>
      <c r="B1051" s="222" t="s">
        <v>19</v>
      </c>
      <c r="C1051" s="111">
        <v>559</v>
      </c>
      <c r="D1051" s="112" t="s">
        <v>24</v>
      </c>
      <c r="E1051" s="140">
        <v>150000</v>
      </c>
      <c r="F1051" s="140">
        <v>150000</v>
      </c>
      <c r="G1051" s="140"/>
      <c r="H1051" s="140"/>
      <c r="I1051" s="140">
        <f t="shared" si="342"/>
        <v>150000</v>
      </c>
      <c r="J1051" s="247"/>
    </row>
    <row r="1052" spans="1:10" s="115" customFormat="1" x14ac:dyDescent="0.2">
      <c r="A1052" s="135">
        <v>313</v>
      </c>
      <c r="B1052" s="227" t="s">
        <v>915</v>
      </c>
      <c r="C1052" s="143"/>
      <c r="D1052" s="136"/>
      <c r="E1052" s="148">
        <f>E1053</f>
        <v>32500</v>
      </c>
      <c r="F1052" s="148">
        <f>F1053</f>
        <v>32500</v>
      </c>
      <c r="G1052" s="148">
        <f>G1053</f>
        <v>0</v>
      </c>
      <c r="H1052" s="148">
        <f>H1053</f>
        <v>0</v>
      </c>
      <c r="I1052" s="148">
        <f t="shared" si="342"/>
        <v>32500</v>
      </c>
      <c r="J1052" s="247"/>
    </row>
    <row r="1053" spans="1:10" s="115" customFormat="1" x14ac:dyDescent="0.2">
      <c r="A1053" s="129">
        <v>3132</v>
      </c>
      <c r="B1053" s="222" t="s">
        <v>280</v>
      </c>
      <c r="C1053" s="111">
        <v>559</v>
      </c>
      <c r="D1053" s="112" t="s">
        <v>24</v>
      </c>
      <c r="E1053" s="140">
        <v>32500</v>
      </c>
      <c r="F1053" s="140">
        <v>32500</v>
      </c>
      <c r="G1053" s="140"/>
      <c r="H1053" s="140"/>
      <c r="I1053" s="140">
        <f t="shared" si="342"/>
        <v>32500</v>
      </c>
      <c r="J1053" s="247"/>
    </row>
    <row r="1054" spans="1:10" x14ac:dyDescent="0.2">
      <c r="A1054" s="210" t="s">
        <v>976</v>
      </c>
      <c r="B1054" s="211" t="s">
        <v>987</v>
      </c>
      <c r="C1054" s="212"/>
      <c r="D1054" s="212"/>
      <c r="E1054" s="213">
        <f>E1055+E1058+E1063</f>
        <v>566315</v>
      </c>
      <c r="F1054" s="213">
        <f>F1055+F1058+F1063</f>
        <v>566315</v>
      </c>
      <c r="G1054" s="213">
        <f>G1055+G1058+G1063</f>
        <v>0</v>
      </c>
      <c r="H1054" s="213">
        <f>H1055+H1058+H1063</f>
        <v>0</v>
      </c>
      <c r="I1054" s="213">
        <f t="shared" si="342"/>
        <v>566315</v>
      </c>
      <c r="J1054" s="247"/>
    </row>
    <row r="1055" spans="1:10" s="115" customFormat="1" x14ac:dyDescent="0.2">
      <c r="A1055" s="126">
        <v>321</v>
      </c>
      <c r="B1055" s="227" t="s">
        <v>916</v>
      </c>
      <c r="C1055" s="117"/>
      <c r="D1055" s="128"/>
      <c r="E1055" s="120">
        <f>E1056+E1057</f>
        <v>20750</v>
      </c>
      <c r="F1055" s="120">
        <f>F1056+F1057</f>
        <v>20750</v>
      </c>
      <c r="G1055" s="120">
        <f>SUM(G1056:G1057)</f>
        <v>0</v>
      </c>
      <c r="H1055" s="120">
        <f>SUM(H1056:H1057)</f>
        <v>0</v>
      </c>
      <c r="I1055" s="120">
        <f t="shared" si="342"/>
        <v>20750</v>
      </c>
      <c r="J1055" s="247"/>
    </row>
    <row r="1056" spans="1:10" s="115" customFormat="1" x14ac:dyDescent="0.2">
      <c r="A1056" s="129">
        <v>3211</v>
      </c>
      <c r="B1056" s="222" t="s">
        <v>110</v>
      </c>
      <c r="C1056" s="111">
        <v>559</v>
      </c>
      <c r="D1056" s="112" t="s">
        <v>24</v>
      </c>
      <c r="E1056" s="140">
        <v>15000</v>
      </c>
      <c r="F1056" s="140">
        <v>15000</v>
      </c>
      <c r="G1056" s="140"/>
      <c r="H1056" s="140"/>
      <c r="I1056" s="140">
        <f t="shared" si="342"/>
        <v>15000</v>
      </c>
      <c r="J1056" s="247"/>
    </row>
    <row r="1057" spans="1:10" s="115" customFormat="1" x14ac:dyDescent="0.2">
      <c r="A1057" s="129">
        <v>3213</v>
      </c>
      <c r="B1057" s="222" t="s">
        <v>112</v>
      </c>
      <c r="C1057" s="111">
        <v>559</v>
      </c>
      <c r="D1057" s="112" t="s">
        <v>24</v>
      </c>
      <c r="E1057" s="140">
        <v>5750</v>
      </c>
      <c r="F1057" s="140">
        <v>5750</v>
      </c>
      <c r="G1057" s="140"/>
      <c r="H1057" s="140"/>
      <c r="I1057" s="140">
        <f t="shared" si="342"/>
        <v>5750</v>
      </c>
      <c r="J1057" s="247"/>
    </row>
    <row r="1058" spans="1:10" s="115" customFormat="1" x14ac:dyDescent="0.2">
      <c r="A1058" s="135">
        <v>323</v>
      </c>
      <c r="B1058" s="227" t="s">
        <v>918</v>
      </c>
      <c r="C1058" s="143"/>
      <c r="D1058" s="136"/>
      <c r="E1058" s="148">
        <f>SUM(E1059:E1062)</f>
        <v>465565</v>
      </c>
      <c r="F1058" s="148">
        <f>SUM(F1059:F1062)</f>
        <v>497065</v>
      </c>
      <c r="G1058" s="148">
        <f t="shared" ref="G1058:H1058" si="346">SUM(G1059:G1062)</f>
        <v>0</v>
      </c>
      <c r="H1058" s="148">
        <f t="shared" si="346"/>
        <v>0</v>
      </c>
      <c r="I1058" s="148">
        <f t="shared" si="342"/>
        <v>497065</v>
      </c>
      <c r="J1058" s="247"/>
    </row>
    <row r="1059" spans="1:10" ht="15" x14ac:dyDescent="0.2">
      <c r="A1059" s="186">
        <v>3233</v>
      </c>
      <c r="B1059" s="223" t="s">
        <v>119</v>
      </c>
      <c r="C1059" s="111">
        <v>559</v>
      </c>
      <c r="D1059" s="112" t="s">
        <v>24</v>
      </c>
      <c r="E1059" s="140">
        <v>300000</v>
      </c>
      <c r="F1059" s="140">
        <v>300000</v>
      </c>
      <c r="G1059" s="140"/>
      <c r="H1059" s="140"/>
      <c r="I1059" s="140">
        <f t="shared" si="342"/>
        <v>300000</v>
      </c>
      <c r="J1059" s="247"/>
    </row>
    <row r="1060" spans="1:10" ht="15" x14ac:dyDescent="0.2">
      <c r="A1060" s="129">
        <v>3235</v>
      </c>
      <c r="B1060" s="222" t="s">
        <v>42</v>
      </c>
      <c r="C1060" s="111">
        <v>559</v>
      </c>
      <c r="D1060" s="112" t="s">
        <v>1004</v>
      </c>
      <c r="E1060" s="140">
        <v>1000</v>
      </c>
      <c r="F1060" s="140">
        <v>1000</v>
      </c>
      <c r="G1060" s="140"/>
      <c r="H1060" s="140"/>
      <c r="I1060" s="140">
        <f t="shared" si="342"/>
        <v>1000</v>
      </c>
      <c r="J1060" s="247"/>
    </row>
    <row r="1061" spans="1:10" s="115" customFormat="1" x14ac:dyDescent="0.2">
      <c r="A1061" s="129">
        <v>3237</v>
      </c>
      <c r="B1061" s="222" t="s">
        <v>36</v>
      </c>
      <c r="C1061" s="111">
        <v>559</v>
      </c>
      <c r="D1061" s="112" t="s">
        <v>24</v>
      </c>
      <c r="E1061" s="140">
        <v>163565</v>
      </c>
      <c r="F1061" s="140">
        <v>195065</v>
      </c>
      <c r="G1061" s="140"/>
      <c r="H1061" s="140"/>
      <c r="I1061" s="140">
        <f t="shared" si="342"/>
        <v>195065</v>
      </c>
      <c r="J1061" s="247"/>
    </row>
    <row r="1062" spans="1:10" s="115" customFormat="1" x14ac:dyDescent="0.2">
      <c r="A1062" s="129">
        <v>3239</v>
      </c>
      <c r="B1062" s="222" t="s">
        <v>41</v>
      </c>
      <c r="C1062" s="111">
        <v>559</v>
      </c>
      <c r="D1062" s="112" t="s">
        <v>24</v>
      </c>
      <c r="E1062" s="140">
        <v>1000</v>
      </c>
      <c r="F1062" s="140">
        <v>1000</v>
      </c>
      <c r="G1062" s="140"/>
      <c r="H1062" s="140"/>
      <c r="I1062" s="140">
        <f t="shared" si="342"/>
        <v>1000</v>
      </c>
      <c r="J1062" s="247"/>
    </row>
    <row r="1063" spans="1:10" s="115" customFormat="1" x14ac:dyDescent="0.2">
      <c r="A1063" s="126">
        <v>329</v>
      </c>
      <c r="B1063" s="227" t="s">
        <v>125</v>
      </c>
      <c r="C1063" s="111"/>
      <c r="D1063" s="112"/>
      <c r="E1063" s="120">
        <f>E1064</f>
        <v>80000</v>
      </c>
      <c r="F1063" s="120">
        <f>F1064</f>
        <v>48500</v>
      </c>
      <c r="G1063" s="120">
        <f>G1064</f>
        <v>0</v>
      </c>
      <c r="H1063" s="120">
        <f>H1064</f>
        <v>0</v>
      </c>
      <c r="I1063" s="120">
        <f t="shared" si="342"/>
        <v>48500</v>
      </c>
      <c r="J1063" s="247"/>
    </row>
    <row r="1064" spans="1:10" s="115" customFormat="1" x14ac:dyDescent="0.2">
      <c r="A1064" s="129">
        <v>3293</v>
      </c>
      <c r="B1064" s="222" t="s">
        <v>124</v>
      </c>
      <c r="C1064" s="111">
        <v>559</v>
      </c>
      <c r="D1064" s="112" t="s">
        <v>24</v>
      </c>
      <c r="E1064" s="140">
        <v>80000</v>
      </c>
      <c r="F1064" s="140">
        <v>48500</v>
      </c>
      <c r="G1064" s="140"/>
      <c r="H1064" s="140"/>
      <c r="I1064" s="140">
        <f t="shared" si="342"/>
        <v>48500</v>
      </c>
      <c r="J1064" s="247"/>
    </row>
    <row r="1065" spans="1:10" s="115" customFormat="1" ht="47.25" x14ac:dyDescent="0.2">
      <c r="A1065" s="170" t="s">
        <v>876</v>
      </c>
      <c r="B1065" s="234" t="s">
        <v>877</v>
      </c>
      <c r="C1065" s="198"/>
      <c r="D1065" s="198"/>
      <c r="E1065" s="174">
        <f>E1066+E1070+E1079</f>
        <v>1077600</v>
      </c>
      <c r="F1065" s="174">
        <f>F1066+F1070+F1079</f>
        <v>1077600</v>
      </c>
      <c r="G1065" s="174">
        <f>G1066+G1070+G1079</f>
        <v>0</v>
      </c>
      <c r="H1065" s="174">
        <f>H1066+H1070+H1079</f>
        <v>0</v>
      </c>
      <c r="I1065" s="174">
        <f t="shared" si="342"/>
        <v>1077600</v>
      </c>
      <c r="J1065" s="247"/>
    </row>
    <row r="1066" spans="1:10" s="146" customFormat="1" x14ac:dyDescent="0.2">
      <c r="A1066" s="207" t="s">
        <v>956</v>
      </c>
      <c r="B1066" s="205" t="s">
        <v>910</v>
      </c>
      <c r="C1066" s="208"/>
      <c r="D1066" s="208"/>
      <c r="E1066" s="209">
        <f t="shared" ref="E1066:H1066" si="347">E1067</f>
        <v>4500</v>
      </c>
      <c r="F1066" s="209">
        <f t="shared" si="347"/>
        <v>4500</v>
      </c>
      <c r="G1066" s="209">
        <f t="shared" si="347"/>
        <v>0</v>
      </c>
      <c r="H1066" s="209">
        <f t="shared" si="347"/>
        <v>0</v>
      </c>
      <c r="I1066" s="209">
        <f t="shared" si="342"/>
        <v>4500</v>
      </c>
      <c r="J1066" s="247"/>
    </row>
    <row r="1067" spans="1:10" x14ac:dyDescent="0.2">
      <c r="A1067" s="210" t="s">
        <v>976</v>
      </c>
      <c r="B1067" s="211" t="s">
        <v>987</v>
      </c>
      <c r="C1067" s="212"/>
      <c r="D1067" s="212"/>
      <c r="E1067" s="213">
        <f t="shared" ref="E1067:H1067" si="348">E1068</f>
        <v>4500</v>
      </c>
      <c r="F1067" s="213">
        <f t="shared" si="348"/>
        <v>4500</v>
      </c>
      <c r="G1067" s="213">
        <f t="shared" si="348"/>
        <v>0</v>
      </c>
      <c r="H1067" s="213">
        <f t="shared" si="348"/>
        <v>0</v>
      </c>
      <c r="I1067" s="213">
        <f t="shared" si="342"/>
        <v>4500</v>
      </c>
      <c r="J1067" s="247"/>
    </row>
    <row r="1068" spans="1:10" s="115" customFormat="1" x14ac:dyDescent="0.2">
      <c r="A1068" s="126">
        <v>321</v>
      </c>
      <c r="B1068" s="227" t="s">
        <v>916</v>
      </c>
      <c r="C1068" s="117"/>
      <c r="D1068" s="128"/>
      <c r="E1068" s="120">
        <f t="shared" ref="E1068:H1068" si="349">E1069</f>
        <v>4500</v>
      </c>
      <c r="F1068" s="120">
        <f t="shared" si="349"/>
        <v>4500</v>
      </c>
      <c r="G1068" s="120">
        <f t="shared" si="349"/>
        <v>0</v>
      </c>
      <c r="H1068" s="120">
        <f t="shared" si="349"/>
        <v>0</v>
      </c>
      <c r="I1068" s="120">
        <f t="shared" si="342"/>
        <v>4500</v>
      </c>
      <c r="J1068" s="247"/>
    </row>
    <row r="1069" spans="1:10" s="146" customFormat="1" x14ac:dyDescent="0.2">
      <c r="A1069" s="186">
        <v>3211</v>
      </c>
      <c r="B1069" s="223" t="s">
        <v>110</v>
      </c>
      <c r="C1069" s="137">
        <v>11</v>
      </c>
      <c r="D1069" s="150" t="s">
        <v>24</v>
      </c>
      <c r="E1069" s="140">
        <v>4500</v>
      </c>
      <c r="F1069" s="140">
        <v>4500</v>
      </c>
      <c r="G1069" s="140"/>
      <c r="H1069" s="140"/>
      <c r="I1069" s="140">
        <f t="shared" si="342"/>
        <v>4500</v>
      </c>
      <c r="J1069" s="247"/>
    </row>
    <row r="1070" spans="1:10" x14ac:dyDescent="0.2">
      <c r="A1070" s="207" t="s">
        <v>946</v>
      </c>
      <c r="B1070" s="205" t="s">
        <v>947</v>
      </c>
      <c r="C1070" s="208"/>
      <c r="D1070" s="208"/>
      <c r="E1070" s="209">
        <f t="shared" ref="E1070:H1070" si="350">E1071+E1076</f>
        <v>54100</v>
      </c>
      <c r="F1070" s="209">
        <f t="shared" si="350"/>
        <v>54100</v>
      </c>
      <c r="G1070" s="209">
        <f t="shared" si="350"/>
        <v>0</v>
      </c>
      <c r="H1070" s="209">
        <f t="shared" si="350"/>
        <v>0</v>
      </c>
      <c r="I1070" s="209">
        <f t="shared" si="342"/>
        <v>54100</v>
      </c>
      <c r="J1070" s="247"/>
    </row>
    <row r="1071" spans="1:10" x14ac:dyDescent="0.2">
      <c r="A1071" s="210" t="s">
        <v>944</v>
      </c>
      <c r="B1071" s="211" t="s">
        <v>986</v>
      </c>
      <c r="C1071" s="212"/>
      <c r="D1071" s="212"/>
      <c r="E1071" s="213">
        <f t="shared" ref="E1071:H1071" si="351">E1072+E1074</f>
        <v>51800</v>
      </c>
      <c r="F1071" s="213">
        <f t="shared" si="351"/>
        <v>51800</v>
      </c>
      <c r="G1071" s="213">
        <f t="shared" si="351"/>
        <v>0</v>
      </c>
      <c r="H1071" s="213">
        <f t="shared" si="351"/>
        <v>0</v>
      </c>
      <c r="I1071" s="213">
        <f t="shared" si="342"/>
        <v>51800</v>
      </c>
      <c r="J1071" s="247"/>
    </row>
    <row r="1072" spans="1:10" s="115" customFormat="1" x14ac:dyDescent="0.2">
      <c r="A1072" s="126">
        <v>311</v>
      </c>
      <c r="B1072" s="226" t="s">
        <v>914</v>
      </c>
      <c r="C1072" s="117"/>
      <c r="D1072" s="128"/>
      <c r="E1072" s="120">
        <f>E1073</f>
        <v>44400</v>
      </c>
      <c r="F1072" s="120">
        <f>F1073</f>
        <v>44400</v>
      </c>
      <c r="G1072" s="120">
        <f>G1073</f>
        <v>0</v>
      </c>
      <c r="H1072" s="120">
        <f>H1073</f>
        <v>0</v>
      </c>
      <c r="I1072" s="120">
        <f t="shared" si="342"/>
        <v>44400</v>
      </c>
      <c r="J1072" s="247"/>
    </row>
    <row r="1073" spans="1:10" s="146" customFormat="1" x14ac:dyDescent="0.2">
      <c r="A1073" s="186">
        <v>3111</v>
      </c>
      <c r="B1073" s="223" t="s">
        <v>19</v>
      </c>
      <c r="C1073" s="137">
        <v>12</v>
      </c>
      <c r="D1073" s="150" t="s">
        <v>24</v>
      </c>
      <c r="E1073" s="140">
        <v>44400</v>
      </c>
      <c r="F1073" s="140">
        <v>44400</v>
      </c>
      <c r="G1073" s="140"/>
      <c r="H1073" s="140"/>
      <c r="I1073" s="140">
        <f t="shared" si="342"/>
        <v>44400</v>
      </c>
      <c r="J1073" s="247"/>
    </row>
    <row r="1074" spans="1:10" s="115" customFormat="1" x14ac:dyDescent="0.2">
      <c r="A1074" s="126">
        <v>313</v>
      </c>
      <c r="B1074" s="227" t="s">
        <v>915</v>
      </c>
      <c r="C1074" s="117"/>
      <c r="D1074" s="128"/>
      <c r="E1074" s="155">
        <f>E1075</f>
        <v>7400</v>
      </c>
      <c r="F1074" s="155">
        <f>F1075</f>
        <v>7400</v>
      </c>
      <c r="G1074" s="155">
        <f>G1075</f>
        <v>0</v>
      </c>
      <c r="H1074" s="155">
        <f>H1075</f>
        <v>0</v>
      </c>
      <c r="I1074" s="155">
        <f t="shared" si="342"/>
        <v>7400</v>
      </c>
      <c r="J1074" s="247"/>
    </row>
    <row r="1075" spans="1:10" s="146" customFormat="1" x14ac:dyDescent="0.2">
      <c r="A1075" s="186">
        <v>3132</v>
      </c>
      <c r="B1075" s="223" t="s">
        <v>280</v>
      </c>
      <c r="C1075" s="137">
        <v>12</v>
      </c>
      <c r="D1075" s="150" t="s">
        <v>24</v>
      </c>
      <c r="E1075" s="140">
        <v>7400</v>
      </c>
      <c r="F1075" s="140">
        <v>7400</v>
      </c>
      <c r="G1075" s="140"/>
      <c r="H1075" s="140"/>
      <c r="I1075" s="140">
        <f t="shared" si="342"/>
        <v>7400</v>
      </c>
      <c r="J1075" s="247"/>
    </row>
    <row r="1076" spans="1:10" x14ac:dyDescent="0.2">
      <c r="A1076" s="210" t="s">
        <v>976</v>
      </c>
      <c r="B1076" s="211" t="s">
        <v>987</v>
      </c>
      <c r="C1076" s="212"/>
      <c r="D1076" s="212"/>
      <c r="E1076" s="213">
        <f t="shared" ref="E1076:H1076" si="352">E1077</f>
        <v>2300</v>
      </c>
      <c r="F1076" s="213">
        <f t="shared" si="352"/>
        <v>2300</v>
      </c>
      <c r="G1076" s="213">
        <f t="shared" si="352"/>
        <v>0</v>
      </c>
      <c r="H1076" s="213">
        <f t="shared" si="352"/>
        <v>0</v>
      </c>
      <c r="I1076" s="213">
        <f t="shared" si="342"/>
        <v>2300</v>
      </c>
      <c r="J1076" s="247"/>
    </row>
    <row r="1077" spans="1:10" s="115" customFormat="1" x14ac:dyDescent="0.2">
      <c r="A1077" s="126">
        <v>321</v>
      </c>
      <c r="B1077" s="227" t="s">
        <v>916</v>
      </c>
      <c r="C1077" s="117"/>
      <c r="D1077" s="128"/>
      <c r="E1077" s="120">
        <f>E1078</f>
        <v>2300</v>
      </c>
      <c r="F1077" s="120">
        <f>F1078</f>
        <v>2300</v>
      </c>
      <c r="G1077" s="120">
        <f>G1078</f>
        <v>0</v>
      </c>
      <c r="H1077" s="120">
        <f>H1078</f>
        <v>0</v>
      </c>
      <c r="I1077" s="120">
        <f t="shared" si="342"/>
        <v>2300</v>
      </c>
      <c r="J1077" s="247"/>
    </row>
    <row r="1078" spans="1:10" s="146" customFormat="1" x14ac:dyDescent="0.2">
      <c r="A1078" s="186">
        <v>3211</v>
      </c>
      <c r="B1078" s="223" t="s">
        <v>110</v>
      </c>
      <c r="C1078" s="137">
        <v>12</v>
      </c>
      <c r="D1078" s="150" t="s">
        <v>24</v>
      </c>
      <c r="E1078" s="140">
        <v>2300</v>
      </c>
      <c r="F1078" s="140">
        <v>2300</v>
      </c>
      <c r="G1078" s="140"/>
      <c r="H1078" s="140"/>
      <c r="I1078" s="140">
        <f t="shared" si="342"/>
        <v>2300</v>
      </c>
      <c r="J1078" s="247"/>
    </row>
    <row r="1079" spans="1:10" s="146" customFormat="1" x14ac:dyDescent="0.2">
      <c r="A1079" s="207" t="s">
        <v>952</v>
      </c>
      <c r="B1079" s="205" t="s">
        <v>953</v>
      </c>
      <c r="C1079" s="208"/>
      <c r="D1079" s="208"/>
      <c r="E1079" s="209">
        <f t="shared" ref="E1079:H1079" si="353">E1080+E1085+E1088</f>
        <v>1019000</v>
      </c>
      <c r="F1079" s="209">
        <f t="shared" si="353"/>
        <v>1019000</v>
      </c>
      <c r="G1079" s="209">
        <f t="shared" si="353"/>
        <v>0</v>
      </c>
      <c r="H1079" s="209">
        <f t="shared" si="353"/>
        <v>0</v>
      </c>
      <c r="I1079" s="209">
        <f t="shared" si="342"/>
        <v>1019000</v>
      </c>
      <c r="J1079" s="247"/>
    </row>
    <row r="1080" spans="1:10" x14ac:dyDescent="0.2">
      <c r="A1080" s="210" t="s">
        <v>944</v>
      </c>
      <c r="B1080" s="211" t="s">
        <v>986</v>
      </c>
      <c r="C1080" s="212"/>
      <c r="D1080" s="212"/>
      <c r="E1080" s="213">
        <f t="shared" ref="E1080:H1080" si="354">E1081+E1083</f>
        <v>293000</v>
      </c>
      <c r="F1080" s="213">
        <f t="shared" si="354"/>
        <v>293000</v>
      </c>
      <c r="G1080" s="213">
        <f t="shared" si="354"/>
        <v>0</v>
      </c>
      <c r="H1080" s="213">
        <f t="shared" si="354"/>
        <v>0</v>
      </c>
      <c r="I1080" s="213">
        <f t="shared" si="342"/>
        <v>293000</v>
      </c>
      <c r="J1080" s="247"/>
    </row>
    <row r="1081" spans="1:10" s="115" customFormat="1" x14ac:dyDescent="0.2">
      <c r="A1081" s="126">
        <v>311</v>
      </c>
      <c r="B1081" s="226" t="s">
        <v>914</v>
      </c>
      <c r="C1081" s="117"/>
      <c r="D1081" s="128"/>
      <c r="E1081" s="120">
        <f>E1082</f>
        <v>251000</v>
      </c>
      <c r="F1081" s="120">
        <f>F1082</f>
        <v>251000</v>
      </c>
      <c r="G1081" s="120">
        <f>G1082</f>
        <v>0</v>
      </c>
      <c r="H1081" s="120">
        <f>H1082</f>
        <v>0</v>
      </c>
      <c r="I1081" s="120">
        <f t="shared" si="342"/>
        <v>251000</v>
      </c>
      <c r="J1081" s="247"/>
    </row>
    <row r="1082" spans="1:10" s="146" customFormat="1" x14ac:dyDescent="0.2">
      <c r="A1082" s="186">
        <v>3111</v>
      </c>
      <c r="B1082" s="223" t="s">
        <v>19</v>
      </c>
      <c r="C1082" s="137">
        <v>51</v>
      </c>
      <c r="D1082" s="150" t="s">
        <v>24</v>
      </c>
      <c r="E1082" s="140">
        <v>251000</v>
      </c>
      <c r="F1082" s="140">
        <v>251000</v>
      </c>
      <c r="G1082" s="140"/>
      <c r="H1082" s="140"/>
      <c r="I1082" s="140">
        <f t="shared" si="342"/>
        <v>251000</v>
      </c>
      <c r="J1082" s="247"/>
    </row>
    <row r="1083" spans="1:10" s="115" customFormat="1" x14ac:dyDescent="0.2">
      <c r="A1083" s="126">
        <v>313</v>
      </c>
      <c r="B1083" s="227" t="s">
        <v>915</v>
      </c>
      <c r="C1083" s="117"/>
      <c r="D1083" s="128"/>
      <c r="E1083" s="155">
        <f>E1084</f>
        <v>42000</v>
      </c>
      <c r="F1083" s="155">
        <f>F1084</f>
        <v>42000</v>
      </c>
      <c r="G1083" s="155">
        <f>G1084</f>
        <v>0</v>
      </c>
      <c r="H1083" s="155">
        <f>H1084</f>
        <v>0</v>
      </c>
      <c r="I1083" s="155">
        <f t="shared" si="342"/>
        <v>42000</v>
      </c>
      <c r="J1083" s="247"/>
    </row>
    <row r="1084" spans="1:10" s="146" customFormat="1" x14ac:dyDescent="0.2">
      <c r="A1084" s="186">
        <v>3132</v>
      </c>
      <c r="B1084" s="223" t="s">
        <v>280</v>
      </c>
      <c r="C1084" s="137">
        <v>51</v>
      </c>
      <c r="D1084" s="150" t="s">
        <v>24</v>
      </c>
      <c r="E1084" s="140">
        <v>42000</v>
      </c>
      <c r="F1084" s="140">
        <v>42000</v>
      </c>
      <c r="G1084" s="140"/>
      <c r="H1084" s="140"/>
      <c r="I1084" s="140">
        <f t="shared" si="342"/>
        <v>42000</v>
      </c>
      <c r="J1084" s="247"/>
    </row>
    <row r="1085" spans="1:10" x14ac:dyDescent="0.2">
      <c r="A1085" s="210" t="s">
        <v>976</v>
      </c>
      <c r="B1085" s="211" t="s">
        <v>987</v>
      </c>
      <c r="C1085" s="212"/>
      <c r="D1085" s="212"/>
      <c r="E1085" s="213">
        <f t="shared" ref="E1085:H1085" si="355">E1086</f>
        <v>13000</v>
      </c>
      <c r="F1085" s="213">
        <f t="shared" si="355"/>
        <v>13000</v>
      </c>
      <c r="G1085" s="213">
        <f t="shared" si="355"/>
        <v>0</v>
      </c>
      <c r="H1085" s="213">
        <f t="shared" si="355"/>
        <v>0</v>
      </c>
      <c r="I1085" s="213">
        <f t="shared" si="342"/>
        <v>13000</v>
      </c>
      <c r="J1085" s="247"/>
    </row>
    <row r="1086" spans="1:10" s="115" customFormat="1" x14ac:dyDescent="0.2">
      <c r="A1086" s="126">
        <v>321</v>
      </c>
      <c r="B1086" s="227" t="s">
        <v>916</v>
      </c>
      <c r="C1086" s="117"/>
      <c r="D1086" s="128"/>
      <c r="E1086" s="120">
        <f>E1087</f>
        <v>13000</v>
      </c>
      <c r="F1086" s="120">
        <f>F1087</f>
        <v>13000</v>
      </c>
      <c r="G1086" s="120">
        <f>G1087</f>
        <v>0</v>
      </c>
      <c r="H1086" s="120">
        <f>H1087</f>
        <v>0</v>
      </c>
      <c r="I1086" s="120">
        <f t="shared" si="342"/>
        <v>13000</v>
      </c>
      <c r="J1086" s="247"/>
    </row>
    <row r="1087" spans="1:10" s="146" customFormat="1" x14ac:dyDescent="0.2">
      <c r="A1087" s="186">
        <v>3211</v>
      </c>
      <c r="B1087" s="223" t="s">
        <v>110</v>
      </c>
      <c r="C1087" s="137">
        <v>51</v>
      </c>
      <c r="D1087" s="150" t="s">
        <v>24</v>
      </c>
      <c r="E1087" s="140">
        <v>13000</v>
      </c>
      <c r="F1087" s="140">
        <v>13000</v>
      </c>
      <c r="G1087" s="140"/>
      <c r="H1087" s="140"/>
      <c r="I1087" s="140">
        <f t="shared" si="342"/>
        <v>13000</v>
      </c>
      <c r="J1087" s="247"/>
    </row>
    <row r="1088" spans="1:10" x14ac:dyDescent="0.2">
      <c r="A1088" s="210" t="s">
        <v>983</v>
      </c>
      <c r="B1088" s="211" t="s">
        <v>990</v>
      </c>
      <c r="C1088" s="212"/>
      <c r="D1088" s="212"/>
      <c r="E1088" s="213">
        <f t="shared" ref="E1088:H1088" si="356">E1089</f>
        <v>713000</v>
      </c>
      <c r="F1088" s="213">
        <f t="shared" si="356"/>
        <v>713000</v>
      </c>
      <c r="G1088" s="213">
        <f t="shared" si="356"/>
        <v>0</v>
      </c>
      <c r="H1088" s="213">
        <f t="shared" si="356"/>
        <v>0</v>
      </c>
      <c r="I1088" s="213">
        <f t="shared" si="342"/>
        <v>713000</v>
      </c>
      <c r="J1088" s="247"/>
    </row>
    <row r="1089" spans="1:10" s="115" customFormat="1" x14ac:dyDescent="0.2">
      <c r="A1089" s="126">
        <v>368</v>
      </c>
      <c r="B1089" s="144" t="s">
        <v>928</v>
      </c>
      <c r="C1089" s="117"/>
      <c r="D1089" s="128"/>
      <c r="E1089" s="120">
        <f>E1090+E1091</f>
        <v>713000</v>
      </c>
      <c r="F1089" s="120">
        <f>F1090+F1091</f>
        <v>713000</v>
      </c>
      <c r="G1089" s="120">
        <f>G1090+G1091</f>
        <v>0</v>
      </c>
      <c r="H1089" s="120">
        <f>H1090+H1091</f>
        <v>0</v>
      </c>
      <c r="I1089" s="120">
        <f t="shared" si="342"/>
        <v>713000</v>
      </c>
      <c r="J1089" s="247"/>
    </row>
    <row r="1090" spans="1:10" s="146" customFormat="1" x14ac:dyDescent="0.2">
      <c r="A1090" s="186">
        <v>3681</v>
      </c>
      <c r="B1090" s="223" t="s">
        <v>622</v>
      </c>
      <c r="C1090" s="137">
        <v>51</v>
      </c>
      <c r="D1090" s="150" t="s">
        <v>24</v>
      </c>
      <c r="E1090" s="140">
        <v>13000</v>
      </c>
      <c r="F1090" s="140">
        <v>13000</v>
      </c>
      <c r="G1090" s="140"/>
      <c r="H1090" s="140"/>
      <c r="I1090" s="140">
        <f t="shared" si="342"/>
        <v>13000</v>
      </c>
      <c r="J1090" s="247"/>
    </row>
    <row r="1091" spans="1:10" s="146" customFormat="1" x14ac:dyDescent="0.2">
      <c r="A1091" s="186">
        <v>3682</v>
      </c>
      <c r="B1091" s="223" t="s">
        <v>618</v>
      </c>
      <c r="C1091" s="137">
        <v>51</v>
      </c>
      <c r="D1091" s="150" t="s">
        <v>24</v>
      </c>
      <c r="E1091" s="140">
        <v>700000</v>
      </c>
      <c r="F1091" s="140">
        <v>700000</v>
      </c>
      <c r="G1091" s="140"/>
      <c r="H1091" s="140"/>
      <c r="I1091" s="140">
        <f t="shared" si="342"/>
        <v>700000</v>
      </c>
      <c r="J1091" s="247"/>
    </row>
    <row r="1092" spans="1:10" s="115" customFormat="1" ht="31.5" x14ac:dyDescent="0.2">
      <c r="A1092" s="170" t="s">
        <v>1005</v>
      </c>
      <c r="B1092" s="234" t="s">
        <v>1006</v>
      </c>
      <c r="C1092" s="198"/>
      <c r="D1092" s="198"/>
      <c r="E1092" s="174">
        <f t="shared" ref="E1092:H1093" si="357">E1093</f>
        <v>300000</v>
      </c>
      <c r="F1092" s="174">
        <f t="shared" si="357"/>
        <v>300000</v>
      </c>
      <c r="G1092" s="174">
        <f t="shared" si="357"/>
        <v>15000</v>
      </c>
      <c r="H1092" s="174">
        <f t="shared" si="357"/>
        <v>0</v>
      </c>
      <c r="I1092" s="174">
        <f t="shared" si="342"/>
        <v>285000</v>
      </c>
      <c r="J1092" s="247"/>
    </row>
    <row r="1093" spans="1:10" s="146" customFormat="1" x14ac:dyDescent="0.2">
      <c r="A1093" s="207" t="s">
        <v>956</v>
      </c>
      <c r="B1093" s="205" t="s">
        <v>910</v>
      </c>
      <c r="C1093" s="208"/>
      <c r="D1093" s="208"/>
      <c r="E1093" s="209">
        <f t="shared" si="357"/>
        <v>300000</v>
      </c>
      <c r="F1093" s="209">
        <f t="shared" si="357"/>
        <v>300000</v>
      </c>
      <c r="G1093" s="209">
        <f t="shared" si="357"/>
        <v>15000</v>
      </c>
      <c r="H1093" s="209">
        <f t="shared" si="357"/>
        <v>0</v>
      </c>
      <c r="I1093" s="209">
        <f t="shared" si="342"/>
        <v>285000</v>
      </c>
      <c r="J1093" s="247"/>
    </row>
    <row r="1094" spans="1:10" x14ac:dyDescent="0.2">
      <c r="A1094" s="210" t="s">
        <v>976</v>
      </c>
      <c r="B1094" s="211" t="s">
        <v>987</v>
      </c>
      <c r="C1094" s="212"/>
      <c r="D1094" s="212"/>
      <c r="E1094" s="213">
        <f t="shared" ref="E1094:H1094" si="358">E1095+E1097</f>
        <v>300000</v>
      </c>
      <c r="F1094" s="213">
        <f t="shared" si="358"/>
        <v>300000</v>
      </c>
      <c r="G1094" s="213">
        <f t="shared" si="358"/>
        <v>15000</v>
      </c>
      <c r="H1094" s="213">
        <f t="shared" si="358"/>
        <v>0</v>
      </c>
      <c r="I1094" s="213">
        <f t="shared" si="342"/>
        <v>285000</v>
      </c>
      <c r="J1094" s="247"/>
    </row>
    <row r="1095" spans="1:10" s="115" customFormat="1" x14ac:dyDescent="0.2">
      <c r="A1095" s="126">
        <v>323</v>
      </c>
      <c r="B1095" s="227" t="s">
        <v>918</v>
      </c>
      <c r="C1095" s="117"/>
      <c r="D1095" s="128"/>
      <c r="E1095" s="120">
        <f t="shared" ref="E1095:H1095" si="359">E1096</f>
        <v>200000</v>
      </c>
      <c r="F1095" s="120">
        <f t="shared" si="359"/>
        <v>200000</v>
      </c>
      <c r="G1095" s="120">
        <f t="shared" si="359"/>
        <v>10000</v>
      </c>
      <c r="H1095" s="120">
        <f t="shared" si="359"/>
        <v>0</v>
      </c>
      <c r="I1095" s="120">
        <f t="shared" si="342"/>
        <v>190000</v>
      </c>
      <c r="J1095" s="247"/>
    </row>
    <row r="1096" spans="1:10" s="146" customFormat="1" x14ac:dyDescent="0.2">
      <c r="A1096" s="186">
        <v>3237</v>
      </c>
      <c r="B1096" s="223" t="s">
        <v>36</v>
      </c>
      <c r="C1096" s="137">
        <v>11</v>
      </c>
      <c r="D1096" s="150" t="s">
        <v>24</v>
      </c>
      <c r="E1096" s="140">
        <v>200000</v>
      </c>
      <c r="F1096" s="140">
        <v>200000</v>
      </c>
      <c r="G1096" s="140">
        <v>10000</v>
      </c>
      <c r="H1096" s="140"/>
      <c r="I1096" s="140">
        <f t="shared" si="342"/>
        <v>190000</v>
      </c>
      <c r="J1096" s="247"/>
    </row>
    <row r="1097" spans="1:10" s="115" customFormat="1" x14ac:dyDescent="0.2">
      <c r="A1097" s="126">
        <v>329</v>
      </c>
      <c r="B1097" s="227" t="s">
        <v>125</v>
      </c>
      <c r="C1097" s="117"/>
      <c r="D1097" s="128"/>
      <c r="E1097" s="120">
        <f t="shared" ref="E1097:H1097" si="360">E1098</f>
        <v>100000</v>
      </c>
      <c r="F1097" s="120">
        <f t="shared" si="360"/>
        <v>100000</v>
      </c>
      <c r="G1097" s="120">
        <f t="shared" si="360"/>
        <v>5000</v>
      </c>
      <c r="H1097" s="120">
        <f t="shared" si="360"/>
        <v>0</v>
      </c>
      <c r="I1097" s="120">
        <f t="shared" si="342"/>
        <v>95000</v>
      </c>
      <c r="J1097" s="247"/>
    </row>
    <row r="1098" spans="1:10" s="146" customFormat="1" x14ac:dyDescent="0.2">
      <c r="A1098" s="186">
        <v>3294</v>
      </c>
      <c r="B1098" s="223" t="s">
        <v>610</v>
      </c>
      <c r="C1098" s="137">
        <v>11</v>
      </c>
      <c r="D1098" s="150" t="s">
        <v>24</v>
      </c>
      <c r="E1098" s="140">
        <v>100000</v>
      </c>
      <c r="F1098" s="140">
        <v>100000</v>
      </c>
      <c r="G1098" s="140">
        <v>5000</v>
      </c>
      <c r="H1098" s="140"/>
      <c r="I1098" s="140">
        <f t="shared" si="342"/>
        <v>95000</v>
      </c>
      <c r="J1098" s="247"/>
    </row>
    <row r="1099" spans="1:10" ht="31.5" x14ac:dyDescent="0.2">
      <c r="A1099" s="171" t="s">
        <v>853</v>
      </c>
      <c r="B1099" s="173" t="s">
        <v>854</v>
      </c>
      <c r="C1099" s="194"/>
      <c r="D1099" s="194"/>
      <c r="E1099" s="174">
        <f t="shared" ref="E1099:H1100" si="361">E1100</f>
        <v>40863270</v>
      </c>
      <c r="F1099" s="174">
        <f t="shared" si="361"/>
        <v>40863270</v>
      </c>
      <c r="G1099" s="174">
        <f t="shared" si="361"/>
        <v>650000</v>
      </c>
      <c r="H1099" s="174">
        <f t="shared" si="361"/>
        <v>0</v>
      </c>
      <c r="I1099" s="174">
        <f t="shared" si="342"/>
        <v>40213270</v>
      </c>
      <c r="J1099" s="247"/>
    </row>
    <row r="1100" spans="1:10" s="146" customFormat="1" x14ac:dyDescent="0.2">
      <c r="A1100" s="207" t="s">
        <v>956</v>
      </c>
      <c r="B1100" s="205" t="s">
        <v>910</v>
      </c>
      <c r="C1100" s="208"/>
      <c r="D1100" s="208"/>
      <c r="E1100" s="209">
        <f t="shared" si="361"/>
        <v>40863270</v>
      </c>
      <c r="F1100" s="209">
        <f t="shared" si="361"/>
        <v>40863270</v>
      </c>
      <c r="G1100" s="209">
        <f t="shared" si="361"/>
        <v>650000</v>
      </c>
      <c r="H1100" s="209">
        <f t="shared" si="361"/>
        <v>0</v>
      </c>
      <c r="I1100" s="209">
        <f t="shared" si="342"/>
        <v>40213270</v>
      </c>
      <c r="J1100" s="247"/>
    </row>
    <row r="1101" spans="1:10" x14ac:dyDescent="0.2">
      <c r="A1101" s="210" t="s">
        <v>983</v>
      </c>
      <c r="B1101" s="211" t="s">
        <v>990</v>
      </c>
      <c r="C1101" s="212"/>
      <c r="D1101" s="212"/>
      <c r="E1101" s="213">
        <f t="shared" ref="E1101:H1101" si="362">E1102</f>
        <v>40863270</v>
      </c>
      <c r="F1101" s="213">
        <f t="shared" si="362"/>
        <v>40863270</v>
      </c>
      <c r="G1101" s="213">
        <f t="shared" si="362"/>
        <v>650000</v>
      </c>
      <c r="H1101" s="213">
        <f t="shared" si="362"/>
        <v>0</v>
      </c>
      <c r="I1101" s="213">
        <f t="shared" si="342"/>
        <v>40213270</v>
      </c>
      <c r="J1101" s="247"/>
    </row>
    <row r="1102" spans="1:10" s="115" customFormat="1" x14ac:dyDescent="0.2">
      <c r="A1102" s="126">
        <v>363</v>
      </c>
      <c r="B1102" s="227" t="s">
        <v>926</v>
      </c>
      <c r="C1102" s="117"/>
      <c r="D1102" s="128"/>
      <c r="E1102" s="120">
        <f t="shared" ref="E1102:H1102" si="363">E1103</f>
        <v>40863270</v>
      </c>
      <c r="F1102" s="120">
        <f t="shared" si="363"/>
        <v>40863270</v>
      </c>
      <c r="G1102" s="120">
        <f t="shared" si="363"/>
        <v>650000</v>
      </c>
      <c r="H1102" s="120">
        <f t="shared" si="363"/>
        <v>0</v>
      </c>
      <c r="I1102" s="120">
        <f t="shared" si="342"/>
        <v>40213270</v>
      </c>
      <c r="J1102" s="247"/>
    </row>
    <row r="1103" spans="1:10" s="115" customFormat="1" x14ac:dyDescent="0.2">
      <c r="A1103" s="129">
        <v>3631</v>
      </c>
      <c r="B1103" s="222" t="s">
        <v>233</v>
      </c>
      <c r="C1103" s="111">
        <v>11</v>
      </c>
      <c r="D1103" s="112" t="s">
        <v>24</v>
      </c>
      <c r="E1103" s="179">
        <v>40863270</v>
      </c>
      <c r="F1103" s="179">
        <v>40863270</v>
      </c>
      <c r="G1103" s="179">
        <v>650000</v>
      </c>
      <c r="H1103" s="179"/>
      <c r="I1103" s="179">
        <f t="shared" si="342"/>
        <v>40213270</v>
      </c>
      <c r="J1103" s="247"/>
    </row>
    <row r="1104" spans="1:10" ht="31.5" x14ac:dyDescent="0.2">
      <c r="A1104" s="171" t="s">
        <v>855</v>
      </c>
      <c r="B1104" s="173" t="s">
        <v>856</v>
      </c>
      <c r="C1104" s="194"/>
      <c r="D1104" s="194"/>
      <c r="E1104" s="174">
        <f>E1105</f>
        <v>33029119</v>
      </c>
      <c r="F1104" s="174">
        <f>F1105</f>
        <v>30537619</v>
      </c>
      <c r="G1104" s="174">
        <f>G1105</f>
        <v>4250</v>
      </c>
      <c r="H1104" s="174">
        <f>H1105</f>
        <v>0</v>
      </c>
      <c r="I1104" s="174">
        <f t="shared" ref="I1104:I1180" si="364">F1104-G1104+H1104</f>
        <v>30533369</v>
      </c>
      <c r="J1104" s="247"/>
    </row>
    <row r="1105" spans="1:10" s="146" customFormat="1" x14ac:dyDescent="0.2">
      <c r="A1105" s="207" t="s">
        <v>956</v>
      </c>
      <c r="B1105" s="205" t="s">
        <v>910</v>
      </c>
      <c r="C1105" s="208"/>
      <c r="D1105" s="208"/>
      <c r="E1105" s="209">
        <f t="shared" ref="E1105:H1105" si="365">E1106+E1109</f>
        <v>33029119</v>
      </c>
      <c r="F1105" s="209">
        <f t="shared" si="365"/>
        <v>30537619</v>
      </c>
      <c r="G1105" s="209">
        <f t="shared" si="365"/>
        <v>4250</v>
      </c>
      <c r="H1105" s="209">
        <f t="shared" si="365"/>
        <v>0</v>
      </c>
      <c r="I1105" s="209">
        <f t="shared" si="364"/>
        <v>30533369</v>
      </c>
      <c r="J1105" s="247"/>
    </row>
    <row r="1106" spans="1:10" x14ac:dyDescent="0.2">
      <c r="A1106" s="210" t="s">
        <v>983</v>
      </c>
      <c r="B1106" s="211" t="s">
        <v>990</v>
      </c>
      <c r="C1106" s="212"/>
      <c r="D1106" s="212"/>
      <c r="E1106" s="213">
        <f t="shared" ref="E1106:H1106" si="366">E1107</f>
        <v>75000</v>
      </c>
      <c r="F1106" s="213">
        <f t="shared" si="366"/>
        <v>75000</v>
      </c>
      <c r="G1106" s="213">
        <f t="shared" si="366"/>
        <v>3750</v>
      </c>
      <c r="H1106" s="213">
        <f t="shared" si="366"/>
        <v>0</v>
      </c>
      <c r="I1106" s="213">
        <f t="shared" si="364"/>
        <v>71250</v>
      </c>
      <c r="J1106" s="247"/>
    </row>
    <row r="1107" spans="1:10" s="115" customFormat="1" x14ac:dyDescent="0.2">
      <c r="A1107" s="126">
        <v>363</v>
      </c>
      <c r="B1107" s="227" t="s">
        <v>926</v>
      </c>
      <c r="C1107" s="117"/>
      <c r="D1107" s="128"/>
      <c r="E1107" s="120">
        <f t="shared" ref="E1107:H1107" si="367">E1108</f>
        <v>75000</v>
      </c>
      <c r="F1107" s="120">
        <f t="shared" si="367"/>
        <v>75000</v>
      </c>
      <c r="G1107" s="120">
        <f t="shared" si="367"/>
        <v>3750</v>
      </c>
      <c r="H1107" s="120">
        <f t="shared" si="367"/>
        <v>0</v>
      </c>
      <c r="I1107" s="120">
        <f t="shared" si="364"/>
        <v>71250</v>
      </c>
      <c r="J1107" s="247"/>
    </row>
    <row r="1108" spans="1:10" s="115" customFormat="1" x14ac:dyDescent="0.2">
      <c r="A1108" s="129">
        <v>3631</v>
      </c>
      <c r="B1108" s="222" t="s">
        <v>233</v>
      </c>
      <c r="C1108" s="111">
        <v>11</v>
      </c>
      <c r="D1108" s="112" t="s">
        <v>24</v>
      </c>
      <c r="E1108" s="141">
        <v>75000</v>
      </c>
      <c r="F1108" s="141">
        <v>75000</v>
      </c>
      <c r="G1108" s="141">
        <v>3750</v>
      </c>
      <c r="H1108" s="141"/>
      <c r="I1108" s="141">
        <f t="shared" si="364"/>
        <v>71250</v>
      </c>
      <c r="J1108" s="247"/>
    </row>
    <row r="1109" spans="1:10" ht="31.5" x14ac:dyDescent="0.2">
      <c r="A1109" s="210" t="s">
        <v>984</v>
      </c>
      <c r="B1109" s="211" t="s">
        <v>991</v>
      </c>
      <c r="C1109" s="212"/>
      <c r="D1109" s="212"/>
      <c r="E1109" s="213">
        <f t="shared" ref="E1109:H1109" si="368">E1110</f>
        <v>32954119</v>
      </c>
      <c r="F1109" s="213">
        <f t="shared" si="368"/>
        <v>30462619</v>
      </c>
      <c r="G1109" s="213">
        <f t="shared" si="368"/>
        <v>500</v>
      </c>
      <c r="H1109" s="213">
        <f t="shared" si="368"/>
        <v>0</v>
      </c>
      <c r="I1109" s="213">
        <f t="shared" si="364"/>
        <v>30462119</v>
      </c>
      <c r="J1109" s="247"/>
    </row>
    <row r="1110" spans="1:10" s="115" customFormat="1" x14ac:dyDescent="0.2">
      <c r="A1110" s="126">
        <v>372</v>
      </c>
      <c r="B1110" s="227" t="s">
        <v>920</v>
      </c>
      <c r="C1110" s="117"/>
      <c r="D1110" s="128"/>
      <c r="E1110" s="120">
        <f t="shared" ref="E1110:H1110" si="369">E1111+E1112</f>
        <v>32954119</v>
      </c>
      <c r="F1110" s="120">
        <f t="shared" si="369"/>
        <v>30462619</v>
      </c>
      <c r="G1110" s="120">
        <f t="shared" si="369"/>
        <v>500</v>
      </c>
      <c r="H1110" s="120">
        <f t="shared" si="369"/>
        <v>0</v>
      </c>
      <c r="I1110" s="120">
        <f t="shared" si="364"/>
        <v>30462119</v>
      </c>
      <c r="J1110" s="247"/>
    </row>
    <row r="1111" spans="1:10" s="115" customFormat="1" x14ac:dyDescent="0.2">
      <c r="A1111" s="129">
        <v>3721</v>
      </c>
      <c r="B1111" s="222" t="s">
        <v>149</v>
      </c>
      <c r="C1111" s="111">
        <v>11</v>
      </c>
      <c r="D1111" s="112" t="s">
        <v>24</v>
      </c>
      <c r="E1111" s="141">
        <v>10000</v>
      </c>
      <c r="F1111" s="141">
        <v>10000</v>
      </c>
      <c r="G1111" s="141">
        <v>500</v>
      </c>
      <c r="H1111" s="141"/>
      <c r="I1111" s="141">
        <f t="shared" si="364"/>
        <v>9500</v>
      </c>
      <c r="J1111" s="247"/>
    </row>
    <row r="1112" spans="1:10" s="115" customFormat="1" x14ac:dyDescent="0.2">
      <c r="A1112" s="129">
        <v>3722</v>
      </c>
      <c r="B1112" s="222" t="s">
        <v>608</v>
      </c>
      <c r="C1112" s="111">
        <v>11</v>
      </c>
      <c r="D1112" s="112" t="s">
        <v>24</v>
      </c>
      <c r="E1112" s="141">
        <v>32944119</v>
      </c>
      <c r="F1112" s="141">
        <v>30452619</v>
      </c>
      <c r="G1112" s="141"/>
      <c r="H1112" s="141"/>
      <c r="I1112" s="141">
        <f t="shared" si="364"/>
        <v>30452619</v>
      </c>
      <c r="J1112" s="247"/>
    </row>
    <row r="1113" spans="1:10" ht="31.5" x14ac:dyDescent="0.2">
      <c r="A1113" s="171" t="s">
        <v>905</v>
      </c>
      <c r="B1113" s="173" t="s">
        <v>906</v>
      </c>
      <c r="C1113" s="194"/>
      <c r="D1113" s="194"/>
      <c r="E1113" s="174">
        <f>E1114</f>
        <v>0</v>
      </c>
      <c r="F1113" s="174">
        <f>F1114</f>
        <v>0</v>
      </c>
      <c r="G1113" s="174">
        <f>G1114</f>
        <v>0</v>
      </c>
      <c r="H1113" s="174">
        <f>H1114</f>
        <v>0</v>
      </c>
      <c r="I1113" s="174">
        <f t="shared" si="364"/>
        <v>0</v>
      </c>
      <c r="J1113" s="247"/>
    </row>
    <row r="1114" spans="1:10" s="146" customFormat="1" x14ac:dyDescent="0.2">
      <c r="A1114" s="207" t="s">
        <v>956</v>
      </c>
      <c r="B1114" s="205" t="s">
        <v>910</v>
      </c>
      <c r="C1114" s="208"/>
      <c r="D1114" s="208"/>
      <c r="E1114" s="209">
        <f t="shared" ref="E1114:H1114" si="370">E1115</f>
        <v>0</v>
      </c>
      <c r="F1114" s="209">
        <f t="shared" si="370"/>
        <v>0</v>
      </c>
      <c r="G1114" s="209">
        <f t="shared" si="370"/>
        <v>0</v>
      </c>
      <c r="H1114" s="209">
        <f t="shared" si="370"/>
        <v>0</v>
      </c>
      <c r="I1114" s="209">
        <f t="shared" si="364"/>
        <v>0</v>
      </c>
      <c r="J1114" s="247"/>
    </row>
    <row r="1115" spans="1:10" x14ac:dyDescent="0.2">
      <c r="A1115" s="210" t="s">
        <v>985</v>
      </c>
      <c r="B1115" s="211" t="s">
        <v>989</v>
      </c>
      <c r="C1115" s="212"/>
      <c r="D1115" s="212"/>
      <c r="E1115" s="213">
        <f t="shared" ref="E1115:H1115" si="371">E1116+E1118</f>
        <v>0</v>
      </c>
      <c r="F1115" s="213">
        <f t="shared" si="371"/>
        <v>0</v>
      </c>
      <c r="G1115" s="213">
        <f t="shared" si="371"/>
        <v>0</v>
      </c>
      <c r="H1115" s="213">
        <f t="shared" si="371"/>
        <v>0</v>
      </c>
      <c r="I1115" s="213">
        <f t="shared" si="364"/>
        <v>0</v>
      </c>
      <c r="J1115" s="247"/>
    </row>
    <row r="1116" spans="1:10" s="115" customFormat="1" x14ac:dyDescent="0.2">
      <c r="A1116" s="126">
        <v>351</v>
      </c>
      <c r="B1116" s="228" t="s">
        <v>140</v>
      </c>
      <c r="C1116" s="117"/>
      <c r="D1116" s="128"/>
      <c r="E1116" s="120">
        <f>E1117</f>
        <v>0</v>
      </c>
      <c r="F1116" s="120">
        <f>F1117</f>
        <v>0</v>
      </c>
      <c r="G1116" s="120">
        <f>G1117</f>
        <v>0</v>
      </c>
      <c r="H1116" s="120">
        <f>H1117</f>
        <v>0</v>
      </c>
      <c r="I1116" s="120">
        <f t="shared" si="364"/>
        <v>0</v>
      </c>
      <c r="J1116" s="247"/>
    </row>
    <row r="1117" spans="1:10" s="115" customFormat="1" x14ac:dyDescent="0.2">
      <c r="A1117" s="129">
        <v>3512</v>
      </c>
      <c r="B1117" s="222" t="s">
        <v>140</v>
      </c>
      <c r="C1117" s="111">
        <v>11</v>
      </c>
      <c r="D1117" s="112" t="s">
        <v>24</v>
      </c>
      <c r="E1117" s="141">
        <v>0</v>
      </c>
      <c r="F1117" s="141">
        <v>0</v>
      </c>
      <c r="G1117" s="141"/>
      <c r="H1117" s="141"/>
      <c r="I1117" s="141">
        <f t="shared" si="364"/>
        <v>0</v>
      </c>
      <c r="J1117" s="247"/>
    </row>
    <row r="1118" spans="1:10" s="115" customFormat="1" ht="31.5" x14ac:dyDescent="0.2">
      <c r="A1118" s="126">
        <v>352</v>
      </c>
      <c r="B1118" s="227" t="s">
        <v>923</v>
      </c>
      <c r="C1118" s="117"/>
      <c r="D1118" s="128"/>
      <c r="E1118" s="120">
        <f>E1119</f>
        <v>0</v>
      </c>
      <c r="F1118" s="120">
        <f>F1119</f>
        <v>0</v>
      </c>
      <c r="G1118" s="120">
        <f>G1119</f>
        <v>0</v>
      </c>
      <c r="H1118" s="120">
        <f>H1119</f>
        <v>0</v>
      </c>
      <c r="I1118" s="120">
        <f t="shared" si="364"/>
        <v>0</v>
      </c>
      <c r="J1118" s="247"/>
    </row>
    <row r="1119" spans="1:10" s="115" customFormat="1" ht="30" x14ac:dyDescent="0.2">
      <c r="A1119" s="129">
        <v>3522</v>
      </c>
      <c r="B1119" s="222" t="s">
        <v>646</v>
      </c>
      <c r="C1119" s="111">
        <v>11</v>
      </c>
      <c r="D1119" s="112" t="s">
        <v>24</v>
      </c>
      <c r="E1119" s="141">
        <v>0</v>
      </c>
      <c r="F1119" s="141">
        <v>0</v>
      </c>
      <c r="G1119" s="141"/>
      <c r="H1119" s="141"/>
      <c r="I1119" s="141">
        <f t="shared" si="364"/>
        <v>0</v>
      </c>
      <c r="J1119" s="247"/>
    </row>
    <row r="1120" spans="1:10" s="115" customFormat="1" ht="31.5" x14ac:dyDescent="0.2">
      <c r="A1120" s="171" t="s">
        <v>1028</v>
      </c>
      <c r="B1120" s="173" t="s">
        <v>1029</v>
      </c>
      <c r="C1120" s="173"/>
      <c r="D1120" s="173"/>
      <c r="E1120" s="174">
        <f>E1121</f>
        <v>21600000</v>
      </c>
      <c r="F1120" s="174">
        <f t="shared" ref="F1120:H1120" si="372">F1121</f>
        <v>21600000</v>
      </c>
      <c r="G1120" s="174">
        <f t="shared" si="372"/>
        <v>0</v>
      </c>
      <c r="H1120" s="174">
        <f t="shared" si="372"/>
        <v>0</v>
      </c>
      <c r="I1120" s="174">
        <f>F1120-G1120+H1120</f>
        <v>21600000</v>
      </c>
      <c r="J1120" s="247"/>
    </row>
    <row r="1121" spans="1:10" s="115" customFormat="1" x14ac:dyDescent="0.2">
      <c r="A1121" s="207" t="s">
        <v>956</v>
      </c>
      <c r="B1121" s="205" t="s">
        <v>910</v>
      </c>
      <c r="C1121" s="207"/>
      <c r="D1121" s="205"/>
      <c r="E1121" s="209">
        <f>E1122</f>
        <v>21600000</v>
      </c>
      <c r="F1121" s="209">
        <f>F1122</f>
        <v>21600000</v>
      </c>
      <c r="G1121" s="209">
        <f t="shared" ref="G1121:H1121" si="373">G1122</f>
        <v>0</v>
      </c>
      <c r="H1121" s="209">
        <f t="shared" si="373"/>
        <v>0</v>
      </c>
      <c r="I1121" s="209">
        <f>F1121-G1121+H1121</f>
        <v>21600000</v>
      </c>
      <c r="J1121" s="247"/>
    </row>
    <row r="1122" spans="1:10" s="115" customFormat="1" x14ac:dyDescent="0.2">
      <c r="A1122" s="210" t="s">
        <v>985</v>
      </c>
      <c r="B1122" s="211" t="s">
        <v>989</v>
      </c>
      <c r="C1122" s="210"/>
      <c r="D1122" s="211"/>
      <c r="E1122" s="213">
        <f>E1123+E1125</f>
        <v>21600000</v>
      </c>
      <c r="F1122" s="213">
        <f t="shared" ref="F1122:H1122" si="374">F1123+F1125</f>
        <v>21600000</v>
      </c>
      <c r="G1122" s="213">
        <f t="shared" si="374"/>
        <v>0</v>
      </c>
      <c r="H1122" s="213">
        <f t="shared" si="374"/>
        <v>0</v>
      </c>
      <c r="I1122" s="213">
        <f t="shared" ref="I1122:I1127" si="375">F1122-G1122+H1122</f>
        <v>21600000</v>
      </c>
      <c r="J1122" s="247"/>
    </row>
    <row r="1123" spans="1:10" s="115" customFormat="1" x14ac:dyDescent="0.2">
      <c r="A1123" s="126">
        <v>351</v>
      </c>
      <c r="B1123" s="228" t="s">
        <v>140</v>
      </c>
      <c r="C1123" s="126"/>
      <c r="D1123" s="228"/>
      <c r="E1123" s="120">
        <f>E1124</f>
        <v>7236000</v>
      </c>
      <c r="F1123" s="120">
        <f t="shared" ref="F1123:H1123" si="376">F1124</f>
        <v>6874200</v>
      </c>
      <c r="G1123" s="120">
        <f t="shared" si="376"/>
        <v>0</v>
      </c>
      <c r="H1123" s="120">
        <f t="shared" si="376"/>
        <v>0</v>
      </c>
      <c r="I1123" s="120">
        <f t="shared" si="375"/>
        <v>6874200</v>
      </c>
      <c r="J1123" s="247"/>
    </row>
    <row r="1124" spans="1:10" s="115" customFormat="1" x14ac:dyDescent="0.2">
      <c r="A1124" s="129">
        <v>3512</v>
      </c>
      <c r="B1124" s="222" t="s">
        <v>140</v>
      </c>
      <c r="C1124" s="111">
        <v>11</v>
      </c>
      <c r="D1124" s="112" t="s">
        <v>24</v>
      </c>
      <c r="E1124" s="141">
        <v>7236000</v>
      </c>
      <c r="F1124" s="141">
        <v>6874200</v>
      </c>
      <c r="G1124" s="141"/>
      <c r="H1124" s="141"/>
      <c r="I1124" s="141">
        <f t="shared" si="375"/>
        <v>6874200</v>
      </c>
      <c r="J1124" s="247"/>
    </row>
    <row r="1125" spans="1:10" s="115" customFormat="1" ht="31.5" x14ac:dyDescent="0.2">
      <c r="A1125" s="126">
        <v>352</v>
      </c>
      <c r="B1125" s="227" t="s">
        <v>923</v>
      </c>
      <c r="C1125" s="111"/>
      <c r="D1125" s="112"/>
      <c r="E1125" s="120">
        <f>SUM(E1126:E1127)</f>
        <v>14364000</v>
      </c>
      <c r="F1125" s="120">
        <f t="shared" ref="F1125:H1125" si="377">SUM(F1126:F1127)</f>
        <v>14725800</v>
      </c>
      <c r="G1125" s="120">
        <f t="shared" si="377"/>
        <v>0</v>
      </c>
      <c r="H1125" s="120">
        <f t="shared" si="377"/>
        <v>0</v>
      </c>
      <c r="I1125" s="120">
        <f t="shared" si="375"/>
        <v>14725800</v>
      </c>
      <c r="J1125" s="247"/>
    </row>
    <row r="1126" spans="1:10" s="115" customFormat="1" ht="30" x14ac:dyDescent="0.2">
      <c r="A1126" s="129">
        <v>3522</v>
      </c>
      <c r="B1126" s="222" t="s">
        <v>646</v>
      </c>
      <c r="C1126" s="111">
        <v>11</v>
      </c>
      <c r="D1126" s="112" t="s">
        <v>24</v>
      </c>
      <c r="E1126" s="141">
        <v>10800000</v>
      </c>
      <c r="F1126" s="141">
        <v>11161800</v>
      </c>
      <c r="G1126" s="141"/>
      <c r="H1126" s="141"/>
      <c r="I1126" s="141">
        <f t="shared" si="375"/>
        <v>11161800</v>
      </c>
      <c r="J1126" s="247"/>
    </row>
    <row r="1127" spans="1:10" s="115" customFormat="1" x14ac:dyDescent="0.2">
      <c r="A1127" s="129">
        <v>3523</v>
      </c>
      <c r="B1127" s="222" t="s">
        <v>394</v>
      </c>
      <c r="C1127" s="111">
        <v>11</v>
      </c>
      <c r="D1127" s="112" t="s">
        <v>24</v>
      </c>
      <c r="E1127" s="141">
        <v>3564000</v>
      </c>
      <c r="F1127" s="141">
        <v>3564000</v>
      </c>
      <c r="G1127" s="141"/>
      <c r="H1127" s="141"/>
      <c r="I1127" s="141">
        <f t="shared" si="375"/>
        <v>3564000</v>
      </c>
      <c r="J1127" s="247"/>
    </row>
    <row r="1128" spans="1:10" ht="31.5" x14ac:dyDescent="0.2">
      <c r="A1128" s="171" t="s">
        <v>857</v>
      </c>
      <c r="B1128" s="173" t="s">
        <v>858</v>
      </c>
      <c r="C1128" s="194"/>
      <c r="D1128" s="194"/>
      <c r="E1128" s="174">
        <f t="shared" ref="E1128:H1129" si="378">E1129</f>
        <v>242263</v>
      </c>
      <c r="F1128" s="174">
        <f t="shared" si="378"/>
        <v>242263</v>
      </c>
      <c r="G1128" s="174">
        <f t="shared" si="378"/>
        <v>0</v>
      </c>
      <c r="H1128" s="174">
        <f t="shared" si="378"/>
        <v>0</v>
      </c>
      <c r="I1128" s="174">
        <f t="shared" si="364"/>
        <v>242263</v>
      </c>
      <c r="J1128" s="247"/>
    </row>
    <row r="1129" spans="1:10" s="142" customFormat="1" x14ac:dyDescent="0.2">
      <c r="A1129" s="207" t="s">
        <v>959</v>
      </c>
      <c r="B1129" s="205" t="s">
        <v>960</v>
      </c>
      <c r="C1129" s="208"/>
      <c r="D1129" s="208"/>
      <c r="E1129" s="209">
        <f t="shared" si="378"/>
        <v>242263</v>
      </c>
      <c r="F1129" s="209">
        <f t="shared" si="378"/>
        <v>242263</v>
      </c>
      <c r="G1129" s="209">
        <f t="shared" si="378"/>
        <v>0</v>
      </c>
      <c r="H1129" s="209">
        <f t="shared" si="378"/>
        <v>0</v>
      </c>
      <c r="I1129" s="209">
        <f t="shared" si="364"/>
        <v>242263</v>
      </c>
      <c r="J1129" s="247"/>
    </row>
    <row r="1130" spans="1:10" x14ac:dyDescent="0.2">
      <c r="A1130" s="210" t="s">
        <v>983</v>
      </c>
      <c r="B1130" s="211" t="s">
        <v>990</v>
      </c>
      <c r="C1130" s="212"/>
      <c r="D1130" s="212"/>
      <c r="E1130" s="213">
        <f t="shared" ref="E1130:H1130" si="379">E1131</f>
        <v>242263</v>
      </c>
      <c r="F1130" s="213">
        <f t="shared" si="379"/>
        <v>242263</v>
      </c>
      <c r="G1130" s="213">
        <f t="shared" si="379"/>
        <v>0</v>
      </c>
      <c r="H1130" s="213">
        <f t="shared" si="379"/>
        <v>0</v>
      </c>
      <c r="I1130" s="213">
        <f t="shared" si="364"/>
        <v>242263</v>
      </c>
      <c r="J1130" s="247"/>
    </row>
    <row r="1131" spans="1:10" s="115" customFormat="1" x14ac:dyDescent="0.2">
      <c r="A1131" s="126">
        <v>363</v>
      </c>
      <c r="B1131" s="227" t="s">
        <v>926</v>
      </c>
      <c r="C1131" s="117"/>
      <c r="D1131" s="128"/>
      <c r="E1131" s="120">
        <f t="shared" ref="E1131:H1131" si="380">E1132</f>
        <v>242263</v>
      </c>
      <c r="F1131" s="120">
        <f t="shared" si="380"/>
        <v>242263</v>
      </c>
      <c r="G1131" s="120">
        <f t="shared" si="380"/>
        <v>0</v>
      </c>
      <c r="H1131" s="120">
        <f t="shared" si="380"/>
        <v>0</v>
      </c>
      <c r="I1131" s="120">
        <f t="shared" si="364"/>
        <v>242263</v>
      </c>
      <c r="J1131" s="247"/>
    </row>
    <row r="1132" spans="1:10" s="115" customFormat="1" x14ac:dyDescent="0.2">
      <c r="A1132" s="129">
        <v>3632</v>
      </c>
      <c r="B1132" s="222" t="s">
        <v>244</v>
      </c>
      <c r="C1132" s="111">
        <v>61</v>
      </c>
      <c r="D1132" s="112" t="s">
        <v>24</v>
      </c>
      <c r="E1132" s="141">
        <v>242263</v>
      </c>
      <c r="F1132" s="141">
        <v>242263</v>
      </c>
      <c r="G1132" s="141"/>
      <c r="H1132" s="141"/>
      <c r="I1132" s="141">
        <f t="shared" si="364"/>
        <v>242263</v>
      </c>
      <c r="J1132" s="247"/>
    </row>
    <row r="1133" spans="1:10" ht="31.5" x14ac:dyDescent="0.2">
      <c r="A1133" s="171" t="s">
        <v>102</v>
      </c>
      <c r="B1133" s="173" t="s">
        <v>1007</v>
      </c>
      <c r="C1133" s="194"/>
      <c r="D1133" s="194"/>
      <c r="E1133" s="174">
        <f>E1134+E1149</f>
        <v>11880524</v>
      </c>
      <c r="F1133" s="174">
        <f>F1134+F1149</f>
        <v>11880524</v>
      </c>
      <c r="G1133" s="174">
        <f>G1134+G1149</f>
        <v>59900</v>
      </c>
      <c r="H1133" s="174">
        <f>H1134+H1149</f>
        <v>0</v>
      </c>
      <c r="I1133" s="174">
        <f t="shared" si="364"/>
        <v>11820624</v>
      </c>
      <c r="J1133" s="247"/>
    </row>
    <row r="1134" spans="1:10" s="146" customFormat="1" x14ac:dyDescent="0.2">
      <c r="A1134" s="207" t="s">
        <v>956</v>
      </c>
      <c r="B1134" s="205" t="s">
        <v>910</v>
      </c>
      <c r="C1134" s="208"/>
      <c r="D1134" s="208"/>
      <c r="E1134" s="209">
        <f t="shared" ref="E1134:H1134" si="381">E1135+E1143</f>
        <v>1735250</v>
      </c>
      <c r="F1134" s="209">
        <f t="shared" si="381"/>
        <v>1735250</v>
      </c>
      <c r="G1134" s="209">
        <f t="shared" si="381"/>
        <v>59900</v>
      </c>
      <c r="H1134" s="209">
        <f t="shared" si="381"/>
        <v>0</v>
      </c>
      <c r="I1134" s="209">
        <f t="shared" si="364"/>
        <v>1675350</v>
      </c>
      <c r="J1134" s="247"/>
    </row>
    <row r="1135" spans="1:10" x14ac:dyDescent="0.2">
      <c r="A1135" s="210" t="s">
        <v>976</v>
      </c>
      <c r="B1135" s="211" t="s">
        <v>987</v>
      </c>
      <c r="C1135" s="212"/>
      <c r="D1135" s="212"/>
      <c r="E1135" s="213">
        <f t="shared" ref="E1135:H1135" si="382">E1136+E1139</f>
        <v>1360000</v>
      </c>
      <c r="F1135" s="213">
        <f t="shared" si="382"/>
        <v>1360000</v>
      </c>
      <c r="G1135" s="213">
        <f t="shared" si="382"/>
        <v>58000</v>
      </c>
      <c r="H1135" s="213">
        <f t="shared" si="382"/>
        <v>0</v>
      </c>
      <c r="I1135" s="213">
        <f t="shared" si="364"/>
        <v>1302000</v>
      </c>
      <c r="J1135" s="247"/>
    </row>
    <row r="1136" spans="1:10" x14ac:dyDescent="0.2">
      <c r="A1136" s="119">
        <v>322</v>
      </c>
      <c r="B1136" s="227" t="s">
        <v>917</v>
      </c>
      <c r="C1136" s="117"/>
      <c r="D1136" s="118"/>
      <c r="E1136" s="120">
        <f>SUM(E1137:E1138)</f>
        <v>305000</v>
      </c>
      <c r="F1136" s="120">
        <f>SUM(F1137:F1138)</f>
        <v>305000</v>
      </c>
      <c r="G1136" s="120">
        <f>SUM(G1137:G1138)</f>
        <v>15250</v>
      </c>
      <c r="H1136" s="120">
        <f>SUM(H1137:H1138)</f>
        <v>0</v>
      </c>
      <c r="I1136" s="120">
        <f t="shared" si="364"/>
        <v>289750</v>
      </c>
      <c r="J1136" s="247"/>
    </row>
    <row r="1137" spans="1:10" s="142" customFormat="1" ht="15" x14ac:dyDescent="0.2">
      <c r="A1137" s="123">
        <v>3225</v>
      </c>
      <c r="B1137" s="222" t="s">
        <v>151</v>
      </c>
      <c r="C1137" s="111">
        <v>11</v>
      </c>
      <c r="D1137" s="122" t="s">
        <v>24</v>
      </c>
      <c r="E1137" s="147">
        <v>97500</v>
      </c>
      <c r="F1137" s="147">
        <v>97500</v>
      </c>
      <c r="G1137" s="147">
        <v>4875</v>
      </c>
      <c r="H1137" s="147"/>
      <c r="I1137" s="147">
        <f t="shared" si="364"/>
        <v>92625</v>
      </c>
      <c r="J1137" s="247"/>
    </row>
    <row r="1138" spans="1:10" s="142" customFormat="1" ht="15" x14ac:dyDescent="0.2">
      <c r="A1138" s="123">
        <v>3227</v>
      </c>
      <c r="B1138" s="222" t="s">
        <v>235</v>
      </c>
      <c r="C1138" s="111">
        <v>11</v>
      </c>
      <c r="D1138" s="122" t="s">
        <v>24</v>
      </c>
      <c r="E1138" s="147">
        <v>207500</v>
      </c>
      <c r="F1138" s="147">
        <v>207500</v>
      </c>
      <c r="G1138" s="147">
        <v>10375</v>
      </c>
      <c r="H1138" s="147"/>
      <c r="I1138" s="147">
        <f t="shared" si="364"/>
        <v>197125</v>
      </c>
      <c r="J1138" s="247"/>
    </row>
    <row r="1139" spans="1:10" s="115" customFormat="1" x14ac:dyDescent="0.2">
      <c r="A1139" s="119">
        <v>323</v>
      </c>
      <c r="B1139" s="227" t="s">
        <v>918</v>
      </c>
      <c r="C1139" s="117"/>
      <c r="D1139" s="118"/>
      <c r="E1139" s="120">
        <f>SUM(E1140:E1142)</f>
        <v>1055000</v>
      </c>
      <c r="F1139" s="120">
        <f>SUM(F1140:F1142)</f>
        <v>1055000</v>
      </c>
      <c r="G1139" s="120">
        <f>SUM(G1140:G1142)</f>
        <v>42750</v>
      </c>
      <c r="H1139" s="120">
        <f>SUM(H1140:H1142)</f>
        <v>0</v>
      </c>
      <c r="I1139" s="120">
        <f t="shared" si="364"/>
        <v>1012250</v>
      </c>
      <c r="J1139" s="247"/>
    </row>
    <row r="1140" spans="1:10" s="142" customFormat="1" ht="15" x14ac:dyDescent="0.2">
      <c r="A1140" s="123">
        <v>3232</v>
      </c>
      <c r="B1140" s="222" t="s">
        <v>118</v>
      </c>
      <c r="C1140" s="111">
        <v>11</v>
      </c>
      <c r="D1140" s="122" t="s">
        <v>24</v>
      </c>
      <c r="E1140" s="147">
        <v>200000</v>
      </c>
      <c r="F1140" s="147">
        <v>200000</v>
      </c>
      <c r="G1140" s="147"/>
      <c r="H1140" s="147"/>
      <c r="I1140" s="147">
        <f t="shared" si="364"/>
        <v>200000</v>
      </c>
      <c r="J1140" s="247"/>
    </row>
    <row r="1141" spans="1:10" s="142" customFormat="1" ht="15" x14ac:dyDescent="0.2">
      <c r="A1141" s="123">
        <v>3235</v>
      </c>
      <c r="B1141" s="222" t="s">
        <v>42</v>
      </c>
      <c r="C1141" s="111">
        <v>11</v>
      </c>
      <c r="D1141" s="122" t="s">
        <v>24</v>
      </c>
      <c r="E1141" s="147">
        <v>95000</v>
      </c>
      <c r="F1141" s="147">
        <v>95000</v>
      </c>
      <c r="G1141" s="147">
        <v>4750</v>
      </c>
      <c r="H1141" s="147"/>
      <c r="I1141" s="147">
        <f t="shared" si="364"/>
        <v>90250</v>
      </c>
      <c r="J1141" s="247"/>
    </row>
    <row r="1142" spans="1:10" s="142" customFormat="1" ht="15" x14ac:dyDescent="0.2">
      <c r="A1142" s="123">
        <v>3238</v>
      </c>
      <c r="B1142" s="222" t="s">
        <v>122</v>
      </c>
      <c r="C1142" s="111">
        <v>11</v>
      </c>
      <c r="D1142" s="122" t="s">
        <v>24</v>
      </c>
      <c r="E1142" s="147">
        <v>760000</v>
      </c>
      <c r="F1142" s="147">
        <v>760000</v>
      </c>
      <c r="G1142" s="147">
        <v>38000</v>
      </c>
      <c r="H1142" s="147"/>
      <c r="I1142" s="147">
        <f t="shared" si="364"/>
        <v>722000</v>
      </c>
      <c r="J1142" s="247"/>
    </row>
    <row r="1143" spans="1:10" x14ac:dyDescent="0.2">
      <c r="A1143" s="210" t="s">
        <v>977</v>
      </c>
      <c r="B1143" s="211" t="s">
        <v>994</v>
      </c>
      <c r="C1143" s="212"/>
      <c r="D1143" s="212"/>
      <c r="E1143" s="213">
        <f t="shared" ref="E1143:H1143" si="383">E1144</f>
        <v>375250</v>
      </c>
      <c r="F1143" s="213">
        <f t="shared" si="383"/>
        <v>375250</v>
      </c>
      <c r="G1143" s="213">
        <f t="shared" si="383"/>
        <v>1900</v>
      </c>
      <c r="H1143" s="213">
        <f t="shared" si="383"/>
        <v>0</v>
      </c>
      <c r="I1143" s="213">
        <f t="shared" si="364"/>
        <v>373350</v>
      </c>
      <c r="J1143" s="247"/>
    </row>
    <row r="1144" spans="1:10" s="115" customFormat="1" x14ac:dyDescent="0.2">
      <c r="A1144" s="119">
        <v>422</v>
      </c>
      <c r="B1144" s="227" t="s">
        <v>921</v>
      </c>
      <c r="C1144" s="117"/>
      <c r="D1144" s="118"/>
      <c r="E1144" s="120">
        <f>SUM(E1145:E1148)</f>
        <v>375250</v>
      </c>
      <c r="F1144" s="120">
        <f>SUM(F1145:F1148)</f>
        <v>375250</v>
      </c>
      <c r="G1144" s="120">
        <f>SUM(G1145:G1148)</f>
        <v>1900</v>
      </c>
      <c r="H1144" s="120">
        <f>SUM(H1145:H1148)</f>
        <v>0</v>
      </c>
      <c r="I1144" s="120">
        <f t="shared" si="364"/>
        <v>373350</v>
      </c>
      <c r="J1144" s="247"/>
    </row>
    <row r="1145" spans="1:10" s="142" customFormat="1" ht="15" x14ac:dyDescent="0.2">
      <c r="A1145" s="123">
        <v>4221</v>
      </c>
      <c r="B1145" s="222" t="s">
        <v>129</v>
      </c>
      <c r="C1145" s="111">
        <v>11</v>
      </c>
      <c r="D1145" s="122" t="s">
        <v>24</v>
      </c>
      <c r="E1145" s="147">
        <v>19000</v>
      </c>
      <c r="F1145" s="147">
        <v>19000</v>
      </c>
      <c r="G1145" s="147">
        <v>950</v>
      </c>
      <c r="H1145" s="147"/>
      <c r="I1145" s="147">
        <f t="shared" si="364"/>
        <v>18050</v>
      </c>
      <c r="J1145" s="247"/>
    </row>
    <row r="1146" spans="1:10" s="142" customFormat="1" ht="15" x14ac:dyDescent="0.2">
      <c r="A1146" s="123">
        <v>4222</v>
      </c>
      <c r="B1146" s="222" t="s">
        <v>130</v>
      </c>
      <c r="C1146" s="111">
        <v>11</v>
      </c>
      <c r="D1146" s="122" t="s">
        <v>24</v>
      </c>
      <c r="E1146" s="147">
        <v>9500</v>
      </c>
      <c r="F1146" s="147">
        <v>9500</v>
      </c>
      <c r="G1146" s="147">
        <v>475</v>
      </c>
      <c r="H1146" s="147"/>
      <c r="I1146" s="147">
        <f t="shared" si="364"/>
        <v>9025</v>
      </c>
      <c r="J1146" s="247"/>
    </row>
    <row r="1147" spans="1:10" s="146" customFormat="1" x14ac:dyDescent="0.2">
      <c r="A1147" s="123">
        <v>4223</v>
      </c>
      <c r="B1147" s="222" t="s">
        <v>131</v>
      </c>
      <c r="C1147" s="111">
        <v>11</v>
      </c>
      <c r="D1147" s="122" t="s">
        <v>24</v>
      </c>
      <c r="E1147" s="147">
        <v>9500</v>
      </c>
      <c r="F1147" s="147">
        <v>9500</v>
      </c>
      <c r="G1147" s="147">
        <v>475</v>
      </c>
      <c r="H1147" s="147"/>
      <c r="I1147" s="147">
        <f t="shared" si="364"/>
        <v>9025</v>
      </c>
      <c r="J1147" s="247"/>
    </row>
    <row r="1148" spans="1:10" s="142" customFormat="1" ht="15" x14ac:dyDescent="0.2">
      <c r="A1148" s="123">
        <v>4227</v>
      </c>
      <c r="B1148" s="222" t="s">
        <v>132</v>
      </c>
      <c r="C1148" s="111">
        <v>11</v>
      </c>
      <c r="D1148" s="122" t="s">
        <v>24</v>
      </c>
      <c r="E1148" s="147">
        <v>337250</v>
      </c>
      <c r="F1148" s="147">
        <v>337250</v>
      </c>
      <c r="G1148" s="147"/>
      <c r="H1148" s="147"/>
      <c r="I1148" s="147">
        <f t="shared" si="364"/>
        <v>337250</v>
      </c>
      <c r="J1148" s="247"/>
    </row>
    <row r="1149" spans="1:10" x14ac:dyDescent="0.2">
      <c r="A1149" s="207" t="s">
        <v>961</v>
      </c>
      <c r="B1149" s="205" t="s">
        <v>962</v>
      </c>
      <c r="C1149" s="208"/>
      <c r="D1149" s="208"/>
      <c r="E1149" s="209">
        <f t="shared" ref="E1149:H1149" si="384">E1150+E1159</f>
        <v>10145274</v>
      </c>
      <c r="F1149" s="209">
        <f t="shared" si="384"/>
        <v>10145274</v>
      </c>
      <c r="G1149" s="209">
        <f t="shared" si="384"/>
        <v>0</v>
      </c>
      <c r="H1149" s="209">
        <f t="shared" si="384"/>
        <v>0</v>
      </c>
      <c r="I1149" s="209">
        <f t="shared" si="364"/>
        <v>10145274</v>
      </c>
      <c r="J1149" s="247"/>
    </row>
    <row r="1150" spans="1:10" x14ac:dyDescent="0.2">
      <c r="A1150" s="210" t="s">
        <v>976</v>
      </c>
      <c r="B1150" s="211" t="s">
        <v>987</v>
      </c>
      <c r="C1150" s="212"/>
      <c r="D1150" s="212"/>
      <c r="E1150" s="213">
        <f t="shared" ref="E1150:H1150" si="385">E1153+E1155+E1151+E1157</f>
        <v>1581274</v>
      </c>
      <c r="F1150" s="213">
        <f t="shared" si="385"/>
        <v>1581274</v>
      </c>
      <c r="G1150" s="213">
        <f t="shared" si="385"/>
        <v>0</v>
      </c>
      <c r="H1150" s="213">
        <f t="shared" si="385"/>
        <v>0</v>
      </c>
      <c r="I1150" s="213">
        <f t="shared" si="364"/>
        <v>1581274</v>
      </c>
      <c r="J1150" s="247"/>
    </row>
    <row r="1151" spans="1:10" x14ac:dyDescent="0.2">
      <c r="A1151" s="119">
        <v>321</v>
      </c>
      <c r="B1151" s="227" t="s">
        <v>916</v>
      </c>
      <c r="C1151" s="117"/>
      <c r="D1151" s="118"/>
      <c r="E1151" s="120">
        <f>E1152</f>
        <v>200000</v>
      </c>
      <c r="F1151" s="120">
        <f>F1152</f>
        <v>200000</v>
      </c>
      <c r="G1151" s="120">
        <f>G1152</f>
        <v>0</v>
      </c>
      <c r="H1151" s="120">
        <f>H1152</f>
        <v>0</v>
      </c>
      <c r="I1151" s="120">
        <f t="shared" si="364"/>
        <v>200000</v>
      </c>
      <c r="J1151" s="247"/>
    </row>
    <row r="1152" spans="1:10" s="142" customFormat="1" ht="15" x14ac:dyDescent="0.2">
      <c r="A1152" s="123">
        <v>3213</v>
      </c>
      <c r="B1152" s="222" t="s">
        <v>112</v>
      </c>
      <c r="C1152" s="111">
        <v>52</v>
      </c>
      <c r="D1152" s="122" t="s">
        <v>24</v>
      </c>
      <c r="E1152" s="147">
        <v>200000</v>
      </c>
      <c r="F1152" s="147">
        <v>200000</v>
      </c>
      <c r="G1152" s="147"/>
      <c r="H1152" s="147"/>
      <c r="I1152" s="147">
        <f t="shared" si="364"/>
        <v>200000</v>
      </c>
      <c r="J1152" s="247"/>
    </row>
    <row r="1153" spans="1:10" x14ac:dyDescent="0.2">
      <c r="A1153" s="119">
        <v>322</v>
      </c>
      <c r="B1153" s="227" t="s">
        <v>917</v>
      </c>
      <c r="C1153" s="117"/>
      <c r="D1153" s="118"/>
      <c r="E1153" s="120">
        <f>E1154</f>
        <v>120000</v>
      </c>
      <c r="F1153" s="120">
        <f>F1154</f>
        <v>120000</v>
      </c>
      <c r="G1153" s="120">
        <f>G1154</f>
        <v>0</v>
      </c>
      <c r="H1153" s="120">
        <f>H1154</f>
        <v>0</v>
      </c>
      <c r="I1153" s="120">
        <f t="shared" si="364"/>
        <v>120000</v>
      </c>
      <c r="J1153" s="247"/>
    </row>
    <row r="1154" spans="1:10" s="142" customFormat="1" ht="15" x14ac:dyDescent="0.2">
      <c r="A1154" s="123">
        <v>3225</v>
      </c>
      <c r="B1154" s="222" t="s">
        <v>151</v>
      </c>
      <c r="C1154" s="111">
        <v>52</v>
      </c>
      <c r="D1154" s="122" t="s">
        <v>24</v>
      </c>
      <c r="E1154" s="147">
        <v>120000</v>
      </c>
      <c r="F1154" s="147">
        <v>120000</v>
      </c>
      <c r="G1154" s="147"/>
      <c r="H1154" s="147"/>
      <c r="I1154" s="147">
        <f t="shared" si="364"/>
        <v>120000</v>
      </c>
      <c r="J1154" s="247"/>
    </row>
    <row r="1155" spans="1:10" x14ac:dyDescent="0.2">
      <c r="A1155" s="119">
        <v>323</v>
      </c>
      <c r="B1155" s="227" t="s">
        <v>918</v>
      </c>
      <c r="C1155" s="117"/>
      <c r="D1155" s="118"/>
      <c r="E1155" s="120">
        <f>E1156</f>
        <v>988274</v>
      </c>
      <c r="F1155" s="120">
        <f>F1156</f>
        <v>988274</v>
      </c>
      <c r="G1155" s="120">
        <f>G1156</f>
        <v>0</v>
      </c>
      <c r="H1155" s="120">
        <f>H1156</f>
        <v>0</v>
      </c>
      <c r="I1155" s="120">
        <f t="shared" si="364"/>
        <v>988274</v>
      </c>
      <c r="J1155" s="247"/>
    </row>
    <row r="1156" spans="1:10" s="142" customFormat="1" ht="15" x14ac:dyDescent="0.2">
      <c r="A1156" s="123">
        <v>3238</v>
      </c>
      <c r="B1156" s="222" t="s">
        <v>122</v>
      </c>
      <c r="C1156" s="111">
        <v>52</v>
      </c>
      <c r="D1156" s="122" t="s">
        <v>24</v>
      </c>
      <c r="E1156" s="147">
        <v>988274</v>
      </c>
      <c r="F1156" s="147">
        <v>988274</v>
      </c>
      <c r="G1156" s="147"/>
      <c r="H1156" s="147"/>
      <c r="I1156" s="147">
        <f t="shared" si="364"/>
        <v>988274</v>
      </c>
      <c r="J1156" s="247"/>
    </row>
    <row r="1157" spans="1:10" x14ac:dyDescent="0.2">
      <c r="A1157" s="119">
        <v>329</v>
      </c>
      <c r="B1157" s="227" t="s">
        <v>125</v>
      </c>
      <c r="C1157" s="117"/>
      <c r="D1157" s="118"/>
      <c r="E1157" s="120">
        <f>E1158</f>
        <v>273000</v>
      </c>
      <c r="F1157" s="120">
        <f>F1158</f>
        <v>273000</v>
      </c>
      <c r="G1157" s="120">
        <f>G1158</f>
        <v>0</v>
      </c>
      <c r="H1157" s="120">
        <f>H1158</f>
        <v>0</v>
      </c>
      <c r="I1157" s="120">
        <f t="shared" si="364"/>
        <v>273000</v>
      </c>
      <c r="J1157" s="247"/>
    </row>
    <row r="1158" spans="1:10" s="142" customFormat="1" ht="15" x14ac:dyDescent="0.2">
      <c r="A1158" s="123">
        <v>3294</v>
      </c>
      <c r="B1158" s="222" t="s">
        <v>610</v>
      </c>
      <c r="C1158" s="111">
        <v>52</v>
      </c>
      <c r="D1158" s="122" t="s">
        <v>24</v>
      </c>
      <c r="E1158" s="147">
        <v>273000</v>
      </c>
      <c r="F1158" s="147">
        <v>273000</v>
      </c>
      <c r="G1158" s="147"/>
      <c r="H1158" s="147"/>
      <c r="I1158" s="147">
        <f t="shared" si="364"/>
        <v>273000</v>
      </c>
      <c r="J1158" s="247"/>
    </row>
    <row r="1159" spans="1:10" x14ac:dyDescent="0.2">
      <c r="A1159" s="210" t="s">
        <v>977</v>
      </c>
      <c r="B1159" s="211" t="s">
        <v>994</v>
      </c>
      <c r="C1159" s="212"/>
      <c r="D1159" s="212"/>
      <c r="E1159" s="213">
        <f t="shared" ref="E1159:H1159" si="386">E1160+E1164</f>
        <v>8564000</v>
      </c>
      <c r="F1159" s="213">
        <f t="shared" si="386"/>
        <v>8564000</v>
      </c>
      <c r="G1159" s="213">
        <f t="shared" si="386"/>
        <v>0</v>
      </c>
      <c r="H1159" s="213">
        <f t="shared" si="386"/>
        <v>0</v>
      </c>
      <c r="I1159" s="213">
        <f t="shared" si="364"/>
        <v>8564000</v>
      </c>
      <c r="J1159" s="247"/>
    </row>
    <row r="1160" spans="1:10" x14ac:dyDescent="0.2">
      <c r="A1160" s="119">
        <v>422</v>
      </c>
      <c r="B1160" s="227" t="s">
        <v>921</v>
      </c>
      <c r="C1160" s="117"/>
      <c r="D1160" s="118"/>
      <c r="E1160" s="120">
        <f t="shared" ref="E1160:H1160" si="387">SUM(E1161:E1163)</f>
        <v>2464000</v>
      </c>
      <c r="F1160" s="120">
        <f t="shared" si="387"/>
        <v>2464000</v>
      </c>
      <c r="G1160" s="120">
        <f t="shared" si="387"/>
        <v>0</v>
      </c>
      <c r="H1160" s="120">
        <f t="shared" si="387"/>
        <v>0</v>
      </c>
      <c r="I1160" s="120">
        <f t="shared" si="364"/>
        <v>2464000</v>
      </c>
      <c r="J1160" s="247"/>
    </row>
    <row r="1161" spans="1:10" s="142" customFormat="1" ht="15" x14ac:dyDescent="0.2">
      <c r="A1161" s="123">
        <v>4221</v>
      </c>
      <c r="B1161" s="222" t="s">
        <v>129</v>
      </c>
      <c r="C1161" s="111">
        <v>52</v>
      </c>
      <c r="D1161" s="122" t="s">
        <v>24</v>
      </c>
      <c r="E1161" s="147">
        <v>1548000</v>
      </c>
      <c r="F1161" s="147">
        <v>1548000</v>
      </c>
      <c r="G1161" s="147"/>
      <c r="H1161" s="147"/>
      <c r="I1161" s="147">
        <f t="shared" si="364"/>
        <v>1548000</v>
      </c>
      <c r="J1161" s="247"/>
    </row>
    <row r="1162" spans="1:10" s="142" customFormat="1" ht="15" x14ac:dyDescent="0.2">
      <c r="A1162" s="123">
        <v>4225</v>
      </c>
      <c r="B1162" s="222" t="s">
        <v>134</v>
      </c>
      <c r="C1162" s="111">
        <v>52</v>
      </c>
      <c r="D1162" s="122" t="s">
        <v>24</v>
      </c>
      <c r="E1162" s="147">
        <v>0</v>
      </c>
      <c r="F1162" s="147">
        <v>0</v>
      </c>
      <c r="G1162" s="147"/>
      <c r="H1162" s="147"/>
      <c r="I1162" s="147">
        <f t="shared" si="364"/>
        <v>0</v>
      </c>
      <c r="J1162" s="247"/>
    </row>
    <row r="1163" spans="1:10" s="142" customFormat="1" ht="15" x14ac:dyDescent="0.2">
      <c r="A1163" s="123">
        <v>4227</v>
      </c>
      <c r="B1163" s="222" t="s">
        <v>132</v>
      </c>
      <c r="C1163" s="111">
        <v>52</v>
      </c>
      <c r="D1163" s="122" t="s">
        <v>24</v>
      </c>
      <c r="E1163" s="147">
        <v>916000</v>
      </c>
      <c r="F1163" s="147">
        <v>916000</v>
      </c>
      <c r="G1163" s="147"/>
      <c r="H1163" s="147"/>
      <c r="I1163" s="147">
        <f t="shared" si="364"/>
        <v>916000</v>
      </c>
      <c r="J1163" s="247"/>
    </row>
    <row r="1164" spans="1:10" x14ac:dyDescent="0.2">
      <c r="A1164" s="119">
        <v>423</v>
      </c>
      <c r="B1164" s="119" t="s">
        <v>937</v>
      </c>
      <c r="C1164" s="117"/>
      <c r="D1164" s="118"/>
      <c r="E1164" s="120">
        <f>E1165</f>
        <v>6100000</v>
      </c>
      <c r="F1164" s="120">
        <f>F1165</f>
        <v>6100000</v>
      </c>
      <c r="G1164" s="120">
        <f>G1165</f>
        <v>0</v>
      </c>
      <c r="H1164" s="120">
        <f>H1165</f>
        <v>0</v>
      </c>
      <c r="I1164" s="120">
        <f t="shared" si="364"/>
        <v>6100000</v>
      </c>
      <c r="J1164" s="247"/>
    </row>
    <row r="1165" spans="1:10" s="142" customFormat="1" ht="15" x14ac:dyDescent="0.2">
      <c r="A1165" s="123">
        <v>4231</v>
      </c>
      <c r="B1165" s="222" t="s">
        <v>128</v>
      </c>
      <c r="C1165" s="111">
        <v>52</v>
      </c>
      <c r="D1165" s="122" t="s">
        <v>24</v>
      </c>
      <c r="E1165" s="147">
        <v>6100000</v>
      </c>
      <c r="F1165" s="147">
        <v>6100000</v>
      </c>
      <c r="G1165" s="147"/>
      <c r="H1165" s="147"/>
      <c r="I1165" s="147">
        <f t="shared" si="364"/>
        <v>6100000</v>
      </c>
      <c r="J1165" s="247"/>
    </row>
    <row r="1166" spans="1:10" s="142" customFormat="1" ht="31.5" x14ac:dyDescent="0.2">
      <c r="A1166" s="171" t="s">
        <v>1030</v>
      </c>
      <c r="B1166" s="173" t="s">
        <v>1031</v>
      </c>
      <c r="C1166" s="174"/>
      <c r="D1166" s="174"/>
      <c r="E1166" s="174">
        <f>E1167</f>
        <v>100000000</v>
      </c>
      <c r="F1166" s="174">
        <f t="shared" ref="F1166:H1168" si="388">F1167</f>
        <v>100000000</v>
      </c>
      <c r="G1166" s="174">
        <f t="shared" si="388"/>
        <v>0</v>
      </c>
      <c r="H1166" s="174">
        <f t="shared" si="388"/>
        <v>0</v>
      </c>
      <c r="I1166" s="174">
        <f t="shared" si="364"/>
        <v>100000000</v>
      </c>
      <c r="J1166" s="247"/>
    </row>
    <row r="1167" spans="1:10" s="142" customFormat="1" x14ac:dyDescent="0.2">
      <c r="A1167" s="205">
        <v>11</v>
      </c>
      <c r="B1167" s="205" t="s">
        <v>910</v>
      </c>
      <c r="C1167" s="206"/>
      <c r="D1167" s="206"/>
      <c r="E1167" s="209">
        <f>E1168</f>
        <v>100000000</v>
      </c>
      <c r="F1167" s="209">
        <f t="shared" si="388"/>
        <v>100000000</v>
      </c>
      <c r="G1167" s="209">
        <f t="shared" si="388"/>
        <v>0</v>
      </c>
      <c r="H1167" s="209">
        <f t="shared" si="388"/>
        <v>0</v>
      </c>
      <c r="I1167" s="209">
        <f t="shared" si="364"/>
        <v>100000000</v>
      </c>
      <c r="J1167" s="247"/>
    </row>
    <row r="1168" spans="1:10" s="142" customFormat="1" x14ac:dyDescent="0.2">
      <c r="A1168" s="210" t="s">
        <v>983</v>
      </c>
      <c r="B1168" s="211" t="s">
        <v>990</v>
      </c>
      <c r="C1168" s="213"/>
      <c r="D1168" s="213"/>
      <c r="E1168" s="213">
        <f>E1169</f>
        <v>100000000</v>
      </c>
      <c r="F1168" s="213">
        <f t="shared" si="388"/>
        <v>100000000</v>
      </c>
      <c r="G1168" s="213">
        <f t="shared" si="388"/>
        <v>0</v>
      </c>
      <c r="H1168" s="213">
        <f t="shared" si="388"/>
        <v>0</v>
      </c>
      <c r="I1168" s="213">
        <f t="shared" si="364"/>
        <v>100000000</v>
      </c>
      <c r="J1168" s="247"/>
    </row>
    <row r="1169" spans="1:10" s="142" customFormat="1" x14ac:dyDescent="0.2">
      <c r="A1169" s="119">
        <v>363</v>
      </c>
      <c r="B1169" s="227" t="s">
        <v>926</v>
      </c>
      <c r="C1169" s="120"/>
      <c r="D1169" s="120"/>
      <c r="E1169" s="120">
        <f>E1170</f>
        <v>100000000</v>
      </c>
      <c r="F1169" s="120">
        <f t="shared" ref="F1169:H1169" si="389">F1170</f>
        <v>100000000</v>
      </c>
      <c r="G1169" s="120">
        <f t="shared" si="389"/>
        <v>0</v>
      </c>
      <c r="H1169" s="120">
        <f t="shared" si="389"/>
        <v>0</v>
      </c>
      <c r="I1169" s="120">
        <f t="shared" si="364"/>
        <v>100000000</v>
      </c>
      <c r="J1169" s="247"/>
    </row>
    <row r="1170" spans="1:10" s="142" customFormat="1" ht="15" x14ac:dyDescent="0.2">
      <c r="A1170" s="123">
        <v>3632</v>
      </c>
      <c r="B1170" s="222" t="s">
        <v>244</v>
      </c>
      <c r="C1170" s="111">
        <v>11</v>
      </c>
      <c r="D1170" s="122" t="s">
        <v>24</v>
      </c>
      <c r="E1170" s="147">
        <v>100000000</v>
      </c>
      <c r="F1170" s="147">
        <v>100000000</v>
      </c>
      <c r="G1170" s="147"/>
      <c r="H1170" s="147"/>
      <c r="I1170" s="147">
        <f t="shared" si="364"/>
        <v>100000000</v>
      </c>
      <c r="J1170" s="247"/>
    </row>
    <row r="1171" spans="1:10" s="115" customFormat="1" ht="47.25" x14ac:dyDescent="0.2">
      <c r="A1171" s="176" t="s">
        <v>604</v>
      </c>
      <c r="B1171" s="173" t="s">
        <v>656</v>
      </c>
      <c r="C1171" s="194"/>
      <c r="D1171" s="194"/>
      <c r="E1171" s="174">
        <f t="shared" ref="E1171:H1172" si="390">E1172</f>
        <v>42059000</v>
      </c>
      <c r="F1171" s="174">
        <f t="shared" si="390"/>
        <v>42059000</v>
      </c>
      <c r="G1171" s="174">
        <f t="shared" si="390"/>
        <v>2097950</v>
      </c>
      <c r="H1171" s="174">
        <f t="shared" si="390"/>
        <v>0</v>
      </c>
      <c r="I1171" s="174">
        <f t="shared" si="364"/>
        <v>39961050</v>
      </c>
      <c r="J1171" s="247"/>
    </row>
    <row r="1172" spans="1:10" s="195" customFormat="1" x14ac:dyDescent="0.2">
      <c r="A1172" s="205">
        <v>11</v>
      </c>
      <c r="B1172" s="205" t="s">
        <v>910</v>
      </c>
      <c r="C1172" s="206"/>
      <c r="D1172" s="206"/>
      <c r="E1172" s="209">
        <f t="shared" si="390"/>
        <v>42059000</v>
      </c>
      <c r="F1172" s="209">
        <f t="shared" si="390"/>
        <v>42059000</v>
      </c>
      <c r="G1172" s="209">
        <f t="shared" si="390"/>
        <v>2097950</v>
      </c>
      <c r="H1172" s="209">
        <f t="shared" si="390"/>
        <v>0</v>
      </c>
      <c r="I1172" s="209">
        <f t="shared" si="364"/>
        <v>39961050</v>
      </c>
      <c r="J1172" s="247"/>
    </row>
    <row r="1173" spans="1:10" x14ac:dyDescent="0.2">
      <c r="A1173" s="210" t="s">
        <v>983</v>
      </c>
      <c r="B1173" s="211" t="s">
        <v>990</v>
      </c>
      <c r="C1173" s="212"/>
      <c r="D1173" s="212"/>
      <c r="E1173" s="213">
        <f t="shared" ref="E1173:H1173" si="391">E1174</f>
        <v>42059000</v>
      </c>
      <c r="F1173" s="213">
        <f t="shared" si="391"/>
        <v>42059000</v>
      </c>
      <c r="G1173" s="213">
        <f t="shared" si="391"/>
        <v>2097950</v>
      </c>
      <c r="H1173" s="213">
        <f t="shared" si="391"/>
        <v>0</v>
      </c>
      <c r="I1173" s="213">
        <f t="shared" si="364"/>
        <v>39961050</v>
      </c>
      <c r="J1173" s="247"/>
    </row>
    <row r="1174" spans="1:10" s="115" customFormat="1" x14ac:dyDescent="0.2">
      <c r="A1174" s="119">
        <v>363</v>
      </c>
      <c r="B1174" s="227" t="s">
        <v>926</v>
      </c>
      <c r="C1174" s="130"/>
      <c r="D1174" s="118"/>
      <c r="E1174" s="120">
        <f>E1176+E1175</f>
        <v>42059000</v>
      </c>
      <c r="F1174" s="120">
        <f>F1176+F1175</f>
        <v>42059000</v>
      </c>
      <c r="G1174" s="120">
        <f>G1176+G1175</f>
        <v>2097950</v>
      </c>
      <c r="H1174" s="120">
        <f>H1176+H1175</f>
        <v>0</v>
      </c>
      <c r="I1174" s="120">
        <f t="shared" si="364"/>
        <v>39961050</v>
      </c>
      <c r="J1174" s="247"/>
    </row>
    <row r="1175" spans="1:10" s="142" customFormat="1" ht="15" x14ac:dyDescent="0.2">
      <c r="A1175" s="139">
        <v>3631</v>
      </c>
      <c r="B1175" s="223" t="s">
        <v>233</v>
      </c>
      <c r="C1175" s="188">
        <v>11</v>
      </c>
      <c r="D1175" s="138" t="s">
        <v>27</v>
      </c>
      <c r="E1175" s="140">
        <v>100000</v>
      </c>
      <c r="F1175" s="140">
        <v>100000</v>
      </c>
      <c r="G1175" s="140"/>
      <c r="H1175" s="140"/>
      <c r="I1175" s="140">
        <f t="shared" si="364"/>
        <v>100000</v>
      </c>
      <c r="J1175" s="247"/>
    </row>
    <row r="1176" spans="1:10" s="146" customFormat="1" x14ac:dyDescent="0.2">
      <c r="A1176" s="123">
        <v>3632</v>
      </c>
      <c r="B1176" s="222" t="s">
        <v>244</v>
      </c>
      <c r="C1176" s="132">
        <v>11</v>
      </c>
      <c r="D1176" s="122" t="s">
        <v>27</v>
      </c>
      <c r="E1176" s="147">
        <v>41959000</v>
      </c>
      <c r="F1176" s="147">
        <v>41959000</v>
      </c>
      <c r="G1176" s="147">
        <v>2097950</v>
      </c>
      <c r="H1176" s="147"/>
      <c r="I1176" s="147">
        <f t="shared" si="364"/>
        <v>39861050</v>
      </c>
      <c r="J1176" s="247"/>
    </row>
    <row r="1177" spans="1:10" s="133" customFormat="1" ht="31.5" x14ac:dyDescent="0.2">
      <c r="A1177" s="171" t="s">
        <v>665</v>
      </c>
      <c r="B1177" s="173" t="s">
        <v>664</v>
      </c>
      <c r="C1177" s="194"/>
      <c r="D1177" s="194"/>
      <c r="E1177" s="174">
        <f t="shared" ref="E1177:H1178" si="392">E1178</f>
        <v>100000</v>
      </c>
      <c r="F1177" s="174">
        <f t="shared" si="392"/>
        <v>100000</v>
      </c>
      <c r="G1177" s="174">
        <f t="shared" si="392"/>
        <v>0</v>
      </c>
      <c r="H1177" s="174">
        <f t="shared" si="392"/>
        <v>120530</v>
      </c>
      <c r="I1177" s="174">
        <f t="shared" si="364"/>
        <v>220530</v>
      </c>
      <c r="J1177" s="247"/>
    </row>
    <row r="1178" spans="1:10" s="195" customFormat="1" x14ac:dyDescent="0.2">
      <c r="A1178" s="205">
        <v>11</v>
      </c>
      <c r="B1178" s="205" t="s">
        <v>910</v>
      </c>
      <c r="C1178" s="206"/>
      <c r="D1178" s="206"/>
      <c r="E1178" s="209">
        <f t="shared" si="392"/>
        <v>100000</v>
      </c>
      <c r="F1178" s="209">
        <f t="shared" si="392"/>
        <v>100000</v>
      </c>
      <c r="G1178" s="209">
        <f t="shared" si="392"/>
        <v>0</v>
      </c>
      <c r="H1178" s="209">
        <f t="shared" si="392"/>
        <v>120530</v>
      </c>
      <c r="I1178" s="209">
        <f t="shared" si="364"/>
        <v>220530</v>
      </c>
      <c r="J1178" s="247"/>
    </row>
    <row r="1179" spans="1:10" x14ac:dyDescent="0.2">
      <c r="A1179" s="210" t="s">
        <v>983</v>
      </c>
      <c r="B1179" s="211" t="s">
        <v>990</v>
      </c>
      <c r="C1179" s="212"/>
      <c r="D1179" s="212"/>
      <c r="E1179" s="213">
        <f t="shared" ref="E1179:H1179" si="393">E1180</f>
        <v>100000</v>
      </c>
      <c r="F1179" s="213">
        <f t="shared" si="393"/>
        <v>100000</v>
      </c>
      <c r="G1179" s="213">
        <f t="shared" si="393"/>
        <v>0</v>
      </c>
      <c r="H1179" s="213">
        <f t="shared" si="393"/>
        <v>120530</v>
      </c>
      <c r="I1179" s="213">
        <f t="shared" si="364"/>
        <v>220530</v>
      </c>
      <c r="J1179" s="247"/>
    </row>
    <row r="1180" spans="1:10" s="115" customFormat="1" x14ac:dyDescent="0.2">
      <c r="A1180" s="119">
        <v>363</v>
      </c>
      <c r="B1180" s="227" t="s">
        <v>926</v>
      </c>
      <c r="C1180" s="117"/>
      <c r="D1180" s="128"/>
      <c r="E1180" s="120">
        <f t="shared" ref="E1180:H1180" si="394">E1181</f>
        <v>100000</v>
      </c>
      <c r="F1180" s="120">
        <f t="shared" si="394"/>
        <v>100000</v>
      </c>
      <c r="G1180" s="120">
        <f t="shared" si="394"/>
        <v>0</v>
      </c>
      <c r="H1180" s="120">
        <f t="shared" si="394"/>
        <v>120530</v>
      </c>
      <c r="I1180" s="120">
        <f t="shared" si="364"/>
        <v>220530</v>
      </c>
      <c r="J1180" s="247"/>
    </row>
    <row r="1181" spans="1:10" s="146" customFormat="1" x14ac:dyDescent="0.2">
      <c r="A1181" s="123">
        <v>3632</v>
      </c>
      <c r="B1181" s="222" t="s">
        <v>244</v>
      </c>
      <c r="C1181" s="111">
        <v>11</v>
      </c>
      <c r="D1181" s="112" t="s">
        <v>27</v>
      </c>
      <c r="E1181" s="147">
        <v>100000</v>
      </c>
      <c r="F1181" s="147">
        <v>100000</v>
      </c>
      <c r="G1181" s="147"/>
      <c r="H1181" s="147">
        <v>120530</v>
      </c>
      <c r="I1181" s="147">
        <f t="shared" ref="I1181:I1249" si="395">F1181-G1181+H1181</f>
        <v>220530</v>
      </c>
      <c r="J1181" s="247"/>
    </row>
    <row r="1182" spans="1:10" s="115" customFormat="1" x14ac:dyDescent="0.2">
      <c r="A1182" s="170" t="s">
        <v>594</v>
      </c>
      <c r="B1182" s="173" t="s">
        <v>564</v>
      </c>
      <c r="C1182" s="194"/>
      <c r="D1182" s="194"/>
      <c r="E1182" s="174">
        <f t="shared" ref="E1182:H1183" si="396">E1183</f>
        <v>520000000</v>
      </c>
      <c r="F1182" s="174">
        <f t="shared" si="396"/>
        <v>520000000</v>
      </c>
      <c r="G1182" s="174">
        <f t="shared" si="396"/>
        <v>0</v>
      </c>
      <c r="H1182" s="174">
        <f t="shared" si="396"/>
        <v>0</v>
      </c>
      <c r="I1182" s="174">
        <f t="shared" si="395"/>
        <v>520000000</v>
      </c>
      <c r="J1182" s="247"/>
    </row>
    <row r="1183" spans="1:10" s="195" customFormat="1" x14ac:dyDescent="0.2">
      <c r="A1183" s="205">
        <v>11</v>
      </c>
      <c r="B1183" s="205" t="s">
        <v>910</v>
      </c>
      <c r="C1183" s="206"/>
      <c r="D1183" s="206"/>
      <c r="E1183" s="209">
        <f t="shared" si="396"/>
        <v>520000000</v>
      </c>
      <c r="F1183" s="209">
        <f t="shared" si="396"/>
        <v>520000000</v>
      </c>
      <c r="G1183" s="209">
        <f t="shared" si="396"/>
        <v>0</v>
      </c>
      <c r="H1183" s="209">
        <f t="shared" si="396"/>
        <v>0</v>
      </c>
      <c r="I1183" s="209">
        <f t="shared" si="395"/>
        <v>520000000</v>
      </c>
      <c r="J1183" s="247"/>
    </row>
    <row r="1184" spans="1:10" x14ac:dyDescent="0.2">
      <c r="A1184" s="210" t="s">
        <v>983</v>
      </c>
      <c r="B1184" s="211" t="s">
        <v>990</v>
      </c>
      <c r="C1184" s="212"/>
      <c r="D1184" s="212"/>
      <c r="E1184" s="213">
        <f t="shared" ref="E1184:H1184" si="397">E1185</f>
        <v>520000000</v>
      </c>
      <c r="F1184" s="213">
        <f t="shared" si="397"/>
        <v>520000000</v>
      </c>
      <c r="G1184" s="213">
        <f t="shared" si="397"/>
        <v>0</v>
      </c>
      <c r="H1184" s="213">
        <f t="shared" si="397"/>
        <v>0</v>
      </c>
      <c r="I1184" s="213">
        <f t="shared" si="395"/>
        <v>520000000</v>
      </c>
      <c r="J1184" s="247"/>
    </row>
    <row r="1185" spans="1:10" s="115" customFormat="1" x14ac:dyDescent="0.2">
      <c r="A1185" s="126">
        <v>363</v>
      </c>
      <c r="B1185" s="227" t="s">
        <v>926</v>
      </c>
      <c r="C1185" s="117"/>
      <c r="D1185" s="128"/>
      <c r="E1185" s="120">
        <f t="shared" ref="E1185:H1185" si="398">E1186</f>
        <v>520000000</v>
      </c>
      <c r="F1185" s="120">
        <f t="shared" si="398"/>
        <v>520000000</v>
      </c>
      <c r="G1185" s="120">
        <f t="shared" si="398"/>
        <v>0</v>
      </c>
      <c r="H1185" s="120">
        <f t="shared" si="398"/>
        <v>0</v>
      </c>
      <c r="I1185" s="120">
        <f t="shared" si="395"/>
        <v>520000000</v>
      </c>
      <c r="J1185" s="247"/>
    </row>
    <row r="1186" spans="1:10" s="146" customFormat="1" x14ac:dyDescent="0.2">
      <c r="A1186" s="129">
        <v>3632</v>
      </c>
      <c r="B1186" s="222" t="s">
        <v>244</v>
      </c>
      <c r="C1186" s="111">
        <v>11</v>
      </c>
      <c r="D1186" s="112" t="s">
        <v>27</v>
      </c>
      <c r="E1186" s="141">
        <v>520000000</v>
      </c>
      <c r="F1186" s="141">
        <v>520000000</v>
      </c>
      <c r="G1186" s="141"/>
      <c r="H1186" s="141"/>
      <c r="I1186" s="141">
        <f t="shared" si="395"/>
        <v>520000000</v>
      </c>
      <c r="J1186" s="247"/>
    </row>
    <row r="1187" spans="1:10" s="115" customFormat="1" x14ac:dyDescent="0.2">
      <c r="A1187" s="170" t="s">
        <v>662</v>
      </c>
      <c r="B1187" s="234" t="s">
        <v>679</v>
      </c>
      <c r="C1187" s="198"/>
      <c r="D1187" s="198"/>
      <c r="E1187" s="174">
        <f>E1188+E1193</f>
        <v>180900000</v>
      </c>
      <c r="F1187" s="174">
        <f>F1188+F1193</f>
        <v>178800000</v>
      </c>
      <c r="G1187" s="174">
        <f>G1188+G1193</f>
        <v>6920000</v>
      </c>
      <c r="H1187" s="174">
        <f>H1188+H1193</f>
        <v>0</v>
      </c>
      <c r="I1187" s="174">
        <f t="shared" si="395"/>
        <v>171880000</v>
      </c>
      <c r="J1187" s="247"/>
    </row>
    <row r="1188" spans="1:10" s="195" customFormat="1" x14ac:dyDescent="0.2">
      <c r="A1188" s="205">
        <v>11</v>
      </c>
      <c r="B1188" s="205" t="s">
        <v>910</v>
      </c>
      <c r="C1188" s="206"/>
      <c r="D1188" s="206"/>
      <c r="E1188" s="209">
        <f t="shared" ref="E1188:H1188" si="399">E1189</f>
        <v>95500000</v>
      </c>
      <c r="F1188" s="209">
        <f t="shared" si="399"/>
        <v>95500000</v>
      </c>
      <c r="G1188" s="209">
        <f t="shared" si="399"/>
        <v>4750000</v>
      </c>
      <c r="H1188" s="209">
        <f t="shared" si="399"/>
        <v>0</v>
      </c>
      <c r="I1188" s="209">
        <f t="shared" si="395"/>
        <v>90750000</v>
      </c>
      <c r="J1188" s="247"/>
    </row>
    <row r="1189" spans="1:10" x14ac:dyDescent="0.2">
      <c r="A1189" s="210" t="s">
        <v>983</v>
      </c>
      <c r="B1189" s="211" t="s">
        <v>990</v>
      </c>
      <c r="C1189" s="212"/>
      <c r="D1189" s="212"/>
      <c r="E1189" s="213">
        <f t="shared" ref="E1189:H1189" si="400">E1190</f>
        <v>95500000</v>
      </c>
      <c r="F1189" s="213">
        <f t="shared" si="400"/>
        <v>95500000</v>
      </c>
      <c r="G1189" s="213">
        <f t="shared" si="400"/>
        <v>4750000</v>
      </c>
      <c r="H1189" s="213">
        <f t="shared" si="400"/>
        <v>0</v>
      </c>
      <c r="I1189" s="213">
        <f t="shared" si="395"/>
        <v>90750000</v>
      </c>
      <c r="J1189" s="247"/>
    </row>
    <row r="1190" spans="1:10" s="142" customFormat="1" x14ac:dyDescent="0.2">
      <c r="A1190" s="119">
        <v>363</v>
      </c>
      <c r="B1190" s="227" t="s">
        <v>926</v>
      </c>
      <c r="C1190" s="117"/>
      <c r="D1190" s="128"/>
      <c r="E1190" s="120">
        <f>SUM(E1191:E1192)</f>
        <v>95500000</v>
      </c>
      <c r="F1190" s="120">
        <f>SUM(F1191:F1192)</f>
        <v>95500000</v>
      </c>
      <c r="G1190" s="120">
        <f>SUM(G1191:G1192)</f>
        <v>4750000</v>
      </c>
      <c r="H1190" s="120">
        <f>SUM(H1191:H1192)</f>
        <v>0</v>
      </c>
      <c r="I1190" s="120">
        <f t="shared" si="395"/>
        <v>90750000</v>
      </c>
      <c r="J1190" s="247"/>
    </row>
    <row r="1191" spans="1:10" s="142" customFormat="1" ht="15" x14ac:dyDescent="0.2">
      <c r="A1191" s="123">
        <v>3631</v>
      </c>
      <c r="B1191" s="222" t="s">
        <v>233</v>
      </c>
      <c r="C1191" s="111">
        <v>11</v>
      </c>
      <c r="D1191" s="112" t="s">
        <v>27</v>
      </c>
      <c r="E1191" s="147">
        <v>500000</v>
      </c>
      <c r="F1191" s="147">
        <v>500000</v>
      </c>
      <c r="G1191" s="147"/>
      <c r="H1191" s="147"/>
      <c r="I1191" s="147">
        <f t="shared" si="395"/>
        <v>500000</v>
      </c>
      <c r="J1191" s="247"/>
    </row>
    <row r="1192" spans="1:10" s="142" customFormat="1" ht="15" x14ac:dyDescent="0.2">
      <c r="A1192" s="123">
        <v>3632</v>
      </c>
      <c r="B1192" s="222" t="s">
        <v>244</v>
      </c>
      <c r="C1192" s="111">
        <v>11</v>
      </c>
      <c r="D1192" s="112" t="s">
        <v>27</v>
      </c>
      <c r="E1192" s="147">
        <v>95000000</v>
      </c>
      <c r="F1192" s="147">
        <v>95000000</v>
      </c>
      <c r="G1192" s="147">
        <v>4750000</v>
      </c>
      <c r="H1192" s="147"/>
      <c r="I1192" s="147">
        <f t="shared" si="395"/>
        <v>90250000</v>
      </c>
      <c r="J1192" s="247"/>
    </row>
    <row r="1193" spans="1:10" s="115" customFormat="1" x14ac:dyDescent="0.2">
      <c r="A1193" s="207" t="s">
        <v>946</v>
      </c>
      <c r="B1193" s="205" t="s">
        <v>947</v>
      </c>
      <c r="C1193" s="208"/>
      <c r="D1193" s="208"/>
      <c r="E1193" s="209">
        <f t="shared" ref="E1193:H1193" si="401">E1194</f>
        <v>85400000</v>
      </c>
      <c r="F1193" s="209">
        <f t="shared" si="401"/>
        <v>83300000</v>
      </c>
      <c r="G1193" s="209">
        <f t="shared" si="401"/>
        <v>2170000</v>
      </c>
      <c r="H1193" s="209">
        <f t="shared" si="401"/>
        <v>0</v>
      </c>
      <c r="I1193" s="209">
        <f t="shared" si="395"/>
        <v>81130000</v>
      </c>
      <c r="J1193" s="247"/>
    </row>
    <row r="1194" spans="1:10" x14ac:dyDescent="0.2">
      <c r="A1194" s="210" t="s">
        <v>983</v>
      </c>
      <c r="B1194" s="211" t="s">
        <v>990</v>
      </c>
      <c r="C1194" s="212"/>
      <c r="D1194" s="212"/>
      <c r="E1194" s="213">
        <f t="shared" ref="E1194:H1194" si="402">E1195</f>
        <v>85400000</v>
      </c>
      <c r="F1194" s="213">
        <f t="shared" si="402"/>
        <v>83300000</v>
      </c>
      <c r="G1194" s="213">
        <f t="shared" si="402"/>
        <v>2170000</v>
      </c>
      <c r="H1194" s="213">
        <f t="shared" si="402"/>
        <v>0</v>
      </c>
      <c r="I1194" s="213">
        <f t="shared" si="395"/>
        <v>81130000</v>
      </c>
      <c r="J1194" s="247"/>
    </row>
    <row r="1195" spans="1:10" s="142" customFormat="1" x14ac:dyDescent="0.2">
      <c r="A1195" s="119">
        <v>363</v>
      </c>
      <c r="B1195" s="227" t="s">
        <v>926</v>
      </c>
      <c r="C1195" s="117"/>
      <c r="D1195" s="128"/>
      <c r="E1195" s="120">
        <f>E1197+E1196</f>
        <v>85400000</v>
      </c>
      <c r="F1195" s="120">
        <f>F1197+F1196</f>
        <v>83300000</v>
      </c>
      <c r="G1195" s="120">
        <f>G1197+G1196</f>
        <v>2170000</v>
      </c>
      <c r="H1195" s="120">
        <f>H1197+H1196</f>
        <v>0</v>
      </c>
      <c r="I1195" s="120">
        <f t="shared" si="395"/>
        <v>81130000</v>
      </c>
      <c r="J1195" s="247"/>
    </row>
    <row r="1196" spans="1:10" s="142" customFormat="1" ht="15" x14ac:dyDescent="0.2">
      <c r="A1196" s="139">
        <v>3631</v>
      </c>
      <c r="B1196" s="223" t="s">
        <v>233</v>
      </c>
      <c r="C1196" s="137">
        <v>12</v>
      </c>
      <c r="D1196" s="150" t="s">
        <v>27</v>
      </c>
      <c r="E1196" s="140">
        <v>700000</v>
      </c>
      <c r="F1196" s="140">
        <v>700000</v>
      </c>
      <c r="G1196" s="140"/>
      <c r="H1196" s="140"/>
      <c r="I1196" s="140">
        <f t="shared" si="395"/>
        <v>700000</v>
      </c>
      <c r="J1196" s="247"/>
    </row>
    <row r="1197" spans="1:10" s="142" customFormat="1" ht="15" x14ac:dyDescent="0.2">
      <c r="A1197" s="123">
        <v>3632</v>
      </c>
      <c r="B1197" s="222" t="s">
        <v>244</v>
      </c>
      <c r="C1197" s="111">
        <v>12</v>
      </c>
      <c r="D1197" s="112" t="s">
        <v>27</v>
      </c>
      <c r="E1197" s="147">
        <v>84700000</v>
      </c>
      <c r="F1197" s="147">
        <v>82600000</v>
      </c>
      <c r="G1197" s="147">
        <v>2170000</v>
      </c>
      <c r="H1197" s="147"/>
      <c r="I1197" s="147">
        <f t="shared" si="395"/>
        <v>80430000</v>
      </c>
      <c r="J1197" s="247"/>
    </row>
    <row r="1198" spans="1:10" s="115" customFormat="1" ht="31.5" x14ac:dyDescent="0.2">
      <c r="A1198" s="170" t="s">
        <v>843</v>
      </c>
      <c r="B1198" s="234" t="s">
        <v>844</v>
      </c>
      <c r="C1198" s="198"/>
      <c r="D1198" s="198"/>
      <c r="E1198" s="174">
        <f t="shared" ref="E1198:H1199" si="403">E1199</f>
        <v>83000000</v>
      </c>
      <c r="F1198" s="174">
        <f t="shared" si="403"/>
        <v>83000000</v>
      </c>
      <c r="G1198" s="174">
        <f t="shared" si="403"/>
        <v>0</v>
      </c>
      <c r="H1198" s="174">
        <f t="shared" si="403"/>
        <v>19800000</v>
      </c>
      <c r="I1198" s="174">
        <f t="shared" si="395"/>
        <v>102800000</v>
      </c>
      <c r="J1198" s="247"/>
    </row>
    <row r="1199" spans="1:10" s="195" customFormat="1" x14ac:dyDescent="0.2">
      <c r="A1199" s="205">
        <v>11</v>
      </c>
      <c r="B1199" s="205" t="s">
        <v>910</v>
      </c>
      <c r="C1199" s="206"/>
      <c r="D1199" s="206"/>
      <c r="E1199" s="209">
        <f t="shared" si="403"/>
        <v>83000000</v>
      </c>
      <c r="F1199" s="209">
        <f t="shared" si="403"/>
        <v>83000000</v>
      </c>
      <c r="G1199" s="209">
        <f t="shared" si="403"/>
        <v>0</v>
      </c>
      <c r="H1199" s="209">
        <f t="shared" si="403"/>
        <v>19800000</v>
      </c>
      <c r="I1199" s="209">
        <f t="shared" si="395"/>
        <v>102800000</v>
      </c>
      <c r="J1199" s="247"/>
    </row>
    <row r="1200" spans="1:10" x14ac:dyDescent="0.2">
      <c r="A1200" s="210" t="s">
        <v>983</v>
      </c>
      <c r="B1200" s="211" t="s">
        <v>990</v>
      </c>
      <c r="C1200" s="212"/>
      <c r="D1200" s="212"/>
      <c r="E1200" s="213">
        <f t="shared" ref="E1200:H1200" si="404">E1201</f>
        <v>83000000</v>
      </c>
      <c r="F1200" s="213">
        <f t="shared" si="404"/>
        <v>83000000</v>
      </c>
      <c r="G1200" s="213">
        <f t="shared" si="404"/>
        <v>0</v>
      </c>
      <c r="H1200" s="213">
        <f t="shared" si="404"/>
        <v>19800000</v>
      </c>
      <c r="I1200" s="213">
        <f t="shared" si="395"/>
        <v>102800000</v>
      </c>
      <c r="J1200" s="247"/>
    </row>
    <row r="1201" spans="1:10" s="115" customFormat="1" x14ac:dyDescent="0.2">
      <c r="A1201" s="126">
        <v>363</v>
      </c>
      <c r="B1201" s="227" t="s">
        <v>926</v>
      </c>
      <c r="C1201" s="117"/>
      <c r="D1201" s="128"/>
      <c r="E1201" s="120">
        <f>E1203+E1202</f>
        <v>83000000</v>
      </c>
      <c r="F1201" s="120">
        <f>F1203+F1202</f>
        <v>83000000</v>
      </c>
      <c r="G1201" s="120">
        <f>G1203+G1202</f>
        <v>0</v>
      </c>
      <c r="H1201" s="120">
        <f>H1203+H1202</f>
        <v>19800000</v>
      </c>
      <c r="I1201" s="120">
        <f t="shared" si="395"/>
        <v>102800000</v>
      </c>
      <c r="J1201" s="247"/>
    </row>
    <row r="1202" spans="1:10" s="115" customFormat="1" x14ac:dyDescent="0.2">
      <c r="A1202" s="129">
        <v>3631</v>
      </c>
      <c r="B1202" s="222" t="s">
        <v>233</v>
      </c>
      <c r="C1202" s="111">
        <v>11</v>
      </c>
      <c r="D1202" s="112" t="s">
        <v>27</v>
      </c>
      <c r="E1202" s="140">
        <v>1000000</v>
      </c>
      <c r="F1202" s="140">
        <v>1000000</v>
      </c>
      <c r="G1202" s="140"/>
      <c r="H1202" s="140"/>
      <c r="I1202" s="140">
        <f t="shared" si="395"/>
        <v>1000000</v>
      </c>
      <c r="J1202" s="247"/>
    </row>
    <row r="1203" spans="1:10" s="115" customFormat="1" x14ac:dyDescent="0.2">
      <c r="A1203" s="129">
        <v>3632</v>
      </c>
      <c r="B1203" s="222" t="s">
        <v>244</v>
      </c>
      <c r="C1203" s="111">
        <v>11</v>
      </c>
      <c r="D1203" s="112" t="s">
        <v>27</v>
      </c>
      <c r="E1203" s="140">
        <v>82000000</v>
      </c>
      <c r="F1203" s="140">
        <v>82000000</v>
      </c>
      <c r="G1203" s="140"/>
      <c r="H1203" s="140">
        <v>19800000</v>
      </c>
      <c r="I1203" s="140">
        <f t="shared" si="395"/>
        <v>101800000</v>
      </c>
      <c r="J1203" s="247"/>
    </row>
    <row r="1204" spans="1:10" s="115" customFormat="1" ht="31.5" x14ac:dyDescent="0.2">
      <c r="A1204" s="170" t="s">
        <v>878</v>
      </c>
      <c r="B1204" s="234" t="s">
        <v>879</v>
      </c>
      <c r="C1204" s="198"/>
      <c r="D1204" s="198"/>
      <c r="E1204" s="174">
        <f t="shared" ref="E1204:H1205" si="405">E1205</f>
        <v>100000</v>
      </c>
      <c r="F1204" s="174">
        <f t="shared" si="405"/>
        <v>100000</v>
      </c>
      <c r="G1204" s="174">
        <f t="shared" si="405"/>
        <v>0</v>
      </c>
      <c r="H1204" s="174">
        <f t="shared" si="405"/>
        <v>0</v>
      </c>
      <c r="I1204" s="174">
        <f t="shared" si="395"/>
        <v>100000</v>
      </c>
      <c r="J1204" s="247"/>
    </row>
    <row r="1205" spans="1:10" s="195" customFormat="1" x14ac:dyDescent="0.2">
      <c r="A1205" s="205">
        <v>11</v>
      </c>
      <c r="B1205" s="205" t="s">
        <v>910</v>
      </c>
      <c r="C1205" s="206"/>
      <c r="D1205" s="206"/>
      <c r="E1205" s="209">
        <f t="shared" si="405"/>
        <v>100000</v>
      </c>
      <c r="F1205" s="209">
        <f t="shared" si="405"/>
        <v>100000</v>
      </c>
      <c r="G1205" s="209">
        <f t="shared" si="405"/>
        <v>0</v>
      </c>
      <c r="H1205" s="209">
        <f t="shared" si="405"/>
        <v>0</v>
      </c>
      <c r="I1205" s="209">
        <f t="shared" si="395"/>
        <v>100000</v>
      </c>
      <c r="J1205" s="247"/>
    </row>
    <row r="1206" spans="1:10" x14ac:dyDescent="0.2">
      <c r="A1206" s="210" t="s">
        <v>983</v>
      </c>
      <c r="B1206" s="211" t="s">
        <v>990</v>
      </c>
      <c r="C1206" s="212"/>
      <c r="D1206" s="212"/>
      <c r="E1206" s="213">
        <f t="shared" ref="E1206:H1206" si="406">E1207</f>
        <v>100000</v>
      </c>
      <c r="F1206" s="213">
        <f t="shared" si="406"/>
        <v>100000</v>
      </c>
      <c r="G1206" s="213">
        <f t="shared" si="406"/>
        <v>0</v>
      </c>
      <c r="H1206" s="213">
        <f t="shared" si="406"/>
        <v>0</v>
      </c>
      <c r="I1206" s="213">
        <f t="shared" si="395"/>
        <v>100000</v>
      </c>
      <c r="J1206" s="247"/>
    </row>
    <row r="1207" spans="1:10" s="115" customFormat="1" x14ac:dyDescent="0.2">
      <c r="A1207" s="126">
        <v>363</v>
      </c>
      <c r="B1207" s="227" t="s">
        <v>926</v>
      </c>
      <c r="C1207" s="117"/>
      <c r="D1207" s="128"/>
      <c r="E1207" s="120">
        <f t="shared" ref="E1207:H1207" si="407">E1208</f>
        <v>100000</v>
      </c>
      <c r="F1207" s="120">
        <f t="shared" si="407"/>
        <v>100000</v>
      </c>
      <c r="G1207" s="120">
        <f t="shared" si="407"/>
        <v>0</v>
      </c>
      <c r="H1207" s="120">
        <f t="shared" si="407"/>
        <v>0</v>
      </c>
      <c r="I1207" s="120">
        <f t="shared" si="395"/>
        <v>100000</v>
      </c>
      <c r="J1207" s="247"/>
    </row>
    <row r="1208" spans="1:10" s="146" customFormat="1" x14ac:dyDescent="0.2">
      <c r="A1208" s="139">
        <v>3631</v>
      </c>
      <c r="B1208" s="223" t="s">
        <v>233</v>
      </c>
      <c r="C1208" s="137">
        <v>11</v>
      </c>
      <c r="D1208" s="150" t="s">
        <v>27</v>
      </c>
      <c r="E1208" s="140">
        <v>100000</v>
      </c>
      <c r="F1208" s="140">
        <v>100000</v>
      </c>
      <c r="G1208" s="140"/>
      <c r="H1208" s="140"/>
      <c r="I1208" s="140">
        <f t="shared" si="395"/>
        <v>100000</v>
      </c>
      <c r="J1208" s="247"/>
    </row>
    <row r="1209" spans="1:10" s="115" customFormat="1" x14ac:dyDescent="0.2">
      <c r="A1209" s="170" t="s">
        <v>880</v>
      </c>
      <c r="B1209" s="234" t="s">
        <v>881</v>
      </c>
      <c r="C1209" s="198"/>
      <c r="D1209" s="198"/>
      <c r="E1209" s="174">
        <f t="shared" ref="E1209:H1210" si="408">E1210</f>
        <v>1000000</v>
      </c>
      <c r="F1209" s="174">
        <f t="shared" si="408"/>
        <v>1000000</v>
      </c>
      <c r="G1209" s="174">
        <f t="shared" si="408"/>
        <v>0</v>
      </c>
      <c r="H1209" s="174">
        <f t="shared" si="408"/>
        <v>0</v>
      </c>
      <c r="I1209" s="174">
        <f t="shared" si="395"/>
        <v>1000000</v>
      </c>
      <c r="J1209" s="247"/>
    </row>
    <row r="1210" spans="1:10" s="195" customFormat="1" x14ac:dyDescent="0.2">
      <c r="A1210" s="205">
        <v>11</v>
      </c>
      <c r="B1210" s="205" t="s">
        <v>910</v>
      </c>
      <c r="C1210" s="206"/>
      <c r="D1210" s="206"/>
      <c r="E1210" s="209">
        <f t="shared" si="408"/>
        <v>1000000</v>
      </c>
      <c r="F1210" s="209">
        <f t="shared" si="408"/>
        <v>1000000</v>
      </c>
      <c r="G1210" s="209">
        <f t="shared" si="408"/>
        <v>0</v>
      </c>
      <c r="H1210" s="209">
        <f t="shared" si="408"/>
        <v>0</v>
      </c>
      <c r="I1210" s="209">
        <f t="shared" si="395"/>
        <v>1000000</v>
      </c>
      <c r="J1210" s="247"/>
    </row>
    <row r="1211" spans="1:10" x14ac:dyDescent="0.2">
      <c r="A1211" s="210" t="s">
        <v>983</v>
      </c>
      <c r="B1211" s="211" t="s">
        <v>990</v>
      </c>
      <c r="C1211" s="212"/>
      <c r="D1211" s="212"/>
      <c r="E1211" s="213">
        <f t="shared" ref="E1211:H1211" si="409">E1212</f>
        <v>1000000</v>
      </c>
      <c r="F1211" s="213">
        <f t="shared" si="409"/>
        <v>1000000</v>
      </c>
      <c r="G1211" s="213">
        <f t="shared" si="409"/>
        <v>0</v>
      </c>
      <c r="H1211" s="213">
        <f t="shared" si="409"/>
        <v>0</v>
      </c>
      <c r="I1211" s="213">
        <f t="shared" si="395"/>
        <v>1000000</v>
      </c>
      <c r="J1211" s="247"/>
    </row>
    <row r="1212" spans="1:10" s="115" customFormat="1" x14ac:dyDescent="0.2">
      <c r="A1212" s="126">
        <v>363</v>
      </c>
      <c r="B1212" s="227" t="s">
        <v>926</v>
      </c>
      <c r="C1212" s="117"/>
      <c r="D1212" s="128"/>
      <c r="E1212" s="120">
        <f t="shared" ref="E1212:H1212" si="410">E1213</f>
        <v>1000000</v>
      </c>
      <c r="F1212" s="120">
        <f t="shared" si="410"/>
        <v>1000000</v>
      </c>
      <c r="G1212" s="120">
        <f t="shared" si="410"/>
        <v>0</v>
      </c>
      <c r="H1212" s="120">
        <f t="shared" si="410"/>
        <v>0</v>
      </c>
      <c r="I1212" s="120">
        <f t="shared" si="395"/>
        <v>1000000</v>
      </c>
      <c r="J1212" s="247"/>
    </row>
    <row r="1213" spans="1:10" s="146" customFormat="1" x14ac:dyDescent="0.2">
      <c r="A1213" s="139">
        <v>3631</v>
      </c>
      <c r="B1213" s="223" t="s">
        <v>233</v>
      </c>
      <c r="C1213" s="137">
        <v>11</v>
      </c>
      <c r="D1213" s="150" t="s">
        <v>27</v>
      </c>
      <c r="E1213" s="140">
        <v>1000000</v>
      </c>
      <c r="F1213" s="140">
        <v>1000000</v>
      </c>
      <c r="G1213" s="140"/>
      <c r="H1213" s="140"/>
      <c r="I1213" s="140">
        <f t="shared" si="395"/>
        <v>1000000</v>
      </c>
      <c r="J1213" s="247"/>
    </row>
    <row r="1214" spans="1:10" s="115" customFormat="1" ht="31.5" x14ac:dyDescent="0.2">
      <c r="A1214" s="171" t="s">
        <v>173</v>
      </c>
      <c r="B1214" s="173" t="s">
        <v>60</v>
      </c>
      <c r="C1214" s="194"/>
      <c r="D1214" s="194"/>
      <c r="E1214" s="174">
        <f t="shared" ref="E1214:H1215" si="411">E1215</f>
        <v>530000000</v>
      </c>
      <c r="F1214" s="174">
        <f t="shared" si="411"/>
        <v>530000000</v>
      </c>
      <c r="G1214" s="174">
        <f t="shared" si="411"/>
        <v>0</v>
      </c>
      <c r="H1214" s="174">
        <f t="shared" si="411"/>
        <v>0</v>
      </c>
      <c r="I1214" s="174">
        <f t="shared" si="395"/>
        <v>530000000</v>
      </c>
      <c r="J1214" s="247"/>
    </row>
    <row r="1215" spans="1:10" s="195" customFormat="1" x14ac:dyDescent="0.2">
      <c r="A1215" s="205">
        <v>11</v>
      </c>
      <c r="B1215" s="205" t="s">
        <v>910</v>
      </c>
      <c r="C1215" s="206"/>
      <c r="D1215" s="206"/>
      <c r="E1215" s="209">
        <f t="shared" si="411"/>
        <v>530000000</v>
      </c>
      <c r="F1215" s="209">
        <f t="shared" si="411"/>
        <v>530000000</v>
      </c>
      <c r="G1215" s="209">
        <f t="shared" si="411"/>
        <v>0</v>
      </c>
      <c r="H1215" s="209">
        <f t="shared" si="411"/>
        <v>0</v>
      </c>
      <c r="I1215" s="209">
        <f t="shared" si="395"/>
        <v>530000000</v>
      </c>
      <c r="J1215" s="247"/>
    </row>
    <row r="1216" spans="1:10" x14ac:dyDescent="0.2">
      <c r="A1216" s="210" t="s">
        <v>983</v>
      </c>
      <c r="B1216" s="211" t="s">
        <v>990</v>
      </c>
      <c r="C1216" s="212"/>
      <c r="D1216" s="212"/>
      <c r="E1216" s="213">
        <f t="shared" ref="E1216:H1216" si="412">E1217</f>
        <v>530000000</v>
      </c>
      <c r="F1216" s="213">
        <f t="shared" si="412"/>
        <v>530000000</v>
      </c>
      <c r="G1216" s="213">
        <f t="shared" si="412"/>
        <v>0</v>
      </c>
      <c r="H1216" s="213">
        <f t="shared" si="412"/>
        <v>0</v>
      </c>
      <c r="I1216" s="213">
        <f t="shared" si="395"/>
        <v>530000000</v>
      </c>
      <c r="J1216" s="247"/>
    </row>
    <row r="1217" spans="1:10" s="142" customFormat="1" x14ac:dyDescent="0.2">
      <c r="A1217" s="119">
        <v>363</v>
      </c>
      <c r="B1217" s="227" t="s">
        <v>926</v>
      </c>
      <c r="C1217" s="117"/>
      <c r="D1217" s="128"/>
      <c r="E1217" s="120">
        <f t="shared" ref="E1217:H1217" si="413">E1218</f>
        <v>530000000</v>
      </c>
      <c r="F1217" s="120">
        <f t="shared" si="413"/>
        <v>530000000</v>
      </c>
      <c r="G1217" s="120">
        <f t="shared" si="413"/>
        <v>0</v>
      </c>
      <c r="H1217" s="120">
        <f t="shared" si="413"/>
        <v>0</v>
      </c>
      <c r="I1217" s="120">
        <f t="shared" si="395"/>
        <v>530000000</v>
      </c>
      <c r="J1217" s="247"/>
    </row>
    <row r="1218" spans="1:10" s="142" customFormat="1" ht="15" x14ac:dyDescent="0.2">
      <c r="A1218" s="123">
        <v>3631</v>
      </c>
      <c r="B1218" s="222" t="s">
        <v>233</v>
      </c>
      <c r="C1218" s="111">
        <v>11</v>
      </c>
      <c r="D1218" s="112" t="s">
        <v>27</v>
      </c>
      <c r="E1218" s="147">
        <v>530000000</v>
      </c>
      <c r="F1218" s="147">
        <v>530000000</v>
      </c>
      <c r="G1218" s="147"/>
      <c r="H1218" s="147"/>
      <c r="I1218" s="147">
        <f t="shared" si="395"/>
        <v>530000000</v>
      </c>
      <c r="J1218" s="247"/>
    </row>
    <row r="1219" spans="1:10" s="142" customFormat="1" ht="31.5" x14ac:dyDescent="0.2">
      <c r="A1219" s="171" t="s">
        <v>1032</v>
      </c>
      <c r="B1219" s="173" t="s">
        <v>1033</v>
      </c>
      <c r="C1219" s="174"/>
      <c r="D1219" s="174"/>
      <c r="E1219" s="174">
        <f>E1220</f>
        <v>109650000</v>
      </c>
      <c r="F1219" s="174">
        <f t="shared" ref="F1219:H1219" si="414">F1220</f>
        <v>109650000</v>
      </c>
      <c r="G1219" s="174">
        <f t="shared" si="414"/>
        <v>0</v>
      </c>
      <c r="H1219" s="174">
        <f t="shared" si="414"/>
        <v>0</v>
      </c>
      <c r="I1219" s="174">
        <f t="shared" si="395"/>
        <v>109650000</v>
      </c>
      <c r="J1219" s="247"/>
    </row>
    <row r="1220" spans="1:10" s="142" customFormat="1" x14ac:dyDescent="0.2">
      <c r="A1220" s="205">
        <v>11</v>
      </c>
      <c r="B1220" s="205" t="s">
        <v>910</v>
      </c>
      <c r="C1220" s="206"/>
      <c r="D1220" s="206"/>
      <c r="E1220" s="209">
        <f>E1221</f>
        <v>109650000</v>
      </c>
      <c r="F1220" s="209">
        <f t="shared" ref="F1220:H1220" si="415">F1221</f>
        <v>109650000</v>
      </c>
      <c r="G1220" s="209">
        <f t="shared" si="415"/>
        <v>0</v>
      </c>
      <c r="H1220" s="209">
        <f t="shared" si="415"/>
        <v>0</v>
      </c>
      <c r="I1220" s="209">
        <f t="shared" si="395"/>
        <v>109650000</v>
      </c>
      <c r="J1220" s="247"/>
    </row>
    <row r="1221" spans="1:10" s="142" customFormat="1" x14ac:dyDescent="0.2">
      <c r="A1221" s="210" t="s">
        <v>982</v>
      </c>
      <c r="B1221" s="211" t="s">
        <v>992</v>
      </c>
      <c r="C1221" s="213"/>
      <c r="D1221" s="213"/>
      <c r="E1221" s="213">
        <f>E1222</f>
        <v>109650000</v>
      </c>
      <c r="F1221" s="213">
        <f t="shared" ref="F1221:H1221" si="416">F1222</f>
        <v>109650000</v>
      </c>
      <c r="G1221" s="213">
        <f t="shared" si="416"/>
        <v>0</v>
      </c>
      <c r="H1221" s="213">
        <f t="shared" si="416"/>
        <v>0</v>
      </c>
      <c r="I1221" s="213">
        <f t="shared" si="395"/>
        <v>109650000</v>
      </c>
      <c r="J1221" s="247"/>
    </row>
    <row r="1222" spans="1:10" s="142" customFormat="1" x14ac:dyDescent="0.2">
      <c r="A1222" s="119">
        <v>383</v>
      </c>
      <c r="B1222" s="227" t="s">
        <v>1034</v>
      </c>
      <c r="C1222" s="111"/>
      <c r="D1222" s="112"/>
      <c r="E1222" s="147">
        <f>E1223</f>
        <v>109650000</v>
      </c>
      <c r="F1222" s="147">
        <f t="shared" ref="F1222:H1222" si="417">F1223</f>
        <v>109650000</v>
      </c>
      <c r="G1222" s="147">
        <f t="shared" si="417"/>
        <v>0</v>
      </c>
      <c r="H1222" s="147">
        <f t="shared" si="417"/>
        <v>0</v>
      </c>
      <c r="I1222" s="147">
        <f t="shared" si="395"/>
        <v>109650000</v>
      </c>
      <c r="J1222" s="247"/>
    </row>
    <row r="1223" spans="1:10" s="142" customFormat="1" ht="15" x14ac:dyDescent="0.2">
      <c r="A1223" s="123">
        <v>3831</v>
      </c>
      <c r="B1223" s="222" t="s">
        <v>295</v>
      </c>
      <c r="C1223" s="111">
        <v>11</v>
      </c>
      <c r="D1223" s="112" t="s">
        <v>27</v>
      </c>
      <c r="E1223" s="147">
        <v>109650000</v>
      </c>
      <c r="F1223" s="147">
        <v>109650000</v>
      </c>
      <c r="G1223" s="147"/>
      <c r="H1223" s="147"/>
      <c r="I1223" s="147">
        <f t="shared" si="395"/>
        <v>109650000</v>
      </c>
      <c r="J1223" s="247"/>
    </row>
    <row r="1224" spans="1:10" ht="31.5" x14ac:dyDescent="0.2">
      <c r="A1224" s="171" t="s">
        <v>50</v>
      </c>
      <c r="B1224" s="173" t="s">
        <v>590</v>
      </c>
      <c r="C1224" s="194"/>
      <c r="D1224" s="194"/>
      <c r="E1224" s="174">
        <f>E1225</f>
        <v>4490000</v>
      </c>
      <c r="F1224" s="174">
        <f>F1225</f>
        <v>4490000</v>
      </c>
      <c r="G1224" s="174">
        <f>G1225</f>
        <v>150000</v>
      </c>
      <c r="H1224" s="174">
        <f>H1225</f>
        <v>0</v>
      </c>
      <c r="I1224" s="174">
        <f t="shared" si="395"/>
        <v>4340000</v>
      </c>
      <c r="J1224" s="247"/>
    </row>
    <row r="1225" spans="1:10" s="195" customFormat="1" x14ac:dyDescent="0.2">
      <c r="A1225" s="205">
        <v>11</v>
      </c>
      <c r="B1225" s="205" t="s">
        <v>910</v>
      </c>
      <c r="C1225" s="206"/>
      <c r="D1225" s="206"/>
      <c r="E1225" s="209">
        <f t="shared" ref="E1225:H1225" si="418">E1226+E1237+E1241</f>
        <v>4490000</v>
      </c>
      <c r="F1225" s="209">
        <f t="shared" si="418"/>
        <v>4490000</v>
      </c>
      <c r="G1225" s="209">
        <f t="shared" si="418"/>
        <v>150000</v>
      </c>
      <c r="H1225" s="209">
        <f t="shared" si="418"/>
        <v>0</v>
      </c>
      <c r="I1225" s="209">
        <f t="shared" si="395"/>
        <v>4340000</v>
      </c>
      <c r="J1225" s="247"/>
    </row>
    <row r="1226" spans="1:10" x14ac:dyDescent="0.2">
      <c r="A1226" s="210" t="s">
        <v>976</v>
      </c>
      <c r="B1226" s="211" t="s">
        <v>987</v>
      </c>
      <c r="C1226" s="212"/>
      <c r="D1226" s="212"/>
      <c r="E1226" s="213">
        <f t="shared" ref="E1226:H1226" si="419">E1227+E1230+E1234</f>
        <v>3470000</v>
      </c>
      <c r="F1226" s="213">
        <f t="shared" si="419"/>
        <v>3470000</v>
      </c>
      <c r="G1226" s="213">
        <f t="shared" si="419"/>
        <v>150000</v>
      </c>
      <c r="H1226" s="213">
        <f t="shared" si="419"/>
        <v>0</v>
      </c>
      <c r="I1226" s="213">
        <f t="shared" si="395"/>
        <v>3320000</v>
      </c>
      <c r="J1226" s="247"/>
    </row>
    <row r="1227" spans="1:10" s="134" customFormat="1" x14ac:dyDescent="0.2">
      <c r="A1227" s="119">
        <v>321</v>
      </c>
      <c r="B1227" s="227" t="s">
        <v>916</v>
      </c>
      <c r="C1227" s="117"/>
      <c r="D1227" s="128"/>
      <c r="E1227" s="120">
        <f>SUM(E1228:E1229)</f>
        <v>40000</v>
      </c>
      <c r="F1227" s="120">
        <f>SUM(F1228:F1229)</f>
        <v>40000</v>
      </c>
      <c r="G1227" s="120">
        <f>SUM(G1228:G1229)</f>
        <v>0</v>
      </c>
      <c r="H1227" s="120">
        <f>SUM(H1228:H1229)</f>
        <v>0</v>
      </c>
      <c r="I1227" s="120">
        <f t="shared" si="395"/>
        <v>40000</v>
      </c>
      <c r="J1227" s="247"/>
    </row>
    <row r="1228" spans="1:10" s="153" customFormat="1" ht="15" x14ac:dyDescent="0.2">
      <c r="A1228" s="123">
        <v>3211</v>
      </c>
      <c r="B1228" s="235" t="s">
        <v>110</v>
      </c>
      <c r="C1228" s="111">
        <v>11</v>
      </c>
      <c r="D1228" s="112" t="s">
        <v>27</v>
      </c>
      <c r="E1228" s="147">
        <v>20000</v>
      </c>
      <c r="F1228" s="147">
        <v>20000</v>
      </c>
      <c r="G1228" s="147"/>
      <c r="H1228" s="147"/>
      <c r="I1228" s="147">
        <f t="shared" si="395"/>
        <v>20000</v>
      </c>
      <c r="J1228" s="247"/>
    </row>
    <row r="1229" spans="1:10" s="153" customFormat="1" ht="15" x14ac:dyDescent="0.2">
      <c r="A1229" s="123">
        <v>3213</v>
      </c>
      <c r="B1229" s="235" t="s">
        <v>112</v>
      </c>
      <c r="C1229" s="111">
        <v>11</v>
      </c>
      <c r="D1229" s="112" t="s">
        <v>27</v>
      </c>
      <c r="E1229" s="147">
        <v>20000</v>
      </c>
      <c r="F1229" s="147">
        <v>20000</v>
      </c>
      <c r="G1229" s="147"/>
      <c r="H1229" s="147"/>
      <c r="I1229" s="147">
        <f t="shared" si="395"/>
        <v>20000</v>
      </c>
      <c r="J1229" s="247"/>
    </row>
    <row r="1230" spans="1:10" s="133" customFormat="1" x14ac:dyDescent="0.2">
      <c r="A1230" s="126">
        <v>323</v>
      </c>
      <c r="B1230" s="227" t="s">
        <v>918</v>
      </c>
      <c r="C1230" s="117"/>
      <c r="D1230" s="128"/>
      <c r="E1230" s="120">
        <f>SUM(E1231:E1233)</f>
        <v>3130000</v>
      </c>
      <c r="F1230" s="120">
        <f>SUM(F1231:F1233)</f>
        <v>3130000</v>
      </c>
      <c r="G1230" s="120">
        <f>SUM(G1231:G1233)</f>
        <v>150000</v>
      </c>
      <c r="H1230" s="120">
        <f>SUM(H1231:H1233)</f>
        <v>0</v>
      </c>
      <c r="I1230" s="120">
        <f t="shared" si="395"/>
        <v>2980000</v>
      </c>
      <c r="J1230" s="247"/>
    </row>
    <row r="1231" spans="1:10" s="153" customFormat="1" ht="15" x14ac:dyDescent="0.2">
      <c r="A1231" s="129">
        <v>3233</v>
      </c>
      <c r="B1231" s="222" t="s">
        <v>119</v>
      </c>
      <c r="C1231" s="111">
        <v>11</v>
      </c>
      <c r="D1231" s="112" t="s">
        <v>27</v>
      </c>
      <c r="E1231" s="140">
        <v>100000</v>
      </c>
      <c r="F1231" s="140">
        <v>100000</v>
      </c>
      <c r="G1231" s="140"/>
      <c r="H1231" s="140"/>
      <c r="I1231" s="140">
        <f t="shared" si="395"/>
        <v>100000</v>
      </c>
      <c r="J1231" s="247"/>
    </row>
    <row r="1232" spans="1:10" s="153" customFormat="1" ht="15" x14ac:dyDescent="0.2">
      <c r="A1232" s="129">
        <v>3237</v>
      </c>
      <c r="B1232" s="222" t="s">
        <v>36</v>
      </c>
      <c r="C1232" s="111">
        <v>11</v>
      </c>
      <c r="D1232" s="112" t="s">
        <v>27</v>
      </c>
      <c r="E1232" s="147">
        <v>3000000</v>
      </c>
      <c r="F1232" s="147">
        <v>3000000</v>
      </c>
      <c r="G1232" s="147">
        <v>150000</v>
      </c>
      <c r="H1232" s="147"/>
      <c r="I1232" s="147">
        <f t="shared" si="395"/>
        <v>2850000</v>
      </c>
      <c r="J1232" s="247"/>
    </row>
    <row r="1233" spans="1:10" s="153" customFormat="1" ht="15" x14ac:dyDescent="0.2">
      <c r="A1233" s="129">
        <v>3238</v>
      </c>
      <c r="B1233" s="222" t="s">
        <v>122</v>
      </c>
      <c r="C1233" s="111">
        <v>11</v>
      </c>
      <c r="D1233" s="112" t="s">
        <v>27</v>
      </c>
      <c r="E1233" s="147">
        <v>30000</v>
      </c>
      <c r="F1233" s="147">
        <v>30000</v>
      </c>
      <c r="G1233" s="147"/>
      <c r="H1233" s="147"/>
      <c r="I1233" s="147">
        <f t="shared" si="395"/>
        <v>30000</v>
      </c>
      <c r="J1233" s="247"/>
    </row>
    <row r="1234" spans="1:10" s="115" customFormat="1" x14ac:dyDescent="0.2">
      <c r="A1234" s="126">
        <v>329</v>
      </c>
      <c r="B1234" s="227" t="s">
        <v>125</v>
      </c>
      <c r="C1234" s="117"/>
      <c r="D1234" s="128"/>
      <c r="E1234" s="120">
        <f>SUM(E1235:E1236)</f>
        <v>300000</v>
      </c>
      <c r="F1234" s="120">
        <f>SUM(F1235:F1236)</f>
        <v>300000</v>
      </c>
      <c r="G1234" s="120">
        <f>SUM(G1235:G1236)</f>
        <v>0</v>
      </c>
      <c r="H1234" s="120">
        <f>SUM(H1235:H1236)</f>
        <v>0</v>
      </c>
      <c r="I1234" s="120">
        <f t="shared" si="395"/>
        <v>300000</v>
      </c>
      <c r="J1234" s="247"/>
    </row>
    <row r="1235" spans="1:10" s="142" customFormat="1" ht="15" x14ac:dyDescent="0.2">
      <c r="A1235" s="129">
        <v>3293</v>
      </c>
      <c r="B1235" s="222" t="s">
        <v>124</v>
      </c>
      <c r="C1235" s="111">
        <v>11</v>
      </c>
      <c r="D1235" s="112" t="s">
        <v>27</v>
      </c>
      <c r="E1235" s="140">
        <v>50000</v>
      </c>
      <c r="F1235" s="140">
        <v>50000</v>
      </c>
      <c r="G1235" s="140"/>
      <c r="H1235" s="140"/>
      <c r="I1235" s="140">
        <f t="shared" si="395"/>
        <v>50000</v>
      </c>
      <c r="J1235" s="247"/>
    </row>
    <row r="1236" spans="1:10" s="142" customFormat="1" ht="15" x14ac:dyDescent="0.2">
      <c r="A1236" s="129">
        <v>3294</v>
      </c>
      <c r="B1236" s="222" t="s">
        <v>610</v>
      </c>
      <c r="C1236" s="111">
        <v>11</v>
      </c>
      <c r="D1236" s="112" t="s">
        <v>27</v>
      </c>
      <c r="E1236" s="147">
        <v>250000</v>
      </c>
      <c r="F1236" s="147">
        <v>250000</v>
      </c>
      <c r="G1236" s="147"/>
      <c r="H1236" s="147"/>
      <c r="I1236" s="147">
        <f t="shared" si="395"/>
        <v>250000</v>
      </c>
      <c r="J1236" s="247"/>
    </row>
    <row r="1237" spans="1:10" x14ac:dyDescent="0.2">
      <c r="A1237" s="210" t="s">
        <v>979</v>
      </c>
      <c r="B1237" s="211" t="s">
        <v>993</v>
      </c>
      <c r="C1237" s="212"/>
      <c r="D1237" s="212"/>
      <c r="E1237" s="213">
        <f t="shared" ref="E1237:H1237" si="420">E1238</f>
        <v>1010000</v>
      </c>
      <c r="F1237" s="213">
        <f t="shared" si="420"/>
        <v>1010000</v>
      </c>
      <c r="G1237" s="213">
        <f t="shared" si="420"/>
        <v>0</v>
      </c>
      <c r="H1237" s="213">
        <f t="shared" si="420"/>
        <v>0</v>
      </c>
      <c r="I1237" s="213">
        <f t="shared" si="395"/>
        <v>1010000</v>
      </c>
      <c r="J1237" s="247"/>
    </row>
    <row r="1238" spans="1:10" x14ac:dyDescent="0.2">
      <c r="A1238" s="126">
        <v>412</v>
      </c>
      <c r="B1238" s="227" t="s">
        <v>935</v>
      </c>
      <c r="C1238" s="117"/>
      <c r="D1238" s="128"/>
      <c r="E1238" s="120">
        <f>E1239+E1240</f>
        <v>1010000</v>
      </c>
      <c r="F1238" s="120">
        <f>F1239+F1240</f>
        <v>1010000</v>
      </c>
      <c r="G1238" s="120">
        <f>G1239+G1240</f>
        <v>0</v>
      </c>
      <c r="H1238" s="120">
        <f>H1239+H1240</f>
        <v>0</v>
      </c>
      <c r="I1238" s="120">
        <f t="shared" si="395"/>
        <v>1010000</v>
      </c>
      <c r="J1238" s="247"/>
    </row>
    <row r="1239" spans="1:10" s="142" customFormat="1" ht="15" x14ac:dyDescent="0.2">
      <c r="A1239" s="129">
        <v>4123</v>
      </c>
      <c r="B1239" s="222" t="s">
        <v>133</v>
      </c>
      <c r="C1239" s="111">
        <v>11</v>
      </c>
      <c r="D1239" s="112" t="s">
        <v>27</v>
      </c>
      <c r="E1239" s="147">
        <v>10000</v>
      </c>
      <c r="F1239" s="147">
        <v>10000</v>
      </c>
      <c r="G1239" s="147"/>
      <c r="H1239" s="147"/>
      <c r="I1239" s="147">
        <f t="shared" si="395"/>
        <v>10000</v>
      </c>
      <c r="J1239" s="247"/>
    </row>
    <row r="1240" spans="1:10" s="142" customFormat="1" ht="15" x14ac:dyDescent="0.2">
      <c r="A1240" s="129">
        <v>4126</v>
      </c>
      <c r="B1240" s="222" t="s">
        <v>4</v>
      </c>
      <c r="C1240" s="111">
        <v>11</v>
      </c>
      <c r="D1240" s="112" t="s">
        <v>27</v>
      </c>
      <c r="E1240" s="147">
        <v>1000000</v>
      </c>
      <c r="F1240" s="147">
        <v>1000000</v>
      </c>
      <c r="G1240" s="147"/>
      <c r="H1240" s="147"/>
      <c r="I1240" s="147">
        <f t="shared" si="395"/>
        <v>1000000</v>
      </c>
      <c r="J1240" s="247"/>
    </row>
    <row r="1241" spans="1:10" x14ac:dyDescent="0.2">
      <c r="A1241" s="210" t="s">
        <v>977</v>
      </c>
      <c r="B1241" s="211" t="s">
        <v>994</v>
      </c>
      <c r="C1241" s="212"/>
      <c r="D1241" s="212"/>
      <c r="E1241" s="213">
        <f t="shared" ref="E1241:H1241" si="421">E1242</f>
        <v>10000</v>
      </c>
      <c r="F1241" s="213">
        <f t="shared" si="421"/>
        <v>10000</v>
      </c>
      <c r="G1241" s="213">
        <f t="shared" si="421"/>
        <v>0</v>
      </c>
      <c r="H1241" s="213">
        <f t="shared" si="421"/>
        <v>0</v>
      </c>
      <c r="I1241" s="213">
        <f t="shared" si="395"/>
        <v>10000</v>
      </c>
      <c r="J1241" s="247"/>
    </row>
    <row r="1242" spans="1:10" x14ac:dyDescent="0.2">
      <c r="A1242" s="126">
        <v>426</v>
      </c>
      <c r="B1242" s="227" t="s">
        <v>939</v>
      </c>
      <c r="C1242" s="117"/>
      <c r="D1242" s="128"/>
      <c r="E1242" s="120">
        <f t="shared" ref="E1242:H1242" si="422">E1243</f>
        <v>10000</v>
      </c>
      <c r="F1242" s="120">
        <f t="shared" si="422"/>
        <v>10000</v>
      </c>
      <c r="G1242" s="120">
        <f t="shared" si="422"/>
        <v>0</v>
      </c>
      <c r="H1242" s="120">
        <f t="shared" si="422"/>
        <v>0</v>
      </c>
      <c r="I1242" s="120">
        <f t="shared" si="395"/>
        <v>10000</v>
      </c>
      <c r="J1242" s="247"/>
    </row>
    <row r="1243" spans="1:10" s="142" customFormat="1" ht="15" x14ac:dyDescent="0.2">
      <c r="A1243" s="129">
        <v>4262</v>
      </c>
      <c r="B1243" s="222" t="s">
        <v>135</v>
      </c>
      <c r="C1243" s="111">
        <v>11</v>
      </c>
      <c r="D1243" s="112" t="s">
        <v>27</v>
      </c>
      <c r="E1243" s="147">
        <v>10000</v>
      </c>
      <c r="F1243" s="147">
        <v>10000</v>
      </c>
      <c r="G1243" s="147"/>
      <c r="H1243" s="147"/>
      <c r="I1243" s="147">
        <f t="shared" si="395"/>
        <v>10000</v>
      </c>
      <c r="J1243" s="247"/>
    </row>
    <row r="1244" spans="1:10" s="115" customFormat="1" ht="31.5" x14ac:dyDescent="0.2">
      <c r="A1244" s="171" t="s">
        <v>71</v>
      </c>
      <c r="B1244" s="173" t="s">
        <v>669</v>
      </c>
      <c r="C1244" s="194"/>
      <c r="D1244" s="194"/>
      <c r="E1244" s="174">
        <f t="shared" ref="E1244:H1245" si="423">E1245</f>
        <v>531000000</v>
      </c>
      <c r="F1244" s="174">
        <f t="shared" si="423"/>
        <v>531000000</v>
      </c>
      <c r="G1244" s="174">
        <f t="shared" si="423"/>
        <v>0</v>
      </c>
      <c r="H1244" s="174">
        <f t="shared" si="423"/>
        <v>0</v>
      </c>
      <c r="I1244" s="174">
        <f t="shared" si="395"/>
        <v>531000000</v>
      </c>
      <c r="J1244" s="247"/>
    </row>
    <row r="1245" spans="1:10" s="195" customFormat="1" x14ac:dyDescent="0.2">
      <c r="A1245" s="205">
        <v>11</v>
      </c>
      <c r="B1245" s="205" t="s">
        <v>910</v>
      </c>
      <c r="C1245" s="206"/>
      <c r="D1245" s="206"/>
      <c r="E1245" s="209">
        <f t="shared" si="423"/>
        <v>531000000</v>
      </c>
      <c r="F1245" s="209">
        <f t="shared" si="423"/>
        <v>531000000</v>
      </c>
      <c r="G1245" s="209">
        <f t="shared" si="423"/>
        <v>0</v>
      </c>
      <c r="H1245" s="209">
        <f t="shared" si="423"/>
        <v>0</v>
      </c>
      <c r="I1245" s="209">
        <f t="shared" si="395"/>
        <v>531000000</v>
      </c>
      <c r="J1245" s="247"/>
    </row>
    <row r="1246" spans="1:10" x14ac:dyDescent="0.2">
      <c r="A1246" s="210" t="s">
        <v>983</v>
      </c>
      <c r="B1246" s="211" t="s">
        <v>990</v>
      </c>
      <c r="C1246" s="212"/>
      <c r="D1246" s="212"/>
      <c r="E1246" s="213">
        <f t="shared" ref="E1246:H1246" si="424">E1247</f>
        <v>531000000</v>
      </c>
      <c r="F1246" s="213">
        <f t="shared" si="424"/>
        <v>531000000</v>
      </c>
      <c r="G1246" s="213">
        <f t="shared" si="424"/>
        <v>0</v>
      </c>
      <c r="H1246" s="213">
        <f t="shared" si="424"/>
        <v>0</v>
      </c>
      <c r="I1246" s="213">
        <f t="shared" si="395"/>
        <v>531000000</v>
      </c>
      <c r="J1246" s="247"/>
    </row>
    <row r="1247" spans="1:10" s="142" customFormat="1" x14ac:dyDescent="0.2">
      <c r="A1247" s="119">
        <v>363</v>
      </c>
      <c r="B1247" s="227" t="s">
        <v>926</v>
      </c>
      <c r="C1247" s="117"/>
      <c r="D1247" s="128"/>
      <c r="E1247" s="120">
        <f t="shared" ref="E1247:H1247" si="425">E1248</f>
        <v>531000000</v>
      </c>
      <c r="F1247" s="120">
        <f t="shared" si="425"/>
        <v>531000000</v>
      </c>
      <c r="G1247" s="120">
        <f t="shared" si="425"/>
        <v>0</v>
      </c>
      <c r="H1247" s="120">
        <f t="shared" si="425"/>
        <v>0</v>
      </c>
      <c r="I1247" s="120">
        <f t="shared" si="395"/>
        <v>531000000</v>
      </c>
      <c r="J1247" s="247"/>
    </row>
    <row r="1248" spans="1:10" s="142" customFormat="1" ht="15" x14ac:dyDescent="0.2">
      <c r="A1248" s="123">
        <v>3631</v>
      </c>
      <c r="B1248" s="235" t="s">
        <v>233</v>
      </c>
      <c r="C1248" s="111">
        <v>11</v>
      </c>
      <c r="D1248" s="112" t="s">
        <v>27</v>
      </c>
      <c r="E1248" s="147">
        <v>531000000</v>
      </c>
      <c r="F1248" s="147">
        <v>531000000</v>
      </c>
      <c r="G1248" s="147"/>
      <c r="H1248" s="147"/>
      <c r="I1248" s="147">
        <f t="shared" si="395"/>
        <v>531000000</v>
      </c>
      <c r="J1248" s="247"/>
    </row>
    <row r="1249" spans="1:10" s="115" customFormat="1" ht="31.5" x14ac:dyDescent="0.2">
      <c r="A1249" s="171" t="s">
        <v>685</v>
      </c>
      <c r="B1249" s="173" t="s">
        <v>684</v>
      </c>
      <c r="C1249" s="194"/>
      <c r="D1249" s="194"/>
      <c r="E1249" s="174">
        <f>E1250</f>
        <v>100000</v>
      </c>
      <c r="F1249" s="174">
        <f>F1250</f>
        <v>100000</v>
      </c>
      <c r="G1249" s="174">
        <f>G1250</f>
        <v>0</v>
      </c>
      <c r="H1249" s="174">
        <f>H1250</f>
        <v>0</v>
      </c>
      <c r="I1249" s="174">
        <f t="shared" si="395"/>
        <v>100000</v>
      </c>
      <c r="J1249" s="247"/>
    </row>
    <row r="1250" spans="1:10" s="195" customFormat="1" x14ac:dyDescent="0.2">
      <c r="A1250" s="205">
        <v>11</v>
      </c>
      <c r="B1250" s="205" t="s">
        <v>910</v>
      </c>
      <c r="C1250" s="206"/>
      <c r="D1250" s="206"/>
      <c r="E1250" s="209">
        <f t="shared" ref="E1250:H1250" si="426">E1251</f>
        <v>100000</v>
      </c>
      <c r="F1250" s="209">
        <f t="shared" si="426"/>
        <v>100000</v>
      </c>
      <c r="G1250" s="209">
        <f t="shared" si="426"/>
        <v>0</v>
      </c>
      <c r="H1250" s="209">
        <f t="shared" si="426"/>
        <v>0</v>
      </c>
      <c r="I1250" s="209">
        <f t="shared" ref="I1250:I1313" si="427">F1250-G1250+H1250</f>
        <v>100000</v>
      </c>
      <c r="J1250" s="247"/>
    </row>
    <row r="1251" spans="1:10" x14ac:dyDescent="0.2">
      <c r="A1251" s="210" t="s">
        <v>985</v>
      </c>
      <c r="B1251" s="211" t="s">
        <v>989</v>
      </c>
      <c r="C1251" s="212"/>
      <c r="D1251" s="212"/>
      <c r="E1251" s="213">
        <f t="shared" ref="E1251:H1251" si="428">E1252+E1254</f>
        <v>100000</v>
      </c>
      <c r="F1251" s="213">
        <f t="shared" si="428"/>
        <v>100000</v>
      </c>
      <c r="G1251" s="213">
        <f t="shared" si="428"/>
        <v>0</v>
      </c>
      <c r="H1251" s="213">
        <f t="shared" si="428"/>
        <v>0</v>
      </c>
      <c r="I1251" s="213">
        <f t="shared" si="427"/>
        <v>100000</v>
      </c>
      <c r="J1251" s="247"/>
    </row>
    <row r="1252" spans="1:10" s="115" customFormat="1" x14ac:dyDescent="0.2">
      <c r="A1252" s="119">
        <v>351</v>
      </c>
      <c r="B1252" s="228" t="s">
        <v>140</v>
      </c>
      <c r="C1252" s="117"/>
      <c r="D1252" s="128"/>
      <c r="E1252" s="120">
        <f>E1253</f>
        <v>50000</v>
      </c>
      <c r="F1252" s="120">
        <f>F1253</f>
        <v>50000</v>
      </c>
      <c r="G1252" s="120">
        <f>G1253</f>
        <v>0</v>
      </c>
      <c r="H1252" s="120">
        <f>H1253</f>
        <v>0</v>
      </c>
      <c r="I1252" s="120">
        <f t="shared" si="427"/>
        <v>50000</v>
      </c>
      <c r="J1252" s="247"/>
    </row>
    <row r="1253" spans="1:10" s="142" customFormat="1" ht="15" x14ac:dyDescent="0.2">
      <c r="A1253" s="123">
        <v>3512</v>
      </c>
      <c r="B1253" s="222" t="s">
        <v>140</v>
      </c>
      <c r="C1253" s="111">
        <v>11</v>
      </c>
      <c r="D1253" s="112" t="s">
        <v>27</v>
      </c>
      <c r="E1253" s="147">
        <v>50000</v>
      </c>
      <c r="F1253" s="147">
        <v>50000</v>
      </c>
      <c r="G1253" s="147"/>
      <c r="H1253" s="147"/>
      <c r="I1253" s="147">
        <f t="shared" si="427"/>
        <v>50000</v>
      </c>
      <c r="J1253" s="247"/>
    </row>
    <row r="1254" spans="1:10" s="115" customFormat="1" ht="31.5" x14ac:dyDescent="0.2">
      <c r="A1254" s="119">
        <v>352</v>
      </c>
      <c r="B1254" s="227" t="s">
        <v>923</v>
      </c>
      <c r="C1254" s="117"/>
      <c r="D1254" s="128"/>
      <c r="E1254" s="120">
        <f>E1255</f>
        <v>50000</v>
      </c>
      <c r="F1254" s="120">
        <f>F1255</f>
        <v>50000</v>
      </c>
      <c r="G1254" s="120">
        <f>G1255</f>
        <v>0</v>
      </c>
      <c r="H1254" s="120">
        <f>H1255</f>
        <v>0</v>
      </c>
      <c r="I1254" s="120">
        <f t="shared" si="427"/>
        <v>50000</v>
      </c>
      <c r="J1254" s="247"/>
    </row>
    <row r="1255" spans="1:10" s="142" customFormat="1" ht="30" x14ac:dyDescent="0.2">
      <c r="A1255" s="123">
        <v>3522</v>
      </c>
      <c r="B1255" s="222" t="s">
        <v>646</v>
      </c>
      <c r="C1255" s="111">
        <v>11</v>
      </c>
      <c r="D1255" s="112" t="s">
        <v>27</v>
      </c>
      <c r="E1255" s="147">
        <v>50000</v>
      </c>
      <c r="F1255" s="147">
        <v>50000</v>
      </c>
      <c r="G1255" s="147"/>
      <c r="H1255" s="147"/>
      <c r="I1255" s="147">
        <f t="shared" si="427"/>
        <v>50000</v>
      </c>
      <c r="J1255" s="247"/>
    </row>
    <row r="1256" spans="1:10" s="115" customFormat="1" ht="31.5" x14ac:dyDescent="0.2">
      <c r="A1256" s="171" t="s">
        <v>882</v>
      </c>
      <c r="B1256" s="173" t="s">
        <v>883</v>
      </c>
      <c r="C1256" s="194"/>
      <c r="D1256" s="194"/>
      <c r="E1256" s="174">
        <f>E1257</f>
        <v>100000</v>
      </c>
      <c r="F1256" s="174">
        <f>F1257</f>
        <v>100000</v>
      </c>
      <c r="G1256" s="174">
        <f>G1257</f>
        <v>0</v>
      </c>
      <c r="H1256" s="174">
        <f>H1257</f>
        <v>0</v>
      </c>
      <c r="I1256" s="174">
        <f t="shared" si="427"/>
        <v>100000</v>
      </c>
      <c r="J1256" s="247"/>
    </row>
    <row r="1257" spans="1:10" s="195" customFormat="1" x14ac:dyDescent="0.2">
      <c r="A1257" s="205">
        <v>11</v>
      </c>
      <c r="B1257" s="205" t="s">
        <v>910</v>
      </c>
      <c r="C1257" s="206"/>
      <c r="D1257" s="206"/>
      <c r="E1257" s="209">
        <f t="shared" ref="E1257:H1257" si="429">E1258</f>
        <v>100000</v>
      </c>
      <c r="F1257" s="209">
        <f t="shared" si="429"/>
        <v>100000</v>
      </c>
      <c r="G1257" s="209">
        <f t="shared" si="429"/>
        <v>0</v>
      </c>
      <c r="H1257" s="209">
        <f t="shared" si="429"/>
        <v>0</v>
      </c>
      <c r="I1257" s="209">
        <f t="shared" si="427"/>
        <v>100000</v>
      </c>
      <c r="J1257" s="247"/>
    </row>
    <row r="1258" spans="1:10" x14ac:dyDescent="0.2">
      <c r="A1258" s="210" t="s">
        <v>985</v>
      </c>
      <c r="B1258" s="211" t="s">
        <v>989</v>
      </c>
      <c r="C1258" s="212"/>
      <c r="D1258" s="212"/>
      <c r="E1258" s="213">
        <f t="shared" ref="E1258:H1258" si="430">E1259+E1261</f>
        <v>100000</v>
      </c>
      <c r="F1258" s="213">
        <f t="shared" si="430"/>
        <v>100000</v>
      </c>
      <c r="G1258" s="213">
        <f t="shared" si="430"/>
        <v>0</v>
      </c>
      <c r="H1258" s="213">
        <f t="shared" si="430"/>
        <v>0</v>
      </c>
      <c r="I1258" s="213">
        <f t="shared" si="427"/>
        <v>100000</v>
      </c>
      <c r="J1258" s="247"/>
    </row>
    <row r="1259" spans="1:10" s="115" customFormat="1" x14ac:dyDescent="0.2">
      <c r="A1259" s="119">
        <v>351</v>
      </c>
      <c r="B1259" s="228" t="s">
        <v>140</v>
      </c>
      <c r="C1259" s="117"/>
      <c r="D1259" s="128"/>
      <c r="E1259" s="120">
        <f>E1260</f>
        <v>50000</v>
      </c>
      <c r="F1259" s="120">
        <f>F1260</f>
        <v>50000</v>
      </c>
      <c r="G1259" s="120">
        <f>G1260</f>
        <v>0</v>
      </c>
      <c r="H1259" s="120">
        <f>H1260</f>
        <v>0</v>
      </c>
      <c r="I1259" s="120">
        <f t="shared" si="427"/>
        <v>50000</v>
      </c>
      <c r="J1259" s="247"/>
    </row>
    <row r="1260" spans="1:10" s="142" customFormat="1" ht="15" x14ac:dyDescent="0.2">
      <c r="A1260" s="139">
        <v>3512</v>
      </c>
      <c r="B1260" s="223" t="s">
        <v>140</v>
      </c>
      <c r="C1260" s="137">
        <v>11</v>
      </c>
      <c r="D1260" s="150" t="s">
        <v>27</v>
      </c>
      <c r="E1260" s="147">
        <v>50000</v>
      </c>
      <c r="F1260" s="147">
        <v>50000</v>
      </c>
      <c r="G1260" s="147"/>
      <c r="H1260" s="147"/>
      <c r="I1260" s="147">
        <f t="shared" si="427"/>
        <v>50000</v>
      </c>
      <c r="J1260" s="247"/>
    </row>
    <row r="1261" spans="1:10" s="115" customFormat="1" ht="31.5" x14ac:dyDescent="0.2">
      <c r="A1261" s="119">
        <v>352</v>
      </c>
      <c r="B1261" s="227" t="s">
        <v>923</v>
      </c>
      <c r="C1261" s="117"/>
      <c r="D1261" s="128"/>
      <c r="E1261" s="120">
        <f>E1262</f>
        <v>50000</v>
      </c>
      <c r="F1261" s="120">
        <f>F1262</f>
        <v>50000</v>
      </c>
      <c r="G1261" s="120">
        <f>G1262</f>
        <v>0</v>
      </c>
      <c r="H1261" s="120">
        <f>H1262</f>
        <v>0</v>
      </c>
      <c r="I1261" s="120">
        <f t="shared" si="427"/>
        <v>50000</v>
      </c>
      <c r="J1261" s="247"/>
    </row>
    <row r="1262" spans="1:10" s="142" customFormat="1" ht="30" x14ac:dyDescent="0.2">
      <c r="A1262" s="139">
        <v>3522</v>
      </c>
      <c r="B1262" s="223" t="s">
        <v>646</v>
      </c>
      <c r="C1262" s="137">
        <v>11</v>
      </c>
      <c r="D1262" s="150" t="s">
        <v>27</v>
      </c>
      <c r="E1262" s="147">
        <v>50000</v>
      </c>
      <c r="F1262" s="147">
        <v>50000</v>
      </c>
      <c r="G1262" s="147"/>
      <c r="H1262" s="147"/>
      <c r="I1262" s="147">
        <f t="shared" si="427"/>
        <v>50000</v>
      </c>
      <c r="J1262" s="247"/>
    </row>
    <row r="1263" spans="1:10" s="115" customFormat="1" ht="31.5" x14ac:dyDescent="0.2">
      <c r="A1263" s="171" t="s">
        <v>884</v>
      </c>
      <c r="B1263" s="173" t="s">
        <v>885</v>
      </c>
      <c r="C1263" s="194"/>
      <c r="D1263" s="194"/>
      <c r="E1263" s="174">
        <f>E1264</f>
        <v>100000</v>
      </c>
      <c r="F1263" s="174">
        <f>F1264</f>
        <v>100000</v>
      </c>
      <c r="G1263" s="174">
        <f>G1264</f>
        <v>0</v>
      </c>
      <c r="H1263" s="174">
        <f>H1264</f>
        <v>0</v>
      </c>
      <c r="I1263" s="174">
        <f t="shared" si="427"/>
        <v>100000</v>
      </c>
      <c r="J1263" s="247"/>
    </row>
    <row r="1264" spans="1:10" s="195" customFormat="1" x14ac:dyDescent="0.2">
      <c r="A1264" s="205">
        <v>11</v>
      </c>
      <c r="B1264" s="205" t="s">
        <v>910</v>
      </c>
      <c r="C1264" s="206"/>
      <c r="D1264" s="206"/>
      <c r="E1264" s="209">
        <f t="shared" ref="E1264:H1264" si="431">E1265</f>
        <v>100000</v>
      </c>
      <c r="F1264" s="209">
        <f t="shared" si="431"/>
        <v>100000</v>
      </c>
      <c r="G1264" s="209">
        <f t="shared" si="431"/>
        <v>0</v>
      </c>
      <c r="H1264" s="209">
        <f t="shared" si="431"/>
        <v>0</v>
      </c>
      <c r="I1264" s="209">
        <f t="shared" si="427"/>
        <v>100000</v>
      </c>
      <c r="J1264" s="247"/>
    </row>
    <row r="1265" spans="1:10" x14ac:dyDescent="0.2">
      <c r="A1265" s="210" t="s">
        <v>985</v>
      </c>
      <c r="B1265" s="211" t="s">
        <v>989</v>
      </c>
      <c r="C1265" s="212"/>
      <c r="D1265" s="212"/>
      <c r="E1265" s="213">
        <f t="shared" ref="E1265:H1265" si="432">E1266+E1268</f>
        <v>100000</v>
      </c>
      <c r="F1265" s="213">
        <f t="shared" si="432"/>
        <v>100000</v>
      </c>
      <c r="G1265" s="213">
        <f t="shared" si="432"/>
        <v>0</v>
      </c>
      <c r="H1265" s="213">
        <f t="shared" si="432"/>
        <v>0</v>
      </c>
      <c r="I1265" s="213">
        <f t="shared" si="427"/>
        <v>100000</v>
      </c>
      <c r="J1265" s="247"/>
    </row>
    <row r="1266" spans="1:10" s="115" customFormat="1" x14ac:dyDescent="0.2">
      <c r="A1266" s="119">
        <v>351</v>
      </c>
      <c r="B1266" s="228" t="s">
        <v>140</v>
      </c>
      <c r="C1266" s="117"/>
      <c r="D1266" s="128"/>
      <c r="E1266" s="120">
        <f>E1267</f>
        <v>50000</v>
      </c>
      <c r="F1266" s="120">
        <f>F1267</f>
        <v>50000</v>
      </c>
      <c r="G1266" s="120">
        <f>G1267</f>
        <v>0</v>
      </c>
      <c r="H1266" s="120">
        <f>H1267</f>
        <v>0</v>
      </c>
      <c r="I1266" s="120">
        <f t="shared" si="427"/>
        <v>50000</v>
      </c>
      <c r="J1266" s="247"/>
    </row>
    <row r="1267" spans="1:10" s="142" customFormat="1" ht="15" x14ac:dyDescent="0.2">
      <c r="A1267" s="139">
        <v>3512</v>
      </c>
      <c r="B1267" s="223" t="s">
        <v>140</v>
      </c>
      <c r="C1267" s="137">
        <v>11</v>
      </c>
      <c r="D1267" s="150" t="s">
        <v>27</v>
      </c>
      <c r="E1267" s="147">
        <v>50000</v>
      </c>
      <c r="F1267" s="147">
        <v>50000</v>
      </c>
      <c r="G1267" s="147"/>
      <c r="H1267" s="147"/>
      <c r="I1267" s="147">
        <f t="shared" si="427"/>
        <v>50000</v>
      </c>
      <c r="J1267" s="247"/>
    </row>
    <row r="1268" spans="1:10" s="115" customFormat="1" ht="31.5" x14ac:dyDescent="0.2">
      <c r="A1268" s="119">
        <v>352</v>
      </c>
      <c r="B1268" s="227" t="s">
        <v>923</v>
      </c>
      <c r="C1268" s="117"/>
      <c r="D1268" s="128"/>
      <c r="E1268" s="120">
        <f>E1269</f>
        <v>50000</v>
      </c>
      <c r="F1268" s="120">
        <f>F1269</f>
        <v>50000</v>
      </c>
      <c r="G1268" s="120">
        <f>G1269</f>
        <v>0</v>
      </c>
      <c r="H1268" s="120">
        <f>H1269</f>
        <v>0</v>
      </c>
      <c r="I1268" s="120">
        <f t="shared" si="427"/>
        <v>50000</v>
      </c>
      <c r="J1268" s="247"/>
    </row>
    <row r="1269" spans="1:10" s="142" customFormat="1" ht="30" x14ac:dyDescent="0.2">
      <c r="A1269" s="139">
        <v>3522</v>
      </c>
      <c r="B1269" s="223" t="s">
        <v>646</v>
      </c>
      <c r="C1269" s="137">
        <v>11</v>
      </c>
      <c r="D1269" s="150" t="s">
        <v>27</v>
      </c>
      <c r="E1269" s="147">
        <v>50000</v>
      </c>
      <c r="F1269" s="147">
        <v>50000</v>
      </c>
      <c r="G1269" s="147"/>
      <c r="H1269" s="147"/>
      <c r="I1269" s="147">
        <f t="shared" si="427"/>
        <v>50000</v>
      </c>
      <c r="J1269" s="247"/>
    </row>
    <row r="1270" spans="1:10" s="115" customFormat="1" ht="31.5" x14ac:dyDescent="0.2">
      <c r="A1270" s="171" t="s">
        <v>698</v>
      </c>
      <c r="B1270" s="173" t="s">
        <v>697</v>
      </c>
      <c r="C1270" s="194"/>
      <c r="D1270" s="194"/>
      <c r="E1270" s="174">
        <f t="shared" ref="E1270:H1271" si="433">E1271</f>
        <v>10000</v>
      </c>
      <c r="F1270" s="174">
        <f t="shared" si="433"/>
        <v>10000</v>
      </c>
      <c r="G1270" s="174">
        <f t="shared" si="433"/>
        <v>0</v>
      </c>
      <c r="H1270" s="174">
        <f t="shared" si="433"/>
        <v>0</v>
      </c>
      <c r="I1270" s="174">
        <f t="shared" si="427"/>
        <v>10000</v>
      </c>
      <c r="J1270" s="247"/>
    </row>
    <row r="1271" spans="1:10" s="195" customFormat="1" x14ac:dyDescent="0.2">
      <c r="A1271" s="205">
        <v>11</v>
      </c>
      <c r="B1271" s="205" t="s">
        <v>910</v>
      </c>
      <c r="C1271" s="206"/>
      <c r="D1271" s="206"/>
      <c r="E1271" s="209">
        <f t="shared" si="433"/>
        <v>10000</v>
      </c>
      <c r="F1271" s="209">
        <f t="shared" si="433"/>
        <v>10000</v>
      </c>
      <c r="G1271" s="209">
        <f t="shared" si="433"/>
        <v>0</v>
      </c>
      <c r="H1271" s="209">
        <f t="shared" si="433"/>
        <v>0</v>
      </c>
      <c r="I1271" s="209">
        <f t="shared" si="427"/>
        <v>10000</v>
      </c>
      <c r="J1271" s="247"/>
    </row>
    <row r="1272" spans="1:10" x14ac:dyDescent="0.2">
      <c r="A1272" s="210" t="s">
        <v>982</v>
      </c>
      <c r="B1272" s="211" t="s">
        <v>992</v>
      </c>
      <c r="C1272" s="212"/>
      <c r="D1272" s="212"/>
      <c r="E1272" s="213">
        <f t="shared" ref="E1272:H1272" si="434">E1273</f>
        <v>10000</v>
      </c>
      <c r="F1272" s="213">
        <f t="shared" si="434"/>
        <v>10000</v>
      </c>
      <c r="G1272" s="213">
        <f t="shared" si="434"/>
        <v>0</v>
      </c>
      <c r="H1272" s="213">
        <f t="shared" si="434"/>
        <v>0</v>
      </c>
      <c r="I1272" s="213">
        <f t="shared" si="427"/>
        <v>10000</v>
      </c>
      <c r="J1272" s="247"/>
    </row>
    <row r="1273" spans="1:10" s="115" customFormat="1" x14ac:dyDescent="0.2">
      <c r="A1273" s="119">
        <v>381</v>
      </c>
      <c r="B1273" s="119" t="s">
        <v>930</v>
      </c>
      <c r="C1273" s="117"/>
      <c r="D1273" s="128"/>
      <c r="E1273" s="120">
        <f t="shared" ref="E1273:H1273" si="435">E1274</f>
        <v>10000</v>
      </c>
      <c r="F1273" s="120">
        <f t="shared" si="435"/>
        <v>10000</v>
      </c>
      <c r="G1273" s="120">
        <f t="shared" si="435"/>
        <v>0</v>
      </c>
      <c r="H1273" s="120">
        <f t="shared" si="435"/>
        <v>0</v>
      </c>
      <c r="I1273" s="120">
        <f t="shared" si="427"/>
        <v>10000</v>
      </c>
      <c r="J1273" s="247"/>
    </row>
    <row r="1274" spans="1:10" s="142" customFormat="1" ht="15" x14ac:dyDescent="0.2">
      <c r="A1274" s="123">
        <v>3811</v>
      </c>
      <c r="B1274" s="222" t="s">
        <v>141</v>
      </c>
      <c r="C1274" s="111">
        <v>11</v>
      </c>
      <c r="D1274" s="112" t="s">
        <v>27</v>
      </c>
      <c r="E1274" s="147">
        <v>10000</v>
      </c>
      <c r="F1274" s="147">
        <v>10000</v>
      </c>
      <c r="G1274" s="147"/>
      <c r="H1274" s="147"/>
      <c r="I1274" s="147">
        <f t="shared" si="427"/>
        <v>10000</v>
      </c>
      <c r="J1274" s="247"/>
    </row>
    <row r="1275" spans="1:10" s="115" customFormat="1" ht="47.25" x14ac:dyDescent="0.2">
      <c r="A1275" s="171" t="s">
        <v>903</v>
      </c>
      <c r="B1275" s="173" t="s">
        <v>904</v>
      </c>
      <c r="C1275" s="194"/>
      <c r="D1275" s="194"/>
      <c r="E1275" s="174">
        <f>E1276+E1298</f>
        <v>600200</v>
      </c>
      <c r="F1275" s="174">
        <f>F1276+F1298</f>
        <v>600200</v>
      </c>
      <c r="G1275" s="174">
        <f>G1276+G1298</f>
        <v>0</v>
      </c>
      <c r="H1275" s="174">
        <f>H1276+H1298</f>
        <v>0</v>
      </c>
      <c r="I1275" s="174">
        <f t="shared" si="427"/>
        <v>600200</v>
      </c>
      <c r="J1275" s="247"/>
    </row>
    <row r="1276" spans="1:10" s="115" customFormat="1" x14ac:dyDescent="0.2">
      <c r="A1276" s="207" t="s">
        <v>946</v>
      </c>
      <c r="B1276" s="205" t="s">
        <v>947</v>
      </c>
      <c r="C1276" s="208"/>
      <c r="D1276" s="208"/>
      <c r="E1276" s="209">
        <f t="shared" ref="E1276:H1276" si="436">E1277+E1282+E1292+E1295</f>
        <v>141000</v>
      </c>
      <c r="F1276" s="209">
        <f t="shared" si="436"/>
        <v>141000</v>
      </c>
      <c r="G1276" s="209">
        <f t="shared" si="436"/>
        <v>0</v>
      </c>
      <c r="H1276" s="209">
        <f t="shared" si="436"/>
        <v>0</v>
      </c>
      <c r="I1276" s="209">
        <f t="shared" si="427"/>
        <v>141000</v>
      </c>
      <c r="J1276" s="247"/>
    </row>
    <row r="1277" spans="1:10" x14ac:dyDescent="0.2">
      <c r="A1277" s="210" t="s">
        <v>944</v>
      </c>
      <c r="B1277" s="211" t="s">
        <v>986</v>
      </c>
      <c r="C1277" s="212"/>
      <c r="D1277" s="212"/>
      <c r="E1277" s="213">
        <f t="shared" ref="E1277:H1277" si="437">E1278+E1280</f>
        <v>29200</v>
      </c>
      <c r="F1277" s="213">
        <f t="shared" si="437"/>
        <v>29200</v>
      </c>
      <c r="G1277" s="213">
        <f t="shared" si="437"/>
        <v>0</v>
      </c>
      <c r="H1277" s="213">
        <f t="shared" si="437"/>
        <v>0</v>
      </c>
      <c r="I1277" s="213">
        <f t="shared" si="427"/>
        <v>29200</v>
      </c>
      <c r="J1277" s="247"/>
    </row>
    <row r="1278" spans="1:10" s="115" customFormat="1" x14ac:dyDescent="0.2">
      <c r="A1278" s="119">
        <v>311</v>
      </c>
      <c r="B1278" s="226" t="s">
        <v>914</v>
      </c>
      <c r="C1278" s="117"/>
      <c r="D1278" s="128"/>
      <c r="E1278" s="120">
        <f>E1279</f>
        <v>24100</v>
      </c>
      <c r="F1278" s="120">
        <f>F1279</f>
        <v>24100</v>
      </c>
      <c r="G1278" s="120">
        <f>G1279</f>
        <v>0</v>
      </c>
      <c r="H1278" s="120">
        <f>H1279</f>
        <v>0</v>
      </c>
      <c r="I1278" s="120">
        <f t="shared" si="427"/>
        <v>24100</v>
      </c>
      <c r="J1278" s="247"/>
    </row>
    <row r="1279" spans="1:10" s="142" customFormat="1" ht="15" x14ac:dyDescent="0.2">
      <c r="A1279" s="123">
        <v>3111</v>
      </c>
      <c r="B1279" s="222" t="s">
        <v>19</v>
      </c>
      <c r="C1279" s="111">
        <v>12</v>
      </c>
      <c r="D1279" s="112" t="s">
        <v>27</v>
      </c>
      <c r="E1279" s="147">
        <v>24100</v>
      </c>
      <c r="F1279" s="147">
        <v>24100</v>
      </c>
      <c r="G1279" s="147"/>
      <c r="H1279" s="147"/>
      <c r="I1279" s="147">
        <f t="shared" si="427"/>
        <v>24100</v>
      </c>
      <c r="J1279" s="247"/>
    </row>
    <row r="1280" spans="1:10" s="115" customFormat="1" x14ac:dyDescent="0.2">
      <c r="A1280" s="119">
        <v>313</v>
      </c>
      <c r="B1280" s="227" t="s">
        <v>915</v>
      </c>
      <c r="C1280" s="117"/>
      <c r="D1280" s="128"/>
      <c r="E1280" s="120">
        <f>E1281</f>
        <v>5100</v>
      </c>
      <c r="F1280" s="120">
        <f>F1281</f>
        <v>5100</v>
      </c>
      <c r="G1280" s="120">
        <f>G1281</f>
        <v>0</v>
      </c>
      <c r="H1280" s="120">
        <f>H1281</f>
        <v>0</v>
      </c>
      <c r="I1280" s="120">
        <f t="shared" si="427"/>
        <v>5100</v>
      </c>
      <c r="J1280" s="247"/>
    </row>
    <row r="1281" spans="1:10" s="142" customFormat="1" ht="15" x14ac:dyDescent="0.2">
      <c r="A1281" s="123">
        <v>3132</v>
      </c>
      <c r="B1281" s="222" t="s">
        <v>280</v>
      </c>
      <c r="C1281" s="111">
        <v>12</v>
      </c>
      <c r="D1281" s="112" t="s">
        <v>27</v>
      </c>
      <c r="E1281" s="147">
        <v>5100</v>
      </c>
      <c r="F1281" s="147">
        <v>5100</v>
      </c>
      <c r="G1281" s="147"/>
      <c r="H1281" s="147"/>
      <c r="I1281" s="147">
        <f t="shared" si="427"/>
        <v>5100</v>
      </c>
      <c r="J1281" s="247"/>
    </row>
    <row r="1282" spans="1:10" x14ac:dyDescent="0.2">
      <c r="A1282" s="210" t="s">
        <v>976</v>
      </c>
      <c r="B1282" s="211" t="s">
        <v>987</v>
      </c>
      <c r="C1282" s="212"/>
      <c r="D1282" s="212"/>
      <c r="E1282" s="213">
        <f t="shared" ref="E1282:H1282" si="438">E1283+E1285+E1287+E1290</f>
        <v>16800</v>
      </c>
      <c r="F1282" s="213">
        <f t="shared" si="438"/>
        <v>16800</v>
      </c>
      <c r="G1282" s="213">
        <f t="shared" si="438"/>
        <v>0</v>
      </c>
      <c r="H1282" s="213">
        <f t="shared" si="438"/>
        <v>0</v>
      </c>
      <c r="I1282" s="213">
        <f t="shared" si="427"/>
        <v>16800</v>
      </c>
      <c r="J1282" s="247"/>
    </row>
    <row r="1283" spans="1:10" s="115" customFormat="1" x14ac:dyDescent="0.2">
      <c r="A1283" s="119">
        <v>321</v>
      </c>
      <c r="B1283" s="227" t="s">
        <v>916</v>
      </c>
      <c r="C1283" s="117"/>
      <c r="D1283" s="128"/>
      <c r="E1283" s="120">
        <f>E1284</f>
        <v>5000</v>
      </c>
      <c r="F1283" s="120">
        <f>F1284</f>
        <v>5000</v>
      </c>
      <c r="G1283" s="120">
        <f>G1284</f>
        <v>0</v>
      </c>
      <c r="H1283" s="120">
        <f>H1284</f>
        <v>0</v>
      </c>
      <c r="I1283" s="120">
        <f t="shared" si="427"/>
        <v>5000</v>
      </c>
      <c r="J1283" s="247"/>
    </row>
    <row r="1284" spans="1:10" s="142" customFormat="1" ht="15" x14ac:dyDescent="0.2">
      <c r="A1284" s="123">
        <v>3211</v>
      </c>
      <c r="B1284" s="222" t="s">
        <v>110</v>
      </c>
      <c r="C1284" s="111">
        <v>12</v>
      </c>
      <c r="D1284" s="112" t="s">
        <v>27</v>
      </c>
      <c r="E1284" s="147">
        <v>5000</v>
      </c>
      <c r="F1284" s="147">
        <v>5000</v>
      </c>
      <c r="G1284" s="147"/>
      <c r="H1284" s="147"/>
      <c r="I1284" s="147">
        <f t="shared" si="427"/>
        <v>5000</v>
      </c>
      <c r="J1284" s="247"/>
    </row>
    <row r="1285" spans="1:10" s="115" customFormat="1" x14ac:dyDescent="0.2">
      <c r="A1285" s="119">
        <v>322</v>
      </c>
      <c r="B1285" s="227" t="s">
        <v>917</v>
      </c>
      <c r="C1285" s="117"/>
      <c r="D1285" s="128"/>
      <c r="E1285" s="120">
        <f>E1286</f>
        <v>1000</v>
      </c>
      <c r="F1285" s="120">
        <f>F1286</f>
        <v>1000</v>
      </c>
      <c r="G1285" s="120">
        <f>G1286</f>
        <v>0</v>
      </c>
      <c r="H1285" s="120">
        <f>H1286</f>
        <v>0</v>
      </c>
      <c r="I1285" s="120">
        <f t="shared" si="427"/>
        <v>1000</v>
      </c>
      <c r="J1285" s="247"/>
    </row>
    <row r="1286" spans="1:10" s="142" customFormat="1" ht="15" x14ac:dyDescent="0.2">
      <c r="A1286" s="123">
        <v>3223</v>
      </c>
      <c r="B1286" s="222" t="s">
        <v>115</v>
      </c>
      <c r="C1286" s="111">
        <v>12</v>
      </c>
      <c r="D1286" s="112" t="s">
        <v>27</v>
      </c>
      <c r="E1286" s="147">
        <v>1000</v>
      </c>
      <c r="F1286" s="147">
        <v>1000</v>
      </c>
      <c r="G1286" s="147"/>
      <c r="H1286" s="147"/>
      <c r="I1286" s="147">
        <f t="shared" si="427"/>
        <v>1000</v>
      </c>
      <c r="J1286" s="247"/>
    </row>
    <row r="1287" spans="1:10" s="115" customFormat="1" x14ac:dyDescent="0.2">
      <c r="A1287" s="119">
        <v>323</v>
      </c>
      <c r="B1287" s="227" t="s">
        <v>918</v>
      </c>
      <c r="C1287" s="117"/>
      <c r="D1287" s="128"/>
      <c r="E1287" s="120">
        <f>SUM(E1288:E1289)</f>
        <v>5200</v>
      </c>
      <c r="F1287" s="120">
        <f>SUM(F1288:F1289)</f>
        <v>5200</v>
      </c>
      <c r="G1287" s="120">
        <f>SUM(G1288:G1289)</f>
        <v>0</v>
      </c>
      <c r="H1287" s="120">
        <f>SUM(H1288:H1289)</f>
        <v>0</v>
      </c>
      <c r="I1287" s="120">
        <f t="shared" si="427"/>
        <v>5200</v>
      </c>
      <c r="J1287" s="247"/>
    </row>
    <row r="1288" spans="1:10" s="142" customFormat="1" ht="15" x14ac:dyDescent="0.2">
      <c r="A1288" s="123">
        <v>3233</v>
      </c>
      <c r="B1288" s="222" t="s">
        <v>119</v>
      </c>
      <c r="C1288" s="111">
        <v>12</v>
      </c>
      <c r="D1288" s="112" t="s">
        <v>27</v>
      </c>
      <c r="E1288" s="147">
        <v>2200</v>
      </c>
      <c r="F1288" s="147">
        <v>2200</v>
      </c>
      <c r="G1288" s="147"/>
      <c r="H1288" s="147"/>
      <c r="I1288" s="147">
        <f t="shared" si="427"/>
        <v>2200</v>
      </c>
      <c r="J1288" s="247"/>
    </row>
    <row r="1289" spans="1:10" s="142" customFormat="1" ht="15" x14ac:dyDescent="0.2">
      <c r="A1289" s="123">
        <v>3237</v>
      </c>
      <c r="B1289" s="222" t="s">
        <v>36</v>
      </c>
      <c r="C1289" s="111">
        <v>12</v>
      </c>
      <c r="D1289" s="112" t="s">
        <v>27</v>
      </c>
      <c r="E1289" s="147">
        <v>3000</v>
      </c>
      <c r="F1289" s="147">
        <v>3000</v>
      </c>
      <c r="G1289" s="147"/>
      <c r="H1289" s="147"/>
      <c r="I1289" s="147">
        <f t="shared" si="427"/>
        <v>3000</v>
      </c>
      <c r="J1289" s="247"/>
    </row>
    <row r="1290" spans="1:10" s="115" customFormat="1" x14ac:dyDescent="0.2">
      <c r="A1290" s="119">
        <v>329</v>
      </c>
      <c r="B1290" s="227" t="s">
        <v>125</v>
      </c>
      <c r="C1290" s="117"/>
      <c r="D1290" s="128"/>
      <c r="E1290" s="120">
        <f>E1291</f>
        <v>5600</v>
      </c>
      <c r="F1290" s="120">
        <f>F1291</f>
        <v>5600</v>
      </c>
      <c r="G1290" s="120">
        <f>G1291</f>
        <v>0</v>
      </c>
      <c r="H1290" s="120">
        <f>H1291</f>
        <v>0</v>
      </c>
      <c r="I1290" s="120">
        <f t="shared" si="427"/>
        <v>5600</v>
      </c>
      <c r="J1290" s="247"/>
    </row>
    <row r="1291" spans="1:10" s="142" customFormat="1" ht="15" x14ac:dyDescent="0.2">
      <c r="A1291" s="123">
        <v>3293</v>
      </c>
      <c r="B1291" s="222" t="s">
        <v>124</v>
      </c>
      <c r="C1291" s="111">
        <v>12</v>
      </c>
      <c r="D1291" s="112" t="s">
        <v>27</v>
      </c>
      <c r="E1291" s="147">
        <v>5600</v>
      </c>
      <c r="F1291" s="147">
        <v>5600</v>
      </c>
      <c r="G1291" s="147"/>
      <c r="H1291" s="147"/>
      <c r="I1291" s="147">
        <f t="shared" si="427"/>
        <v>5600</v>
      </c>
      <c r="J1291" s="247"/>
    </row>
    <row r="1292" spans="1:10" x14ac:dyDescent="0.2">
      <c r="A1292" s="210" t="s">
        <v>985</v>
      </c>
      <c r="B1292" s="211" t="s">
        <v>989</v>
      </c>
      <c r="C1292" s="212"/>
      <c r="D1292" s="212"/>
      <c r="E1292" s="213">
        <f t="shared" ref="E1292:H1292" si="439">E1293</f>
        <v>28000</v>
      </c>
      <c r="F1292" s="213">
        <f t="shared" si="439"/>
        <v>28000</v>
      </c>
      <c r="G1292" s="213">
        <f t="shared" si="439"/>
        <v>0</v>
      </c>
      <c r="H1292" s="213">
        <f t="shared" si="439"/>
        <v>0</v>
      </c>
      <c r="I1292" s="213">
        <f t="shared" si="427"/>
        <v>28000</v>
      </c>
      <c r="J1292" s="247"/>
    </row>
    <row r="1293" spans="1:10" s="115" customFormat="1" ht="31.5" x14ac:dyDescent="0.2">
      <c r="A1293" s="119">
        <v>352</v>
      </c>
      <c r="B1293" s="227" t="s">
        <v>923</v>
      </c>
      <c r="C1293" s="117"/>
      <c r="D1293" s="128"/>
      <c r="E1293" s="120">
        <f t="shared" ref="E1293:H1293" si="440">E1294</f>
        <v>28000</v>
      </c>
      <c r="F1293" s="120">
        <f t="shared" si="440"/>
        <v>28000</v>
      </c>
      <c r="G1293" s="120">
        <f t="shared" si="440"/>
        <v>0</v>
      </c>
      <c r="H1293" s="120">
        <f t="shared" si="440"/>
        <v>0</v>
      </c>
      <c r="I1293" s="120">
        <f t="shared" si="427"/>
        <v>28000</v>
      </c>
      <c r="J1293" s="247"/>
    </row>
    <row r="1294" spans="1:10" s="142" customFormat="1" ht="15" x14ac:dyDescent="0.2">
      <c r="A1294" s="123">
        <v>3523</v>
      </c>
      <c r="B1294" s="222" t="s">
        <v>394</v>
      </c>
      <c r="C1294" s="111">
        <v>12</v>
      </c>
      <c r="D1294" s="112" t="s">
        <v>27</v>
      </c>
      <c r="E1294" s="147">
        <v>28000</v>
      </c>
      <c r="F1294" s="147">
        <v>28000</v>
      </c>
      <c r="G1294" s="147"/>
      <c r="H1294" s="147"/>
      <c r="I1294" s="147">
        <f t="shared" si="427"/>
        <v>28000</v>
      </c>
      <c r="J1294" s="247"/>
    </row>
    <row r="1295" spans="1:10" x14ac:dyDescent="0.2">
      <c r="A1295" s="210" t="s">
        <v>983</v>
      </c>
      <c r="B1295" s="211" t="s">
        <v>990</v>
      </c>
      <c r="C1295" s="212"/>
      <c r="D1295" s="212"/>
      <c r="E1295" s="213">
        <f t="shared" ref="E1295:H1295" si="441">E1296</f>
        <v>67000</v>
      </c>
      <c r="F1295" s="213">
        <f t="shared" si="441"/>
        <v>67000</v>
      </c>
      <c r="G1295" s="213">
        <f t="shared" si="441"/>
        <v>0</v>
      </c>
      <c r="H1295" s="213">
        <f t="shared" si="441"/>
        <v>0</v>
      </c>
      <c r="I1295" s="213">
        <f t="shared" si="427"/>
        <v>67000</v>
      </c>
      <c r="J1295" s="247"/>
    </row>
    <row r="1296" spans="1:10" s="115" customFormat="1" x14ac:dyDescent="0.2">
      <c r="A1296" s="119">
        <v>361</v>
      </c>
      <c r="B1296" s="144" t="s">
        <v>924</v>
      </c>
      <c r="C1296" s="117"/>
      <c r="D1296" s="128"/>
      <c r="E1296" s="120">
        <f t="shared" ref="E1296:H1296" si="442">E1297</f>
        <v>67000</v>
      </c>
      <c r="F1296" s="120">
        <f t="shared" si="442"/>
        <v>67000</v>
      </c>
      <c r="G1296" s="120">
        <f t="shared" si="442"/>
        <v>0</v>
      </c>
      <c r="H1296" s="120">
        <f t="shared" si="442"/>
        <v>0</v>
      </c>
      <c r="I1296" s="120">
        <f t="shared" si="427"/>
        <v>67000</v>
      </c>
      <c r="J1296" s="247"/>
    </row>
    <row r="1297" spans="1:10" s="142" customFormat="1" ht="15" x14ac:dyDescent="0.2">
      <c r="A1297" s="123">
        <v>3611</v>
      </c>
      <c r="B1297" s="222" t="s">
        <v>850</v>
      </c>
      <c r="C1297" s="111">
        <v>12</v>
      </c>
      <c r="D1297" s="112" t="s">
        <v>27</v>
      </c>
      <c r="E1297" s="147">
        <v>67000</v>
      </c>
      <c r="F1297" s="147">
        <v>67000</v>
      </c>
      <c r="G1297" s="147"/>
      <c r="H1297" s="147"/>
      <c r="I1297" s="147">
        <f t="shared" si="427"/>
        <v>67000</v>
      </c>
      <c r="J1297" s="247"/>
    </row>
    <row r="1298" spans="1:10" x14ac:dyDescent="0.2">
      <c r="A1298" s="207" t="s">
        <v>952</v>
      </c>
      <c r="B1298" s="205" t="s">
        <v>953</v>
      </c>
      <c r="C1298" s="208"/>
      <c r="D1298" s="208"/>
      <c r="E1298" s="209">
        <f t="shared" ref="E1298:H1298" si="443">E1299+E1304+E1314+E1317</f>
        <v>459200</v>
      </c>
      <c r="F1298" s="209">
        <f t="shared" si="443"/>
        <v>459200</v>
      </c>
      <c r="G1298" s="209">
        <f t="shared" si="443"/>
        <v>0</v>
      </c>
      <c r="H1298" s="209">
        <f t="shared" si="443"/>
        <v>0</v>
      </c>
      <c r="I1298" s="209">
        <f t="shared" si="427"/>
        <v>459200</v>
      </c>
      <c r="J1298" s="247"/>
    </row>
    <row r="1299" spans="1:10" x14ac:dyDescent="0.2">
      <c r="A1299" s="210" t="s">
        <v>944</v>
      </c>
      <c r="B1299" s="211" t="s">
        <v>986</v>
      </c>
      <c r="C1299" s="212"/>
      <c r="D1299" s="212"/>
      <c r="E1299" s="213">
        <f t="shared" ref="E1299:H1299" si="444">E1300+E1302</f>
        <v>82500</v>
      </c>
      <c r="F1299" s="213">
        <f t="shared" si="444"/>
        <v>82500</v>
      </c>
      <c r="G1299" s="213">
        <f t="shared" si="444"/>
        <v>0</v>
      </c>
      <c r="H1299" s="213">
        <f t="shared" si="444"/>
        <v>0</v>
      </c>
      <c r="I1299" s="213">
        <f t="shared" si="427"/>
        <v>82500</v>
      </c>
      <c r="J1299" s="247"/>
    </row>
    <row r="1300" spans="1:10" s="115" customFormat="1" x14ac:dyDescent="0.2">
      <c r="A1300" s="119">
        <v>311</v>
      </c>
      <c r="B1300" s="226" t="s">
        <v>914</v>
      </c>
      <c r="C1300" s="117"/>
      <c r="D1300" s="128"/>
      <c r="E1300" s="120">
        <f>E1301</f>
        <v>71500</v>
      </c>
      <c r="F1300" s="120">
        <f>F1301</f>
        <v>71500</v>
      </c>
      <c r="G1300" s="120">
        <f>G1301</f>
        <v>0</v>
      </c>
      <c r="H1300" s="120">
        <f>H1301</f>
        <v>0</v>
      </c>
      <c r="I1300" s="120">
        <f t="shared" si="427"/>
        <v>71500</v>
      </c>
      <c r="J1300" s="247"/>
    </row>
    <row r="1301" spans="1:10" s="142" customFormat="1" ht="15" x14ac:dyDescent="0.2">
      <c r="A1301" s="123">
        <v>3111</v>
      </c>
      <c r="B1301" s="222" t="s">
        <v>19</v>
      </c>
      <c r="C1301" s="111">
        <v>51</v>
      </c>
      <c r="D1301" s="112" t="s">
        <v>27</v>
      </c>
      <c r="E1301" s="147">
        <v>71500</v>
      </c>
      <c r="F1301" s="147">
        <v>71500</v>
      </c>
      <c r="G1301" s="147"/>
      <c r="H1301" s="147"/>
      <c r="I1301" s="147">
        <f t="shared" si="427"/>
        <v>71500</v>
      </c>
      <c r="J1301" s="247"/>
    </row>
    <row r="1302" spans="1:10" s="115" customFormat="1" x14ac:dyDescent="0.2">
      <c r="A1302" s="119">
        <v>313</v>
      </c>
      <c r="B1302" s="227" t="s">
        <v>915</v>
      </c>
      <c r="C1302" s="117"/>
      <c r="D1302" s="128"/>
      <c r="E1302" s="120">
        <f>E1303</f>
        <v>11000</v>
      </c>
      <c r="F1302" s="120">
        <f>F1303</f>
        <v>11000</v>
      </c>
      <c r="G1302" s="120">
        <f>G1303</f>
        <v>0</v>
      </c>
      <c r="H1302" s="120">
        <f>H1303</f>
        <v>0</v>
      </c>
      <c r="I1302" s="120">
        <f t="shared" si="427"/>
        <v>11000</v>
      </c>
      <c r="J1302" s="247"/>
    </row>
    <row r="1303" spans="1:10" s="142" customFormat="1" ht="15" x14ac:dyDescent="0.2">
      <c r="A1303" s="123">
        <v>3132</v>
      </c>
      <c r="B1303" s="222" t="s">
        <v>280</v>
      </c>
      <c r="C1303" s="111">
        <v>51</v>
      </c>
      <c r="D1303" s="112" t="s">
        <v>27</v>
      </c>
      <c r="E1303" s="147">
        <v>11000</v>
      </c>
      <c r="F1303" s="147">
        <v>11000</v>
      </c>
      <c r="G1303" s="147"/>
      <c r="H1303" s="147"/>
      <c r="I1303" s="147">
        <f t="shared" si="427"/>
        <v>11000</v>
      </c>
      <c r="J1303" s="247"/>
    </row>
    <row r="1304" spans="1:10" x14ac:dyDescent="0.2">
      <c r="A1304" s="210" t="s">
        <v>976</v>
      </c>
      <c r="B1304" s="211" t="s">
        <v>987</v>
      </c>
      <c r="C1304" s="212"/>
      <c r="D1304" s="212"/>
      <c r="E1304" s="213">
        <f t="shared" ref="E1304:H1304" si="445">E1305+E1307+E1309+E1312</f>
        <v>26700</v>
      </c>
      <c r="F1304" s="213">
        <f t="shared" si="445"/>
        <v>26700</v>
      </c>
      <c r="G1304" s="213">
        <f t="shared" si="445"/>
        <v>0</v>
      </c>
      <c r="H1304" s="213">
        <f t="shared" si="445"/>
        <v>0</v>
      </c>
      <c r="I1304" s="213">
        <f t="shared" si="427"/>
        <v>26700</v>
      </c>
      <c r="J1304" s="247"/>
    </row>
    <row r="1305" spans="1:10" s="115" customFormat="1" x14ac:dyDescent="0.2">
      <c r="A1305" s="119">
        <v>321</v>
      </c>
      <c r="B1305" s="227" t="s">
        <v>916</v>
      </c>
      <c r="C1305" s="117"/>
      <c r="D1305" s="128"/>
      <c r="E1305" s="120">
        <f>E1306</f>
        <v>5700</v>
      </c>
      <c r="F1305" s="120">
        <f>F1306</f>
        <v>5700</v>
      </c>
      <c r="G1305" s="120">
        <f>G1306</f>
        <v>0</v>
      </c>
      <c r="H1305" s="120">
        <f>H1306</f>
        <v>0</v>
      </c>
      <c r="I1305" s="120">
        <f t="shared" si="427"/>
        <v>5700</v>
      </c>
      <c r="J1305" s="247"/>
    </row>
    <row r="1306" spans="1:10" s="142" customFormat="1" ht="15" x14ac:dyDescent="0.2">
      <c r="A1306" s="123">
        <v>3211</v>
      </c>
      <c r="B1306" s="222" t="s">
        <v>110</v>
      </c>
      <c r="C1306" s="111">
        <v>51</v>
      </c>
      <c r="D1306" s="112" t="s">
        <v>27</v>
      </c>
      <c r="E1306" s="147">
        <v>5700</v>
      </c>
      <c r="F1306" s="147">
        <v>5700</v>
      </c>
      <c r="G1306" s="147"/>
      <c r="H1306" s="147"/>
      <c r="I1306" s="147">
        <f t="shared" si="427"/>
        <v>5700</v>
      </c>
      <c r="J1306" s="247"/>
    </row>
    <row r="1307" spans="1:10" s="115" customFormat="1" x14ac:dyDescent="0.2">
      <c r="A1307" s="119">
        <v>322</v>
      </c>
      <c r="B1307" s="227" t="s">
        <v>917</v>
      </c>
      <c r="C1307" s="117"/>
      <c r="D1307" s="128"/>
      <c r="E1307" s="120">
        <f>E1308</f>
        <v>900</v>
      </c>
      <c r="F1307" s="120">
        <f>F1308</f>
        <v>900</v>
      </c>
      <c r="G1307" s="120">
        <f>G1308</f>
        <v>0</v>
      </c>
      <c r="H1307" s="120">
        <f>H1308</f>
        <v>0</v>
      </c>
      <c r="I1307" s="120">
        <f t="shared" si="427"/>
        <v>900</v>
      </c>
      <c r="J1307" s="247"/>
    </row>
    <row r="1308" spans="1:10" s="142" customFormat="1" ht="15" x14ac:dyDescent="0.2">
      <c r="A1308" s="123">
        <v>3223</v>
      </c>
      <c r="B1308" s="222" t="s">
        <v>115</v>
      </c>
      <c r="C1308" s="111">
        <v>51</v>
      </c>
      <c r="D1308" s="112" t="s">
        <v>27</v>
      </c>
      <c r="E1308" s="147">
        <v>900</v>
      </c>
      <c r="F1308" s="147">
        <v>900</v>
      </c>
      <c r="G1308" s="147"/>
      <c r="H1308" s="147"/>
      <c r="I1308" s="147">
        <f t="shared" si="427"/>
        <v>900</v>
      </c>
      <c r="J1308" s="247"/>
    </row>
    <row r="1309" spans="1:10" s="115" customFormat="1" x14ac:dyDescent="0.2">
      <c r="A1309" s="119">
        <v>323</v>
      </c>
      <c r="B1309" s="227" t="s">
        <v>918</v>
      </c>
      <c r="C1309" s="117"/>
      <c r="D1309" s="128"/>
      <c r="E1309" s="120">
        <f>SUM(E1310:E1311)</f>
        <v>11100</v>
      </c>
      <c r="F1309" s="120">
        <f>SUM(F1310:F1311)</f>
        <v>11100</v>
      </c>
      <c r="G1309" s="120">
        <f>SUM(G1310:G1311)</f>
        <v>0</v>
      </c>
      <c r="H1309" s="120">
        <f>SUM(H1310:H1311)</f>
        <v>0</v>
      </c>
      <c r="I1309" s="120">
        <f t="shared" si="427"/>
        <v>11100</v>
      </c>
      <c r="J1309" s="247"/>
    </row>
    <row r="1310" spans="1:10" s="142" customFormat="1" ht="15" x14ac:dyDescent="0.2">
      <c r="A1310" s="123">
        <v>3233</v>
      </c>
      <c r="B1310" s="222" t="s">
        <v>119</v>
      </c>
      <c r="C1310" s="111">
        <v>51</v>
      </c>
      <c r="D1310" s="112" t="s">
        <v>27</v>
      </c>
      <c r="E1310" s="147">
        <v>8400</v>
      </c>
      <c r="F1310" s="147">
        <v>8400</v>
      </c>
      <c r="G1310" s="147"/>
      <c r="H1310" s="147"/>
      <c r="I1310" s="147">
        <f t="shared" si="427"/>
        <v>8400</v>
      </c>
      <c r="J1310" s="247"/>
    </row>
    <row r="1311" spans="1:10" s="142" customFormat="1" ht="15" x14ac:dyDescent="0.2">
      <c r="A1311" s="123">
        <v>3237</v>
      </c>
      <c r="B1311" s="222" t="s">
        <v>36</v>
      </c>
      <c r="C1311" s="111">
        <v>51</v>
      </c>
      <c r="D1311" s="112" t="s">
        <v>27</v>
      </c>
      <c r="E1311" s="147">
        <v>2700</v>
      </c>
      <c r="F1311" s="147">
        <v>2700</v>
      </c>
      <c r="G1311" s="147"/>
      <c r="H1311" s="147"/>
      <c r="I1311" s="147">
        <f t="shared" si="427"/>
        <v>2700</v>
      </c>
      <c r="J1311" s="247"/>
    </row>
    <row r="1312" spans="1:10" s="115" customFormat="1" x14ac:dyDescent="0.2">
      <c r="A1312" s="119">
        <v>329</v>
      </c>
      <c r="B1312" s="227" t="s">
        <v>125</v>
      </c>
      <c r="C1312" s="117"/>
      <c r="D1312" s="128"/>
      <c r="E1312" s="120">
        <f>E1313</f>
        <v>9000</v>
      </c>
      <c r="F1312" s="120">
        <f>F1313</f>
        <v>9000</v>
      </c>
      <c r="G1312" s="120">
        <f>G1313</f>
        <v>0</v>
      </c>
      <c r="H1312" s="120">
        <f>H1313</f>
        <v>0</v>
      </c>
      <c r="I1312" s="120">
        <f t="shared" si="427"/>
        <v>9000</v>
      </c>
      <c r="J1312" s="247"/>
    </row>
    <row r="1313" spans="1:10" s="142" customFormat="1" ht="15" x14ac:dyDescent="0.2">
      <c r="A1313" s="123">
        <v>3293</v>
      </c>
      <c r="B1313" s="222" t="s">
        <v>124</v>
      </c>
      <c r="C1313" s="111">
        <v>51</v>
      </c>
      <c r="D1313" s="112" t="s">
        <v>27</v>
      </c>
      <c r="E1313" s="147">
        <v>9000</v>
      </c>
      <c r="F1313" s="147">
        <v>9000</v>
      </c>
      <c r="G1313" s="147"/>
      <c r="H1313" s="147"/>
      <c r="I1313" s="147">
        <f t="shared" si="427"/>
        <v>9000</v>
      </c>
      <c r="J1313" s="247"/>
    </row>
    <row r="1314" spans="1:10" x14ac:dyDescent="0.2">
      <c r="A1314" s="210" t="s">
        <v>985</v>
      </c>
      <c r="B1314" s="211" t="s">
        <v>989</v>
      </c>
      <c r="C1314" s="212"/>
      <c r="D1314" s="212"/>
      <c r="E1314" s="213">
        <f t="shared" ref="E1314:H1314" si="446">E1315</f>
        <v>100000</v>
      </c>
      <c r="F1314" s="213">
        <f t="shared" si="446"/>
        <v>100000</v>
      </c>
      <c r="G1314" s="213">
        <f t="shared" si="446"/>
        <v>0</v>
      </c>
      <c r="H1314" s="213">
        <f t="shared" si="446"/>
        <v>0</v>
      </c>
      <c r="I1314" s="213">
        <f t="shared" ref="I1314:I1380" si="447">F1314-G1314+H1314</f>
        <v>100000</v>
      </c>
      <c r="J1314" s="247"/>
    </row>
    <row r="1315" spans="1:10" s="115" customFormat="1" ht="31.5" x14ac:dyDescent="0.2">
      <c r="A1315" s="119">
        <v>352</v>
      </c>
      <c r="B1315" s="227" t="s">
        <v>923</v>
      </c>
      <c r="C1315" s="117"/>
      <c r="D1315" s="128"/>
      <c r="E1315" s="120">
        <f t="shared" ref="E1315:H1315" si="448">E1316</f>
        <v>100000</v>
      </c>
      <c r="F1315" s="120">
        <f t="shared" si="448"/>
        <v>100000</v>
      </c>
      <c r="G1315" s="120">
        <f t="shared" si="448"/>
        <v>0</v>
      </c>
      <c r="H1315" s="120">
        <f t="shared" si="448"/>
        <v>0</v>
      </c>
      <c r="I1315" s="120">
        <f t="shared" si="447"/>
        <v>100000</v>
      </c>
      <c r="J1315" s="247"/>
    </row>
    <row r="1316" spans="1:10" s="142" customFormat="1" ht="15" x14ac:dyDescent="0.2">
      <c r="A1316" s="123">
        <v>3523</v>
      </c>
      <c r="B1316" s="222" t="s">
        <v>394</v>
      </c>
      <c r="C1316" s="111">
        <v>51</v>
      </c>
      <c r="D1316" s="112" t="s">
        <v>27</v>
      </c>
      <c r="E1316" s="147">
        <v>100000</v>
      </c>
      <c r="F1316" s="147">
        <v>100000</v>
      </c>
      <c r="G1316" s="147"/>
      <c r="H1316" s="147"/>
      <c r="I1316" s="147">
        <f t="shared" si="447"/>
        <v>100000</v>
      </c>
      <c r="J1316" s="247"/>
    </row>
    <row r="1317" spans="1:10" x14ac:dyDescent="0.2">
      <c r="A1317" s="210" t="s">
        <v>983</v>
      </c>
      <c r="B1317" s="211" t="s">
        <v>990</v>
      </c>
      <c r="C1317" s="212"/>
      <c r="D1317" s="212"/>
      <c r="E1317" s="213">
        <f t="shared" ref="E1317:H1317" si="449">E1318</f>
        <v>250000</v>
      </c>
      <c r="F1317" s="213">
        <f t="shared" si="449"/>
        <v>250000</v>
      </c>
      <c r="G1317" s="213">
        <f t="shared" si="449"/>
        <v>0</v>
      </c>
      <c r="H1317" s="213">
        <f t="shared" si="449"/>
        <v>0</v>
      </c>
      <c r="I1317" s="213">
        <f t="shared" si="447"/>
        <v>250000</v>
      </c>
      <c r="J1317" s="247"/>
    </row>
    <row r="1318" spans="1:10" s="115" customFormat="1" x14ac:dyDescent="0.2">
      <c r="A1318" s="119">
        <v>361</v>
      </c>
      <c r="B1318" s="144" t="s">
        <v>924</v>
      </c>
      <c r="C1318" s="117"/>
      <c r="D1318" s="128"/>
      <c r="E1318" s="120">
        <f t="shared" ref="E1318:H1318" si="450">E1319</f>
        <v>250000</v>
      </c>
      <c r="F1318" s="120">
        <f t="shared" si="450"/>
        <v>250000</v>
      </c>
      <c r="G1318" s="120">
        <f t="shared" si="450"/>
        <v>0</v>
      </c>
      <c r="H1318" s="120">
        <f t="shared" si="450"/>
        <v>0</v>
      </c>
      <c r="I1318" s="120">
        <f t="shared" si="447"/>
        <v>250000</v>
      </c>
      <c r="J1318" s="247"/>
    </row>
    <row r="1319" spans="1:10" s="142" customFormat="1" ht="15" x14ac:dyDescent="0.2">
      <c r="A1319" s="123">
        <v>3611</v>
      </c>
      <c r="B1319" s="222" t="s">
        <v>850</v>
      </c>
      <c r="C1319" s="111">
        <v>51</v>
      </c>
      <c r="D1319" s="112" t="s">
        <v>27</v>
      </c>
      <c r="E1319" s="147">
        <v>250000</v>
      </c>
      <c r="F1319" s="147">
        <v>250000</v>
      </c>
      <c r="G1319" s="147"/>
      <c r="H1319" s="147"/>
      <c r="I1319" s="147">
        <f t="shared" si="447"/>
        <v>250000</v>
      </c>
      <c r="J1319" s="247"/>
    </row>
    <row r="1320" spans="1:10" ht="31.5" x14ac:dyDescent="0.2">
      <c r="A1320" s="171" t="s">
        <v>15</v>
      </c>
      <c r="B1320" s="173" t="s">
        <v>326</v>
      </c>
      <c r="C1320" s="194"/>
      <c r="D1320" s="194"/>
      <c r="E1320" s="174">
        <f>E1321</f>
        <v>1100000</v>
      </c>
      <c r="F1320" s="174">
        <f>F1321</f>
        <v>1100000</v>
      </c>
      <c r="G1320" s="174">
        <f>G1321</f>
        <v>55000</v>
      </c>
      <c r="H1320" s="174">
        <f>H1321</f>
        <v>0</v>
      </c>
      <c r="I1320" s="174">
        <f t="shared" si="447"/>
        <v>1045000</v>
      </c>
      <c r="J1320" s="247"/>
    </row>
    <row r="1321" spans="1:10" s="115" customFormat="1" x14ac:dyDescent="0.2">
      <c r="A1321" s="207" t="s">
        <v>956</v>
      </c>
      <c r="B1321" s="205" t="s">
        <v>910</v>
      </c>
      <c r="C1321" s="208"/>
      <c r="D1321" s="208"/>
      <c r="E1321" s="209">
        <f t="shared" ref="E1321:H1321" si="451">E1322</f>
        <v>1100000</v>
      </c>
      <c r="F1321" s="209">
        <f t="shared" si="451"/>
        <v>1100000</v>
      </c>
      <c r="G1321" s="209">
        <f t="shared" si="451"/>
        <v>55000</v>
      </c>
      <c r="H1321" s="209">
        <f t="shared" si="451"/>
        <v>0</v>
      </c>
      <c r="I1321" s="209">
        <f t="shared" si="447"/>
        <v>1045000</v>
      </c>
      <c r="J1321" s="247"/>
    </row>
    <row r="1322" spans="1:10" x14ac:dyDescent="0.2">
      <c r="A1322" s="210" t="s">
        <v>976</v>
      </c>
      <c r="B1322" s="211" t="s">
        <v>987</v>
      </c>
      <c r="C1322" s="212"/>
      <c r="D1322" s="212"/>
      <c r="E1322" s="213">
        <f t="shared" ref="E1322:H1322" si="452">E1323+E1326</f>
        <v>1100000</v>
      </c>
      <c r="F1322" s="213">
        <f t="shared" si="452"/>
        <v>1100000</v>
      </c>
      <c r="G1322" s="213">
        <f t="shared" si="452"/>
        <v>55000</v>
      </c>
      <c r="H1322" s="213">
        <f t="shared" si="452"/>
        <v>0</v>
      </c>
      <c r="I1322" s="213">
        <f t="shared" si="447"/>
        <v>1045000</v>
      </c>
      <c r="J1322" s="247"/>
    </row>
    <row r="1323" spans="1:10" s="115" customFormat="1" x14ac:dyDescent="0.2">
      <c r="A1323" s="119">
        <v>323</v>
      </c>
      <c r="B1323" s="227" t="s">
        <v>918</v>
      </c>
      <c r="C1323" s="117"/>
      <c r="D1323" s="128"/>
      <c r="E1323" s="120">
        <f>SUM(E1324:E1325)</f>
        <v>190000</v>
      </c>
      <c r="F1323" s="120">
        <f>SUM(F1324:F1325)</f>
        <v>190000</v>
      </c>
      <c r="G1323" s="120">
        <f>SUM(G1324:G1325)</f>
        <v>9500</v>
      </c>
      <c r="H1323" s="120">
        <f>SUM(H1324:H1325)</f>
        <v>0</v>
      </c>
      <c r="I1323" s="120">
        <f t="shared" si="447"/>
        <v>180500</v>
      </c>
      <c r="J1323" s="247"/>
    </row>
    <row r="1324" spans="1:10" s="142" customFormat="1" ht="15" x14ac:dyDescent="0.2">
      <c r="A1324" s="123">
        <v>3231</v>
      </c>
      <c r="B1324" s="222" t="s">
        <v>117</v>
      </c>
      <c r="C1324" s="111">
        <v>11</v>
      </c>
      <c r="D1324" s="112" t="s">
        <v>23</v>
      </c>
      <c r="E1324" s="147">
        <v>100000</v>
      </c>
      <c r="F1324" s="147">
        <v>100000</v>
      </c>
      <c r="G1324" s="147">
        <v>5000</v>
      </c>
      <c r="H1324" s="147"/>
      <c r="I1324" s="147">
        <f t="shared" si="447"/>
        <v>95000</v>
      </c>
      <c r="J1324" s="247"/>
    </row>
    <row r="1325" spans="1:10" s="146" customFormat="1" x14ac:dyDescent="0.2">
      <c r="A1325" s="123">
        <v>3237</v>
      </c>
      <c r="B1325" s="222" t="s">
        <v>36</v>
      </c>
      <c r="C1325" s="111">
        <v>11</v>
      </c>
      <c r="D1325" s="112" t="s">
        <v>23</v>
      </c>
      <c r="E1325" s="147">
        <v>90000</v>
      </c>
      <c r="F1325" s="147">
        <v>90000</v>
      </c>
      <c r="G1325" s="147">
        <v>4500</v>
      </c>
      <c r="H1325" s="147"/>
      <c r="I1325" s="147">
        <f t="shared" si="447"/>
        <v>85500</v>
      </c>
      <c r="J1325" s="247"/>
    </row>
    <row r="1326" spans="1:10" s="115" customFormat="1" x14ac:dyDescent="0.2">
      <c r="A1326" s="119">
        <v>329</v>
      </c>
      <c r="B1326" s="227" t="s">
        <v>125</v>
      </c>
      <c r="C1326" s="117"/>
      <c r="D1326" s="128"/>
      <c r="E1326" s="120">
        <f>SUM(E1327:E1328)</f>
        <v>910000</v>
      </c>
      <c r="F1326" s="120">
        <f>SUM(F1327:F1328)</f>
        <v>910000</v>
      </c>
      <c r="G1326" s="120">
        <f>SUM(G1327:G1328)</f>
        <v>45500</v>
      </c>
      <c r="H1326" s="120">
        <f>SUM(H1327:H1328)</f>
        <v>0</v>
      </c>
      <c r="I1326" s="120">
        <f t="shared" si="447"/>
        <v>864500</v>
      </c>
      <c r="J1326" s="247"/>
    </row>
    <row r="1327" spans="1:10" s="146" customFormat="1" ht="30" x14ac:dyDescent="0.2">
      <c r="A1327" s="123">
        <v>3291</v>
      </c>
      <c r="B1327" s="222" t="s">
        <v>152</v>
      </c>
      <c r="C1327" s="111">
        <v>11</v>
      </c>
      <c r="D1327" s="112" t="s">
        <v>23</v>
      </c>
      <c r="E1327" s="147">
        <v>60000</v>
      </c>
      <c r="F1327" s="147">
        <v>60000</v>
      </c>
      <c r="G1327" s="147">
        <v>3000</v>
      </c>
      <c r="H1327" s="147"/>
      <c r="I1327" s="147">
        <f t="shared" si="447"/>
        <v>57000</v>
      </c>
      <c r="J1327" s="247"/>
    </row>
    <row r="1328" spans="1:10" s="142" customFormat="1" ht="15" x14ac:dyDescent="0.2">
      <c r="A1328" s="123">
        <v>3294</v>
      </c>
      <c r="B1328" s="222" t="s">
        <v>610</v>
      </c>
      <c r="C1328" s="111">
        <v>11</v>
      </c>
      <c r="D1328" s="112" t="s">
        <v>23</v>
      </c>
      <c r="E1328" s="147">
        <v>850000</v>
      </c>
      <c r="F1328" s="147">
        <v>850000</v>
      </c>
      <c r="G1328" s="147">
        <v>42500</v>
      </c>
      <c r="H1328" s="147"/>
      <c r="I1328" s="147">
        <f t="shared" si="447"/>
        <v>807500</v>
      </c>
      <c r="J1328" s="247"/>
    </row>
    <row r="1329" spans="1:10" ht="31.5" x14ac:dyDescent="0.2">
      <c r="A1329" s="171" t="s">
        <v>9</v>
      </c>
      <c r="B1329" s="173" t="s">
        <v>10</v>
      </c>
      <c r="C1329" s="194"/>
      <c r="D1329" s="194"/>
      <c r="E1329" s="174">
        <f>E1330</f>
        <v>500000</v>
      </c>
      <c r="F1329" s="174">
        <f>F1330</f>
        <v>500000</v>
      </c>
      <c r="G1329" s="174">
        <f>G1330</f>
        <v>0</v>
      </c>
      <c r="H1329" s="174">
        <f>H1330</f>
        <v>0</v>
      </c>
      <c r="I1329" s="174">
        <f t="shared" si="447"/>
        <v>500000</v>
      </c>
      <c r="J1329" s="247"/>
    </row>
    <row r="1330" spans="1:10" s="115" customFormat="1" x14ac:dyDescent="0.2">
      <c r="A1330" s="207" t="s">
        <v>956</v>
      </c>
      <c r="B1330" s="205" t="s">
        <v>910</v>
      </c>
      <c r="C1330" s="208"/>
      <c r="D1330" s="208"/>
      <c r="E1330" s="209">
        <f t="shared" ref="E1330:H1330" si="453">E1331</f>
        <v>500000</v>
      </c>
      <c r="F1330" s="209">
        <f t="shared" si="453"/>
        <v>500000</v>
      </c>
      <c r="G1330" s="209">
        <f t="shared" si="453"/>
        <v>0</v>
      </c>
      <c r="H1330" s="209">
        <f t="shared" si="453"/>
        <v>0</v>
      </c>
      <c r="I1330" s="209">
        <f t="shared" si="447"/>
        <v>500000</v>
      </c>
      <c r="J1330" s="247"/>
    </row>
    <row r="1331" spans="1:10" x14ac:dyDescent="0.2">
      <c r="A1331" s="210" t="s">
        <v>982</v>
      </c>
      <c r="B1331" s="211" t="s">
        <v>992</v>
      </c>
      <c r="C1331" s="212"/>
      <c r="D1331" s="212"/>
      <c r="E1331" s="213">
        <f t="shared" ref="E1331:H1331" si="454">E1332+E1334</f>
        <v>500000</v>
      </c>
      <c r="F1331" s="213">
        <f t="shared" si="454"/>
        <v>500000</v>
      </c>
      <c r="G1331" s="213">
        <f t="shared" si="454"/>
        <v>0</v>
      </c>
      <c r="H1331" s="213">
        <f t="shared" si="454"/>
        <v>0</v>
      </c>
      <c r="I1331" s="213">
        <f t="shared" si="447"/>
        <v>500000</v>
      </c>
      <c r="J1331" s="247"/>
    </row>
    <row r="1332" spans="1:10" s="115" customFormat="1" x14ac:dyDescent="0.2">
      <c r="A1332" s="119">
        <v>381</v>
      </c>
      <c r="B1332" s="119" t="s">
        <v>930</v>
      </c>
      <c r="C1332" s="117"/>
      <c r="D1332" s="118"/>
      <c r="E1332" s="120">
        <f>SUM(E1333)</f>
        <v>200000</v>
      </c>
      <c r="F1332" s="120">
        <f>SUM(F1333)</f>
        <v>200000</v>
      </c>
      <c r="G1332" s="120">
        <f>SUM(G1333)</f>
        <v>0</v>
      </c>
      <c r="H1332" s="120">
        <f>SUM(H1333)</f>
        <v>0</v>
      </c>
      <c r="I1332" s="120">
        <f t="shared" si="447"/>
        <v>200000</v>
      </c>
      <c r="J1332" s="247"/>
    </row>
    <row r="1333" spans="1:10" s="142" customFormat="1" ht="15" x14ac:dyDescent="0.2">
      <c r="A1333" s="123">
        <v>3811</v>
      </c>
      <c r="B1333" s="222" t="s">
        <v>141</v>
      </c>
      <c r="C1333" s="111">
        <v>11</v>
      </c>
      <c r="D1333" s="122" t="s">
        <v>18</v>
      </c>
      <c r="E1333" s="147">
        <v>200000</v>
      </c>
      <c r="F1333" s="147">
        <v>200000</v>
      </c>
      <c r="G1333" s="147"/>
      <c r="H1333" s="147"/>
      <c r="I1333" s="147">
        <f t="shared" si="447"/>
        <v>200000</v>
      </c>
      <c r="J1333" s="247"/>
    </row>
    <row r="1334" spans="1:10" s="115" customFormat="1" x14ac:dyDescent="0.2">
      <c r="A1334" s="119">
        <v>382</v>
      </c>
      <c r="B1334" s="228" t="s">
        <v>931</v>
      </c>
      <c r="C1334" s="117"/>
      <c r="D1334" s="118"/>
      <c r="E1334" s="120">
        <f>SUM(E1335)</f>
        <v>300000</v>
      </c>
      <c r="F1334" s="120">
        <f>SUM(F1335)</f>
        <v>300000</v>
      </c>
      <c r="G1334" s="120">
        <f>SUM(G1335)</f>
        <v>0</v>
      </c>
      <c r="H1334" s="120">
        <f>SUM(H1335)</f>
        <v>0</v>
      </c>
      <c r="I1334" s="120">
        <f t="shared" si="447"/>
        <v>300000</v>
      </c>
      <c r="J1334" s="247"/>
    </row>
    <row r="1335" spans="1:10" s="142" customFormat="1" ht="15" x14ac:dyDescent="0.2">
      <c r="A1335" s="123">
        <v>3821</v>
      </c>
      <c r="B1335" s="222" t="s">
        <v>38</v>
      </c>
      <c r="C1335" s="111">
        <v>11</v>
      </c>
      <c r="D1335" s="122" t="s">
        <v>18</v>
      </c>
      <c r="E1335" s="147">
        <v>300000</v>
      </c>
      <c r="F1335" s="147">
        <v>300000</v>
      </c>
      <c r="G1335" s="147"/>
      <c r="H1335" s="147"/>
      <c r="I1335" s="147">
        <f t="shared" si="447"/>
        <v>300000</v>
      </c>
      <c r="J1335" s="247"/>
    </row>
    <row r="1336" spans="1:10" ht="31.5" x14ac:dyDescent="0.2">
      <c r="A1336" s="171" t="s">
        <v>7</v>
      </c>
      <c r="B1336" s="173" t="s">
        <v>5</v>
      </c>
      <c r="C1336" s="194"/>
      <c r="D1336" s="194"/>
      <c r="E1336" s="174">
        <f>E1337</f>
        <v>38250000</v>
      </c>
      <c r="F1336" s="174">
        <f>F1337</f>
        <v>38250000</v>
      </c>
      <c r="G1336" s="174">
        <f>G1337</f>
        <v>0</v>
      </c>
      <c r="H1336" s="174">
        <f>H1337</f>
        <v>0</v>
      </c>
      <c r="I1336" s="174">
        <f t="shared" si="447"/>
        <v>38250000</v>
      </c>
      <c r="J1336" s="247"/>
    </row>
    <row r="1337" spans="1:10" s="115" customFormat="1" x14ac:dyDescent="0.2">
      <c r="A1337" s="207" t="s">
        <v>956</v>
      </c>
      <c r="B1337" s="205" t="s">
        <v>910</v>
      </c>
      <c r="C1337" s="208"/>
      <c r="D1337" s="208"/>
      <c r="E1337" s="209">
        <f>E1338+E1344+E1341</f>
        <v>38250000</v>
      </c>
      <c r="F1337" s="209">
        <f t="shared" ref="F1337:H1337" si="455">F1338+F1344+F1341</f>
        <v>38250000</v>
      </c>
      <c r="G1337" s="209">
        <f t="shared" si="455"/>
        <v>0</v>
      </c>
      <c r="H1337" s="209">
        <f t="shared" si="455"/>
        <v>0</v>
      </c>
      <c r="I1337" s="209">
        <f t="shared" si="447"/>
        <v>38250000</v>
      </c>
      <c r="J1337" s="247"/>
    </row>
    <row r="1338" spans="1:10" x14ac:dyDescent="0.2">
      <c r="A1338" s="210" t="s">
        <v>985</v>
      </c>
      <c r="B1338" s="211" t="s">
        <v>989</v>
      </c>
      <c r="C1338" s="212"/>
      <c r="D1338" s="212"/>
      <c r="E1338" s="213">
        <f t="shared" ref="E1338:H1338" si="456">E1339</f>
        <v>6350000</v>
      </c>
      <c r="F1338" s="213">
        <f t="shared" si="456"/>
        <v>6350000</v>
      </c>
      <c r="G1338" s="213">
        <f t="shared" si="456"/>
        <v>0</v>
      </c>
      <c r="H1338" s="213">
        <f t="shared" si="456"/>
        <v>0</v>
      </c>
      <c r="I1338" s="213">
        <f t="shared" si="447"/>
        <v>6350000</v>
      </c>
      <c r="J1338" s="247"/>
    </row>
    <row r="1339" spans="1:10" s="115" customFormat="1" x14ac:dyDescent="0.2">
      <c r="A1339" s="119">
        <v>351</v>
      </c>
      <c r="B1339" s="228" t="s">
        <v>140</v>
      </c>
      <c r="C1339" s="117"/>
      <c r="D1339" s="128"/>
      <c r="E1339" s="120">
        <f>SUM(E1340)</f>
        <v>6350000</v>
      </c>
      <c r="F1339" s="120">
        <f>SUM(F1340)</f>
        <v>6350000</v>
      </c>
      <c r="G1339" s="120">
        <f>SUM(G1340)</f>
        <v>0</v>
      </c>
      <c r="H1339" s="120">
        <f>SUM(H1340)</f>
        <v>0</v>
      </c>
      <c r="I1339" s="120">
        <f t="shared" si="447"/>
        <v>6350000</v>
      </c>
      <c r="J1339" s="247"/>
    </row>
    <row r="1340" spans="1:10" s="142" customFormat="1" ht="15" x14ac:dyDescent="0.2">
      <c r="A1340" s="123">
        <v>3512</v>
      </c>
      <c r="B1340" s="222" t="s">
        <v>140</v>
      </c>
      <c r="C1340" s="111">
        <v>11</v>
      </c>
      <c r="D1340" s="112" t="s">
        <v>23</v>
      </c>
      <c r="E1340" s="147">
        <v>6350000</v>
      </c>
      <c r="F1340" s="147">
        <v>6350000</v>
      </c>
      <c r="G1340" s="147"/>
      <c r="H1340" s="147"/>
      <c r="I1340" s="147">
        <f t="shared" si="447"/>
        <v>6350000</v>
      </c>
      <c r="J1340" s="247"/>
    </row>
    <row r="1341" spans="1:10" x14ac:dyDescent="0.2">
      <c r="A1341" s="210" t="s">
        <v>983</v>
      </c>
      <c r="B1341" s="211" t="s">
        <v>990</v>
      </c>
      <c r="C1341" s="212"/>
      <c r="D1341" s="212"/>
      <c r="E1341" s="213">
        <f t="shared" ref="E1341:H1341" si="457">E1342</f>
        <v>200000</v>
      </c>
      <c r="F1341" s="213">
        <f t="shared" si="457"/>
        <v>200000</v>
      </c>
      <c r="G1341" s="213">
        <f t="shared" si="457"/>
        <v>0</v>
      </c>
      <c r="H1341" s="213">
        <f t="shared" si="457"/>
        <v>0</v>
      </c>
      <c r="I1341" s="213">
        <f t="shared" ref="I1341:I1343" si="458">F1341-G1341+H1341</f>
        <v>200000</v>
      </c>
      <c r="J1341" s="247"/>
    </row>
    <row r="1342" spans="1:10" s="115" customFormat="1" x14ac:dyDescent="0.2">
      <c r="A1342" s="119">
        <v>363</v>
      </c>
      <c r="B1342" s="228" t="s">
        <v>926</v>
      </c>
      <c r="C1342" s="117"/>
      <c r="D1342" s="128"/>
      <c r="E1342" s="120">
        <f>SUM(E1343)</f>
        <v>200000</v>
      </c>
      <c r="F1342" s="120">
        <f t="shared" ref="F1342:H1342" si="459">SUM(F1343)</f>
        <v>200000</v>
      </c>
      <c r="G1342" s="120">
        <f t="shared" si="459"/>
        <v>0</v>
      </c>
      <c r="H1342" s="120">
        <f t="shared" si="459"/>
        <v>0</v>
      </c>
      <c r="I1342" s="120">
        <f t="shared" si="458"/>
        <v>200000</v>
      </c>
      <c r="J1342" s="247"/>
    </row>
    <row r="1343" spans="1:10" s="142" customFormat="1" ht="15" x14ac:dyDescent="0.2">
      <c r="A1343" s="123">
        <v>3631</v>
      </c>
      <c r="B1343" s="222" t="s">
        <v>233</v>
      </c>
      <c r="C1343" s="111">
        <v>11</v>
      </c>
      <c r="D1343" s="112" t="s">
        <v>23</v>
      </c>
      <c r="E1343" s="147">
        <v>200000</v>
      </c>
      <c r="F1343" s="147">
        <v>200000</v>
      </c>
      <c r="G1343" s="147"/>
      <c r="H1343" s="147"/>
      <c r="I1343" s="147">
        <f t="shared" si="458"/>
        <v>200000</v>
      </c>
      <c r="J1343" s="247"/>
    </row>
    <row r="1344" spans="1:10" x14ac:dyDescent="0.2">
      <c r="A1344" s="210" t="s">
        <v>982</v>
      </c>
      <c r="B1344" s="211" t="s">
        <v>992</v>
      </c>
      <c r="C1344" s="212"/>
      <c r="D1344" s="212"/>
      <c r="E1344" s="213">
        <f t="shared" ref="E1344:H1344" si="460">E1345</f>
        <v>31700000</v>
      </c>
      <c r="F1344" s="213">
        <f t="shared" si="460"/>
        <v>31700000</v>
      </c>
      <c r="G1344" s="213">
        <f t="shared" si="460"/>
        <v>0</v>
      </c>
      <c r="H1344" s="213">
        <f t="shared" si="460"/>
        <v>0</v>
      </c>
      <c r="I1344" s="213">
        <f t="shared" si="447"/>
        <v>31700000</v>
      </c>
      <c r="J1344" s="247"/>
    </row>
    <row r="1345" spans="1:10" s="115" customFormat="1" x14ac:dyDescent="0.2">
      <c r="A1345" s="119">
        <v>386</v>
      </c>
      <c r="B1345" s="227" t="s">
        <v>933</v>
      </c>
      <c r="C1345" s="117"/>
      <c r="D1345" s="128"/>
      <c r="E1345" s="120">
        <f>SUM(E1346)</f>
        <v>31700000</v>
      </c>
      <c r="F1345" s="120">
        <f>SUM(F1346)</f>
        <v>31700000</v>
      </c>
      <c r="G1345" s="120">
        <f>SUM(G1346)</f>
        <v>0</v>
      </c>
      <c r="H1345" s="120">
        <f>SUM(H1346)</f>
        <v>0</v>
      </c>
      <c r="I1345" s="120">
        <f t="shared" si="447"/>
        <v>31700000</v>
      </c>
      <c r="J1345" s="247"/>
    </row>
    <row r="1346" spans="1:10" s="142" customFormat="1" ht="30" x14ac:dyDescent="0.2">
      <c r="A1346" s="123">
        <v>3861</v>
      </c>
      <c r="B1346" s="222" t="s">
        <v>282</v>
      </c>
      <c r="C1346" s="111">
        <v>11</v>
      </c>
      <c r="D1346" s="112" t="s">
        <v>23</v>
      </c>
      <c r="E1346" s="147">
        <v>31700000</v>
      </c>
      <c r="F1346" s="147">
        <v>31700000</v>
      </c>
      <c r="G1346" s="147"/>
      <c r="H1346" s="147"/>
      <c r="I1346" s="147">
        <f t="shared" si="447"/>
        <v>31700000</v>
      </c>
      <c r="J1346" s="247"/>
    </row>
    <row r="1347" spans="1:10" s="115" customFormat="1" ht="31.5" x14ac:dyDescent="0.2">
      <c r="A1347" s="171" t="s">
        <v>171</v>
      </c>
      <c r="B1347" s="173" t="s">
        <v>54</v>
      </c>
      <c r="C1347" s="194"/>
      <c r="D1347" s="194"/>
      <c r="E1347" s="174">
        <f>E1348</f>
        <v>141000000</v>
      </c>
      <c r="F1347" s="174">
        <f>F1348</f>
        <v>139140000</v>
      </c>
      <c r="G1347" s="174">
        <f>G1348</f>
        <v>0</v>
      </c>
      <c r="H1347" s="174">
        <f>H1348</f>
        <v>0</v>
      </c>
      <c r="I1347" s="174">
        <f t="shared" si="447"/>
        <v>139140000</v>
      </c>
      <c r="J1347" s="247"/>
    </row>
    <row r="1348" spans="1:10" s="115" customFormat="1" x14ac:dyDescent="0.2">
      <c r="A1348" s="207" t="s">
        <v>956</v>
      </c>
      <c r="B1348" s="205" t="s">
        <v>910</v>
      </c>
      <c r="C1348" s="208"/>
      <c r="D1348" s="208"/>
      <c r="E1348" s="209">
        <f t="shared" ref="E1348:H1348" si="461">E1349</f>
        <v>141000000</v>
      </c>
      <c r="F1348" s="209">
        <f t="shared" si="461"/>
        <v>139140000</v>
      </c>
      <c r="G1348" s="209">
        <f t="shared" si="461"/>
        <v>0</v>
      </c>
      <c r="H1348" s="209">
        <f t="shared" si="461"/>
        <v>0</v>
      </c>
      <c r="I1348" s="209">
        <f t="shared" si="447"/>
        <v>139140000</v>
      </c>
      <c r="J1348" s="247"/>
    </row>
    <row r="1349" spans="1:10" x14ac:dyDescent="0.2">
      <c r="A1349" s="210" t="s">
        <v>985</v>
      </c>
      <c r="B1349" s="211" t="s">
        <v>989</v>
      </c>
      <c r="C1349" s="212"/>
      <c r="D1349" s="212"/>
      <c r="E1349" s="213">
        <f t="shared" ref="E1349:H1349" si="462">E1350+E1352</f>
        <v>141000000</v>
      </c>
      <c r="F1349" s="213">
        <f t="shared" si="462"/>
        <v>139140000</v>
      </c>
      <c r="G1349" s="213">
        <f t="shared" si="462"/>
        <v>0</v>
      </c>
      <c r="H1349" s="213">
        <f t="shared" si="462"/>
        <v>0</v>
      </c>
      <c r="I1349" s="213">
        <f t="shared" si="447"/>
        <v>139140000</v>
      </c>
      <c r="J1349" s="247"/>
    </row>
    <row r="1350" spans="1:10" s="115" customFormat="1" x14ac:dyDescent="0.2">
      <c r="A1350" s="119">
        <v>351</v>
      </c>
      <c r="B1350" s="228" t="s">
        <v>140</v>
      </c>
      <c r="C1350" s="117"/>
      <c r="D1350" s="128"/>
      <c r="E1350" s="120">
        <f>SUM(E1351)</f>
        <v>103800000</v>
      </c>
      <c r="F1350" s="120">
        <f>SUM(F1351)</f>
        <v>103800000</v>
      </c>
      <c r="G1350" s="120">
        <f>SUM(G1351)</f>
        <v>0</v>
      </c>
      <c r="H1350" s="120">
        <f>SUM(H1351)</f>
        <v>0</v>
      </c>
      <c r="I1350" s="120">
        <f t="shared" si="447"/>
        <v>103800000</v>
      </c>
      <c r="J1350" s="247"/>
    </row>
    <row r="1351" spans="1:10" s="142" customFormat="1" ht="15" x14ac:dyDescent="0.2">
      <c r="A1351" s="129">
        <v>3512</v>
      </c>
      <c r="B1351" s="222" t="s">
        <v>140</v>
      </c>
      <c r="C1351" s="111">
        <v>11</v>
      </c>
      <c r="D1351" s="112" t="s">
        <v>23</v>
      </c>
      <c r="E1351" s="182">
        <v>103800000</v>
      </c>
      <c r="F1351" s="182">
        <v>103800000</v>
      </c>
      <c r="G1351" s="182"/>
      <c r="H1351" s="182"/>
      <c r="I1351" s="182">
        <f t="shared" si="447"/>
        <v>103800000</v>
      </c>
      <c r="J1351" s="247"/>
    </row>
    <row r="1352" spans="1:10" ht="31.5" x14ac:dyDescent="0.2">
      <c r="A1352" s="119">
        <v>352</v>
      </c>
      <c r="B1352" s="227" t="s">
        <v>923</v>
      </c>
      <c r="C1352" s="117"/>
      <c r="D1352" s="128"/>
      <c r="E1352" s="120">
        <f>E1353</f>
        <v>37200000</v>
      </c>
      <c r="F1352" s="120">
        <f>F1353</f>
        <v>35340000</v>
      </c>
      <c r="G1352" s="120">
        <f>G1353</f>
        <v>0</v>
      </c>
      <c r="H1352" s="120">
        <f>H1353</f>
        <v>0</v>
      </c>
      <c r="I1352" s="120">
        <f t="shared" si="447"/>
        <v>35340000</v>
      </c>
      <c r="J1352" s="247"/>
    </row>
    <row r="1353" spans="1:10" s="142" customFormat="1" ht="30" x14ac:dyDescent="0.2">
      <c r="A1353" s="129">
        <v>3522</v>
      </c>
      <c r="B1353" s="222" t="s">
        <v>646</v>
      </c>
      <c r="C1353" s="111">
        <v>11</v>
      </c>
      <c r="D1353" s="112" t="s">
        <v>23</v>
      </c>
      <c r="E1353" s="147">
        <v>37200000</v>
      </c>
      <c r="F1353" s="147">
        <v>35340000</v>
      </c>
      <c r="G1353" s="147"/>
      <c r="H1353" s="147"/>
      <c r="I1353" s="147">
        <f t="shared" si="447"/>
        <v>35340000</v>
      </c>
      <c r="J1353" s="247"/>
    </row>
    <row r="1354" spans="1:10" s="115" customFormat="1" ht="31.5" x14ac:dyDescent="0.2">
      <c r="A1354" s="170" t="s">
        <v>593</v>
      </c>
      <c r="B1354" s="173" t="s">
        <v>414</v>
      </c>
      <c r="C1354" s="194"/>
      <c r="D1354" s="194"/>
      <c r="E1354" s="174">
        <f t="shared" ref="E1354:H1355" si="463">E1355</f>
        <v>3365800</v>
      </c>
      <c r="F1354" s="174">
        <f t="shared" si="463"/>
        <v>3365800</v>
      </c>
      <c r="G1354" s="174">
        <f t="shared" si="463"/>
        <v>0</v>
      </c>
      <c r="H1354" s="174">
        <f t="shared" si="463"/>
        <v>0</v>
      </c>
      <c r="I1354" s="174">
        <f t="shared" si="447"/>
        <v>3365800</v>
      </c>
      <c r="J1354" s="247"/>
    </row>
    <row r="1355" spans="1:10" s="115" customFormat="1" x14ac:dyDescent="0.2">
      <c r="A1355" s="207" t="s">
        <v>956</v>
      </c>
      <c r="B1355" s="205" t="s">
        <v>910</v>
      </c>
      <c r="C1355" s="208"/>
      <c r="D1355" s="208"/>
      <c r="E1355" s="209">
        <f t="shared" si="463"/>
        <v>3365800</v>
      </c>
      <c r="F1355" s="209">
        <f t="shared" si="463"/>
        <v>3365800</v>
      </c>
      <c r="G1355" s="209">
        <f t="shared" si="463"/>
        <v>0</v>
      </c>
      <c r="H1355" s="209">
        <f t="shared" si="463"/>
        <v>0</v>
      </c>
      <c r="I1355" s="209">
        <f t="shared" si="447"/>
        <v>3365800</v>
      </c>
      <c r="J1355" s="247"/>
    </row>
    <row r="1356" spans="1:10" x14ac:dyDescent="0.2">
      <c r="A1356" s="210" t="s">
        <v>985</v>
      </c>
      <c r="B1356" s="211" t="s">
        <v>989</v>
      </c>
      <c r="C1356" s="212"/>
      <c r="D1356" s="212"/>
      <c r="E1356" s="213">
        <f t="shared" ref="E1356:H1356" si="464">E1357</f>
        <v>3365800</v>
      </c>
      <c r="F1356" s="213">
        <f t="shared" si="464"/>
        <v>3365800</v>
      </c>
      <c r="G1356" s="213">
        <f t="shared" si="464"/>
        <v>0</v>
      </c>
      <c r="H1356" s="213">
        <f t="shared" si="464"/>
        <v>0</v>
      </c>
      <c r="I1356" s="213">
        <f t="shared" si="447"/>
        <v>3365800</v>
      </c>
      <c r="J1356" s="247"/>
    </row>
    <row r="1357" spans="1:10" s="115" customFormat="1" x14ac:dyDescent="0.2">
      <c r="A1357" s="126">
        <v>351</v>
      </c>
      <c r="B1357" s="228" t="s">
        <v>140</v>
      </c>
      <c r="C1357" s="117"/>
      <c r="D1357" s="128"/>
      <c r="E1357" s="120">
        <f>SUM(E1358)</f>
        <v>3365800</v>
      </c>
      <c r="F1357" s="120">
        <f>SUM(F1358)</f>
        <v>3365800</v>
      </c>
      <c r="G1357" s="120">
        <f>SUM(G1358)</f>
        <v>0</v>
      </c>
      <c r="H1357" s="120">
        <f>SUM(H1358)</f>
        <v>0</v>
      </c>
      <c r="I1357" s="120">
        <f t="shared" si="447"/>
        <v>3365800</v>
      </c>
      <c r="J1357" s="247"/>
    </row>
    <row r="1358" spans="1:10" s="142" customFormat="1" ht="15" x14ac:dyDescent="0.2">
      <c r="A1358" s="129">
        <v>3512</v>
      </c>
      <c r="B1358" s="222" t="s">
        <v>140</v>
      </c>
      <c r="C1358" s="111">
        <v>11</v>
      </c>
      <c r="D1358" s="112" t="s">
        <v>23</v>
      </c>
      <c r="E1358" s="147">
        <v>3365800</v>
      </c>
      <c r="F1358" s="147">
        <v>3365800</v>
      </c>
      <c r="G1358" s="147"/>
      <c r="H1358" s="147"/>
      <c r="I1358" s="147">
        <f t="shared" si="447"/>
        <v>3365800</v>
      </c>
      <c r="J1358" s="247"/>
    </row>
    <row r="1359" spans="1:10" s="115" customFormat="1" ht="31.5" x14ac:dyDescent="0.2">
      <c r="A1359" s="170" t="s">
        <v>605</v>
      </c>
      <c r="B1359" s="173" t="s">
        <v>606</v>
      </c>
      <c r="C1359" s="194"/>
      <c r="D1359" s="194"/>
      <c r="E1359" s="174">
        <f t="shared" ref="E1359:H1360" si="465">E1360</f>
        <v>9309200</v>
      </c>
      <c r="F1359" s="174">
        <f t="shared" si="465"/>
        <v>9309200</v>
      </c>
      <c r="G1359" s="174">
        <f t="shared" si="465"/>
        <v>465460</v>
      </c>
      <c r="H1359" s="174">
        <f t="shared" si="465"/>
        <v>0</v>
      </c>
      <c r="I1359" s="174">
        <f t="shared" si="447"/>
        <v>8843740</v>
      </c>
      <c r="J1359" s="247"/>
    </row>
    <row r="1360" spans="1:10" s="115" customFormat="1" x14ac:dyDescent="0.2">
      <c r="A1360" s="207" t="s">
        <v>956</v>
      </c>
      <c r="B1360" s="205" t="s">
        <v>910</v>
      </c>
      <c r="C1360" s="208"/>
      <c r="D1360" s="208"/>
      <c r="E1360" s="209">
        <f t="shared" si="465"/>
        <v>9309200</v>
      </c>
      <c r="F1360" s="209">
        <f t="shared" si="465"/>
        <v>9309200</v>
      </c>
      <c r="G1360" s="209">
        <f t="shared" si="465"/>
        <v>465460</v>
      </c>
      <c r="H1360" s="209">
        <f t="shared" si="465"/>
        <v>0</v>
      </c>
      <c r="I1360" s="209">
        <f t="shared" si="447"/>
        <v>8843740</v>
      </c>
      <c r="J1360" s="247"/>
    </row>
    <row r="1361" spans="1:10" x14ac:dyDescent="0.2">
      <c r="A1361" s="210" t="s">
        <v>976</v>
      </c>
      <c r="B1361" s="211" t="s">
        <v>987</v>
      </c>
      <c r="C1361" s="212"/>
      <c r="D1361" s="212"/>
      <c r="E1361" s="213">
        <f t="shared" ref="E1361:H1361" si="466">E1362</f>
        <v>9309200</v>
      </c>
      <c r="F1361" s="213">
        <f t="shared" si="466"/>
        <v>9309200</v>
      </c>
      <c r="G1361" s="213">
        <f t="shared" si="466"/>
        <v>465460</v>
      </c>
      <c r="H1361" s="213">
        <f t="shared" si="466"/>
        <v>0</v>
      </c>
      <c r="I1361" s="213">
        <f t="shared" si="447"/>
        <v>8843740</v>
      </c>
      <c r="J1361" s="247"/>
    </row>
    <row r="1362" spans="1:10" s="115" customFormat="1" x14ac:dyDescent="0.2">
      <c r="A1362" s="126">
        <v>329</v>
      </c>
      <c r="B1362" s="227" t="s">
        <v>125</v>
      </c>
      <c r="C1362" s="116"/>
      <c r="D1362" s="128"/>
      <c r="E1362" s="120">
        <f t="shared" ref="E1362:H1362" si="467">E1363</f>
        <v>9309200</v>
      </c>
      <c r="F1362" s="120">
        <f t="shared" si="467"/>
        <v>9309200</v>
      </c>
      <c r="G1362" s="120">
        <f t="shared" si="467"/>
        <v>465460</v>
      </c>
      <c r="H1362" s="120">
        <f t="shared" si="467"/>
        <v>0</v>
      </c>
      <c r="I1362" s="120">
        <f t="shared" si="447"/>
        <v>8843740</v>
      </c>
      <c r="J1362" s="247"/>
    </row>
    <row r="1363" spans="1:10" s="142" customFormat="1" ht="15" x14ac:dyDescent="0.2">
      <c r="A1363" s="129">
        <v>3299</v>
      </c>
      <c r="B1363" s="222" t="s">
        <v>125</v>
      </c>
      <c r="C1363" s="110">
        <v>11</v>
      </c>
      <c r="D1363" s="112" t="s">
        <v>23</v>
      </c>
      <c r="E1363" s="147">
        <v>9309200</v>
      </c>
      <c r="F1363" s="147">
        <v>9309200</v>
      </c>
      <c r="G1363" s="147">
        <v>465460</v>
      </c>
      <c r="H1363" s="147"/>
      <c r="I1363" s="147">
        <f t="shared" si="447"/>
        <v>8843740</v>
      </c>
      <c r="J1363" s="247"/>
    </row>
    <row r="1364" spans="1:10" ht="31.5" x14ac:dyDescent="0.2">
      <c r="A1364" s="171" t="s">
        <v>98</v>
      </c>
      <c r="B1364" s="173" t="s">
        <v>93</v>
      </c>
      <c r="C1364" s="194"/>
      <c r="D1364" s="194"/>
      <c r="E1364" s="174">
        <f>E1365</f>
        <v>1215000</v>
      </c>
      <c r="F1364" s="174">
        <f>F1365</f>
        <v>1237750</v>
      </c>
      <c r="G1364" s="174">
        <f>G1365</f>
        <v>0</v>
      </c>
      <c r="H1364" s="174">
        <f>H1365</f>
        <v>0</v>
      </c>
      <c r="I1364" s="174">
        <f t="shared" si="447"/>
        <v>1237750</v>
      </c>
      <c r="J1364" s="247"/>
    </row>
    <row r="1365" spans="1:10" s="115" customFormat="1" x14ac:dyDescent="0.2">
      <c r="A1365" s="207" t="s">
        <v>956</v>
      </c>
      <c r="B1365" s="205" t="s">
        <v>910</v>
      </c>
      <c r="C1365" s="208"/>
      <c r="D1365" s="208"/>
      <c r="E1365" s="209">
        <f t="shared" ref="E1365:H1365" si="468">E1366+E1371</f>
        <v>1215000</v>
      </c>
      <c r="F1365" s="209">
        <f t="shared" si="468"/>
        <v>1237750</v>
      </c>
      <c r="G1365" s="209">
        <f t="shared" si="468"/>
        <v>0</v>
      </c>
      <c r="H1365" s="209">
        <f t="shared" si="468"/>
        <v>0</v>
      </c>
      <c r="I1365" s="209">
        <f t="shared" si="447"/>
        <v>1237750</v>
      </c>
      <c r="J1365" s="247"/>
    </row>
    <row r="1366" spans="1:10" x14ac:dyDescent="0.2">
      <c r="A1366" s="210" t="s">
        <v>976</v>
      </c>
      <c r="B1366" s="211" t="s">
        <v>987</v>
      </c>
      <c r="C1366" s="212"/>
      <c r="D1366" s="212"/>
      <c r="E1366" s="213">
        <f t="shared" ref="E1366:H1366" si="469">E1367+E1369</f>
        <v>1145000</v>
      </c>
      <c r="F1366" s="213">
        <f t="shared" si="469"/>
        <v>1167750</v>
      </c>
      <c r="G1366" s="213">
        <f t="shared" si="469"/>
        <v>0</v>
      </c>
      <c r="H1366" s="213">
        <f t="shared" si="469"/>
        <v>0</v>
      </c>
      <c r="I1366" s="213">
        <f t="shared" si="447"/>
        <v>1167750</v>
      </c>
      <c r="J1366" s="247"/>
    </row>
    <row r="1367" spans="1:10" s="115" customFormat="1" x14ac:dyDescent="0.2">
      <c r="A1367" s="119">
        <v>323</v>
      </c>
      <c r="B1367" s="227" t="s">
        <v>918</v>
      </c>
      <c r="C1367" s="117"/>
      <c r="D1367" s="118"/>
      <c r="E1367" s="120">
        <f>SUM(E1368)</f>
        <v>45000</v>
      </c>
      <c r="F1367" s="120">
        <f>SUM(F1368)</f>
        <v>42750</v>
      </c>
      <c r="G1367" s="120">
        <f>SUM(G1368)</f>
        <v>0</v>
      </c>
      <c r="H1367" s="120">
        <f>SUM(H1368)</f>
        <v>0</v>
      </c>
      <c r="I1367" s="120">
        <f t="shared" si="447"/>
        <v>42750</v>
      </c>
      <c r="J1367" s="247"/>
    </row>
    <row r="1368" spans="1:10" s="146" customFormat="1" x14ac:dyDescent="0.2">
      <c r="A1368" s="123">
        <v>3237</v>
      </c>
      <c r="B1368" s="222" t="s">
        <v>36</v>
      </c>
      <c r="C1368" s="111">
        <v>11</v>
      </c>
      <c r="D1368" s="122" t="s">
        <v>26</v>
      </c>
      <c r="E1368" s="147">
        <v>45000</v>
      </c>
      <c r="F1368" s="147">
        <v>42750</v>
      </c>
      <c r="G1368" s="147"/>
      <c r="H1368" s="147"/>
      <c r="I1368" s="147">
        <f t="shared" si="447"/>
        <v>42750</v>
      </c>
      <c r="J1368" s="247"/>
    </row>
    <row r="1369" spans="1:10" s="115" customFormat="1" x14ac:dyDescent="0.2">
      <c r="A1369" s="119">
        <v>329</v>
      </c>
      <c r="B1369" s="227" t="s">
        <v>125</v>
      </c>
      <c r="C1369" s="117"/>
      <c r="D1369" s="118"/>
      <c r="E1369" s="120">
        <f>SUM(E1370)</f>
        <v>1100000</v>
      </c>
      <c r="F1369" s="120">
        <f>SUM(F1370)</f>
        <v>1125000</v>
      </c>
      <c r="G1369" s="120">
        <f>SUM(G1370)</f>
        <v>0</v>
      </c>
      <c r="H1369" s="120">
        <f>SUM(H1370)</f>
        <v>0</v>
      </c>
      <c r="I1369" s="120">
        <f t="shared" si="447"/>
        <v>1125000</v>
      </c>
      <c r="J1369" s="247"/>
    </row>
    <row r="1370" spans="1:10" s="142" customFormat="1" ht="15" x14ac:dyDescent="0.2">
      <c r="A1370" s="123">
        <v>3294</v>
      </c>
      <c r="B1370" s="222" t="s">
        <v>610</v>
      </c>
      <c r="C1370" s="111">
        <v>11</v>
      </c>
      <c r="D1370" s="122" t="s">
        <v>26</v>
      </c>
      <c r="E1370" s="147">
        <v>1100000</v>
      </c>
      <c r="F1370" s="147">
        <v>1125000</v>
      </c>
      <c r="G1370" s="147"/>
      <c r="H1370" s="147"/>
      <c r="I1370" s="147">
        <f t="shared" si="447"/>
        <v>1125000</v>
      </c>
      <c r="J1370" s="247"/>
    </row>
    <row r="1371" spans="1:10" x14ac:dyDescent="0.2">
      <c r="A1371" s="210" t="s">
        <v>982</v>
      </c>
      <c r="B1371" s="211" t="s">
        <v>992</v>
      </c>
      <c r="C1371" s="212"/>
      <c r="D1371" s="212"/>
      <c r="E1371" s="213">
        <f t="shared" ref="E1371:H1371" si="470">E1372</f>
        <v>70000</v>
      </c>
      <c r="F1371" s="213">
        <f t="shared" si="470"/>
        <v>70000</v>
      </c>
      <c r="G1371" s="213">
        <f t="shared" si="470"/>
        <v>0</v>
      </c>
      <c r="H1371" s="213">
        <f t="shared" si="470"/>
        <v>0</v>
      </c>
      <c r="I1371" s="213">
        <f t="shared" si="447"/>
        <v>70000</v>
      </c>
      <c r="J1371" s="247"/>
    </row>
    <row r="1372" spans="1:10" s="115" customFormat="1" x14ac:dyDescent="0.2">
      <c r="A1372" s="119">
        <v>381</v>
      </c>
      <c r="B1372" s="119" t="s">
        <v>930</v>
      </c>
      <c r="C1372" s="117"/>
      <c r="D1372" s="118"/>
      <c r="E1372" s="120">
        <f>SUM(E1373)</f>
        <v>70000</v>
      </c>
      <c r="F1372" s="120">
        <f>SUM(F1373)</f>
        <v>70000</v>
      </c>
      <c r="G1372" s="120">
        <f>SUM(G1373)</f>
        <v>0</v>
      </c>
      <c r="H1372" s="120">
        <f>SUM(H1373)</f>
        <v>0</v>
      </c>
      <c r="I1372" s="120">
        <f t="shared" si="447"/>
        <v>70000</v>
      </c>
      <c r="J1372" s="247"/>
    </row>
    <row r="1373" spans="1:10" s="142" customFormat="1" ht="15" x14ac:dyDescent="0.2">
      <c r="A1373" s="123">
        <v>3811</v>
      </c>
      <c r="B1373" s="222" t="s">
        <v>141</v>
      </c>
      <c r="C1373" s="111">
        <v>11</v>
      </c>
      <c r="D1373" s="122" t="s">
        <v>26</v>
      </c>
      <c r="E1373" s="147">
        <v>70000</v>
      </c>
      <c r="F1373" s="147">
        <v>70000</v>
      </c>
      <c r="G1373" s="147"/>
      <c r="H1373" s="147"/>
      <c r="I1373" s="147">
        <f t="shared" si="447"/>
        <v>70000</v>
      </c>
      <c r="J1373" s="247"/>
    </row>
    <row r="1374" spans="1:10" s="115" customFormat="1" ht="31.5" x14ac:dyDescent="0.2">
      <c r="A1374" s="171" t="s">
        <v>218</v>
      </c>
      <c r="B1374" s="173" t="s">
        <v>210</v>
      </c>
      <c r="C1374" s="194"/>
      <c r="D1374" s="194"/>
      <c r="E1374" s="174">
        <f>E1375</f>
        <v>850000</v>
      </c>
      <c r="F1374" s="174">
        <f>F1375</f>
        <v>807500</v>
      </c>
      <c r="G1374" s="174">
        <f>G1375</f>
        <v>0</v>
      </c>
      <c r="H1374" s="174">
        <f>H1375</f>
        <v>0</v>
      </c>
      <c r="I1374" s="174">
        <f t="shared" si="447"/>
        <v>807500</v>
      </c>
      <c r="J1374" s="247"/>
    </row>
    <row r="1375" spans="1:10" s="115" customFormat="1" x14ac:dyDescent="0.2">
      <c r="A1375" s="207" t="s">
        <v>956</v>
      </c>
      <c r="B1375" s="205" t="s">
        <v>910</v>
      </c>
      <c r="C1375" s="208"/>
      <c r="D1375" s="208"/>
      <c r="E1375" s="209">
        <f t="shared" ref="E1375:H1375" si="471">E1376</f>
        <v>850000</v>
      </c>
      <c r="F1375" s="209">
        <f t="shared" si="471"/>
        <v>807500</v>
      </c>
      <c r="G1375" s="209">
        <f t="shared" si="471"/>
        <v>0</v>
      </c>
      <c r="H1375" s="209">
        <f t="shared" si="471"/>
        <v>0</v>
      </c>
      <c r="I1375" s="209">
        <f t="shared" si="447"/>
        <v>807500</v>
      </c>
      <c r="J1375" s="247"/>
    </row>
    <row r="1376" spans="1:10" x14ac:dyDescent="0.2">
      <c r="A1376" s="210" t="s">
        <v>976</v>
      </c>
      <c r="B1376" s="211" t="s">
        <v>987</v>
      </c>
      <c r="C1376" s="212"/>
      <c r="D1376" s="212"/>
      <c r="E1376" s="213">
        <f t="shared" ref="E1376:H1376" si="472">E1377+E1380</f>
        <v>850000</v>
      </c>
      <c r="F1376" s="213">
        <f t="shared" si="472"/>
        <v>807500</v>
      </c>
      <c r="G1376" s="213">
        <f t="shared" si="472"/>
        <v>0</v>
      </c>
      <c r="H1376" s="213">
        <f t="shared" si="472"/>
        <v>0</v>
      </c>
      <c r="I1376" s="213">
        <f t="shared" si="447"/>
        <v>807500</v>
      </c>
      <c r="J1376" s="247"/>
    </row>
    <row r="1377" spans="1:10" s="115" customFormat="1" x14ac:dyDescent="0.2">
      <c r="A1377" s="119">
        <v>323</v>
      </c>
      <c r="B1377" s="227" t="s">
        <v>918</v>
      </c>
      <c r="C1377" s="117"/>
      <c r="D1377" s="118"/>
      <c r="E1377" s="120">
        <f>SUM(E1378:E1379)</f>
        <v>850000</v>
      </c>
      <c r="F1377" s="120">
        <f>SUM(F1378:F1379)</f>
        <v>807500</v>
      </c>
      <c r="G1377" s="120">
        <f>SUM(G1378:G1379)</f>
        <v>0</v>
      </c>
      <c r="H1377" s="120">
        <f>SUM(H1378:H1379)</f>
        <v>0</v>
      </c>
      <c r="I1377" s="120">
        <f t="shared" si="447"/>
        <v>807500</v>
      </c>
      <c r="J1377" s="247"/>
    </row>
    <row r="1378" spans="1:10" s="146" customFormat="1" x14ac:dyDescent="0.2">
      <c r="A1378" s="123">
        <v>3237</v>
      </c>
      <c r="B1378" s="222" t="s">
        <v>36</v>
      </c>
      <c r="C1378" s="111">
        <v>11</v>
      </c>
      <c r="D1378" s="122" t="s">
        <v>26</v>
      </c>
      <c r="E1378" s="147">
        <v>800000</v>
      </c>
      <c r="F1378" s="147">
        <v>760000</v>
      </c>
      <c r="G1378" s="147"/>
      <c r="H1378" s="147"/>
      <c r="I1378" s="147">
        <f t="shared" si="447"/>
        <v>760000</v>
      </c>
      <c r="J1378" s="247"/>
    </row>
    <row r="1379" spans="1:10" s="142" customFormat="1" ht="15" x14ac:dyDescent="0.2">
      <c r="A1379" s="123">
        <v>3239</v>
      </c>
      <c r="B1379" s="222" t="s">
        <v>41</v>
      </c>
      <c r="C1379" s="111">
        <v>11</v>
      </c>
      <c r="D1379" s="122" t="s">
        <v>26</v>
      </c>
      <c r="E1379" s="147">
        <v>50000</v>
      </c>
      <c r="F1379" s="147">
        <v>47500</v>
      </c>
      <c r="G1379" s="147"/>
      <c r="H1379" s="147"/>
      <c r="I1379" s="147">
        <f t="shared" si="447"/>
        <v>47500</v>
      </c>
      <c r="J1379" s="247"/>
    </row>
    <row r="1380" spans="1:10" s="115" customFormat="1" x14ac:dyDescent="0.2">
      <c r="A1380" s="119">
        <v>329</v>
      </c>
      <c r="B1380" s="227" t="s">
        <v>125</v>
      </c>
      <c r="C1380" s="117"/>
      <c r="D1380" s="118"/>
      <c r="E1380" s="120">
        <f>SUM(E1381)</f>
        <v>0</v>
      </c>
      <c r="F1380" s="120">
        <f>SUM(F1381)</f>
        <v>0</v>
      </c>
      <c r="G1380" s="120">
        <f>SUM(G1381)</f>
        <v>0</v>
      </c>
      <c r="H1380" s="120">
        <f>SUM(H1381)</f>
        <v>0</v>
      </c>
      <c r="I1380" s="120">
        <f t="shared" si="447"/>
        <v>0</v>
      </c>
      <c r="J1380" s="247"/>
    </row>
    <row r="1381" spans="1:10" s="142" customFormat="1" ht="30" x14ac:dyDescent="0.2">
      <c r="A1381" s="123">
        <v>3291</v>
      </c>
      <c r="B1381" s="222" t="s">
        <v>152</v>
      </c>
      <c r="C1381" s="111">
        <v>11</v>
      </c>
      <c r="D1381" s="122" t="s">
        <v>26</v>
      </c>
      <c r="E1381" s="147">
        <v>0</v>
      </c>
      <c r="F1381" s="147">
        <v>0</v>
      </c>
      <c r="G1381" s="147"/>
      <c r="H1381" s="147"/>
      <c r="I1381" s="147">
        <f t="shared" ref="I1381:I1448" si="473">F1381-G1381+H1381</f>
        <v>0</v>
      </c>
      <c r="J1381" s="247"/>
    </row>
    <row r="1382" spans="1:10" s="113" customFormat="1" ht="31.5" x14ac:dyDescent="0.2">
      <c r="A1382" s="171" t="s">
        <v>601</v>
      </c>
      <c r="B1382" s="173" t="s">
        <v>600</v>
      </c>
      <c r="C1382" s="194"/>
      <c r="D1382" s="194"/>
      <c r="E1382" s="174">
        <f t="shared" ref="E1382:H1383" si="474">E1383</f>
        <v>95000000</v>
      </c>
      <c r="F1382" s="174">
        <f t="shared" si="474"/>
        <v>99700000</v>
      </c>
      <c r="G1382" s="174">
        <f t="shared" si="474"/>
        <v>0</v>
      </c>
      <c r="H1382" s="174">
        <f t="shared" si="474"/>
        <v>0</v>
      </c>
      <c r="I1382" s="174">
        <f t="shared" si="473"/>
        <v>99700000</v>
      </c>
      <c r="J1382" s="247"/>
    </row>
    <row r="1383" spans="1:10" s="115" customFormat="1" x14ac:dyDescent="0.2">
      <c r="A1383" s="207" t="s">
        <v>956</v>
      </c>
      <c r="B1383" s="205" t="s">
        <v>910</v>
      </c>
      <c r="C1383" s="208"/>
      <c r="D1383" s="208"/>
      <c r="E1383" s="209">
        <f t="shared" si="474"/>
        <v>95000000</v>
      </c>
      <c r="F1383" s="209">
        <f t="shared" si="474"/>
        <v>99700000</v>
      </c>
      <c r="G1383" s="209">
        <f t="shared" si="474"/>
        <v>0</v>
      </c>
      <c r="H1383" s="209">
        <f t="shared" si="474"/>
        <v>0</v>
      </c>
      <c r="I1383" s="209">
        <f t="shared" si="473"/>
        <v>99700000</v>
      </c>
      <c r="J1383" s="247"/>
    </row>
    <row r="1384" spans="1:10" x14ac:dyDescent="0.2">
      <c r="A1384" s="210" t="s">
        <v>985</v>
      </c>
      <c r="B1384" s="211" t="s">
        <v>989</v>
      </c>
      <c r="C1384" s="212"/>
      <c r="D1384" s="212"/>
      <c r="E1384" s="213">
        <f t="shared" ref="E1384:H1384" si="475">E1385</f>
        <v>95000000</v>
      </c>
      <c r="F1384" s="213">
        <f t="shared" si="475"/>
        <v>99700000</v>
      </c>
      <c r="G1384" s="213">
        <f t="shared" si="475"/>
        <v>0</v>
      </c>
      <c r="H1384" s="213">
        <f t="shared" si="475"/>
        <v>0</v>
      </c>
      <c r="I1384" s="213">
        <f t="shared" si="473"/>
        <v>99700000</v>
      </c>
      <c r="J1384" s="247"/>
    </row>
    <row r="1385" spans="1:10" s="113" customFormat="1" x14ac:dyDescent="0.2">
      <c r="A1385" s="126">
        <v>351</v>
      </c>
      <c r="B1385" s="228" t="s">
        <v>140</v>
      </c>
      <c r="C1385" s="117"/>
      <c r="D1385" s="118"/>
      <c r="E1385" s="120">
        <f t="shared" ref="E1385:H1385" si="476">E1386</f>
        <v>95000000</v>
      </c>
      <c r="F1385" s="120">
        <f t="shared" si="476"/>
        <v>99700000</v>
      </c>
      <c r="G1385" s="120">
        <f t="shared" si="476"/>
        <v>0</v>
      </c>
      <c r="H1385" s="120">
        <f t="shared" si="476"/>
        <v>0</v>
      </c>
      <c r="I1385" s="120">
        <f t="shared" si="473"/>
        <v>99700000</v>
      </c>
      <c r="J1385" s="247"/>
    </row>
    <row r="1386" spans="1:10" s="165" customFormat="1" ht="15" x14ac:dyDescent="0.2">
      <c r="A1386" s="123">
        <v>3512</v>
      </c>
      <c r="B1386" s="222" t="s">
        <v>140</v>
      </c>
      <c r="C1386" s="111">
        <v>11</v>
      </c>
      <c r="D1386" s="122" t="s">
        <v>26</v>
      </c>
      <c r="E1386" s="182">
        <v>95000000</v>
      </c>
      <c r="F1386" s="182">
        <v>99700000</v>
      </c>
      <c r="G1386" s="182"/>
      <c r="H1386" s="182"/>
      <c r="I1386" s="182">
        <f t="shared" si="473"/>
        <v>99700000</v>
      </c>
      <c r="J1386" s="247"/>
    </row>
    <row r="1387" spans="1:10" s="115" customFormat="1" ht="31.5" x14ac:dyDescent="0.2">
      <c r="A1387" s="171" t="s">
        <v>623</v>
      </c>
      <c r="B1387" s="173" t="s">
        <v>624</v>
      </c>
      <c r="C1387" s="194"/>
      <c r="D1387" s="194"/>
      <c r="E1387" s="174">
        <f>E1388+E1414+E1494+E1539</f>
        <v>1803703368</v>
      </c>
      <c r="F1387" s="174">
        <f>F1388+F1414+F1494+F1539</f>
        <v>1819465368</v>
      </c>
      <c r="G1387" s="174">
        <f>G1388+G1414+G1494+G1539</f>
        <v>252250</v>
      </c>
      <c r="H1387" s="174">
        <f>H1388+H1414+H1494+H1539</f>
        <v>10000</v>
      </c>
      <c r="I1387" s="174">
        <f t="shared" si="473"/>
        <v>1819223118</v>
      </c>
      <c r="J1387" s="247"/>
    </row>
    <row r="1388" spans="1:10" s="115" customFormat="1" x14ac:dyDescent="0.2">
      <c r="A1388" s="207" t="s">
        <v>956</v>
      </c>
      <c r="B1388" s="205" t="s">
        <v>910</v>
      </c>
      <c r="C1388" s="208"/>
      <c r="D1388" s="208"/>
      <c r="E1388" s="209">
        <f>E1389+E1408+E1411</f>
        <v>743500</v>
      </c>
      <c r="F1388" s="209">
        <f t="shared" ref="F1388:H1388" si="477">F1389+F1408+F1411</f>
        <v>743500</v>
      </c>
      <c r="G1388" s="209">
        <f t="shared" si="477"/>
        <v>500</v>
      </c>
      <c r="H1388" s="209">
        <f t="shared" si="477"/>
        <v>8000</v>
      </c>
      <c r="I1388" s="209">
        <f t="shared" si="473"/>
        <v>751000</v>
      </c>
      <c r="J1388" s="247"/>
    </row>
    <row r="1389" spans="1:10" x14ac:dyDescent="0.2">
      <c r="A1389" s="210" t="s">
        <v>976</v>
      </c>
      <c r="B1389" s="211" t="s">
        <v>987</v>
      </c>
      <c r="C1389" s="212"/>
      <c r="D1389" s="212"/>
      <c r="E1389" s="213">
        <f t="shared" ref="E1389:H1389" si="478">E1390+E1393+E1396+E1406</f>
        <v>382300</v>
      </c>
      <c r="F1389" s="213">
        <f t="shared" si="478"/>
        <v>382300</v>
      </c>
      <c r="G1389" s="213">
        <f t="shared" si="478"/>
        <v>500</v>
      </c>
      <c r="H1389" s="213">
        <f t="shared" si="478"/>
        <v>8000</v>
      </c>
      <c r="I1389" s="213">
        <f t="shared" si="473"/>
        <v>389800</v>
      </c>
      <c r="J1389" s="247"/>
    </row>
    <row r="1390" spans="1:10" s="115" customFormat="1" x14ac:dyDescent="0.2">
      <c r="A1390" s="119">
        <v>321</v>
      </c>
      <c r="B1390" s="227" t="s">
        <v>916</v>
      </c>
      <c r="C1390" s="130"/>
      <c r="D1390" s="118"/>
      <c r="E1390" s="120">
        <f>E1391+E1392</f>
        <v>2000</v>
      </c>
      <c r="F1390" s="120">
        <f>F1391+F1392</f>
        <v>2000</v>
      </c>
      <c r="G1390" s="120">
        <f>G1391+G1392</f>
        <v>0</v>
      </c>
      <c r="H1390" s="120">
        <f>H1391+H1392</f>
        <v>8000</v>
      </c>
      <c r="I1390" s="120">
        <f t="shared" si="473"/>
        <v>10000</v>
      </c>
      <c r="J1390" s="247"/>
    </row>
    <row r="1391" spans="1:10" s="142" customFormat="1" ht="15" x14ac:dyDescent="0.2">
      <c r="A1391" s="123">
        <v>3211</v>
      </c>
      <c r="B1391" s="222" t="s">
        <v>110</v>
      </c>
      <c r="C1391" s="132">
        <v>11</v>
      </c>
      <c r="D1391" s="122" t="s">
        <v>18</v>
      </c>
      <c r="E1391" s="147">
        <v>1000</v>
      </c>
      <c r="F1391" s="147">
        <v>1000</v>
      </c>
      <c r="G1391" s="147"/>
      <c r="H1391" s="147">
        <v>8000</v>
      </c>
      <c r="I1391" s="147">
        <f t="shared" si="473"/>
        <v>9000</v>
      </c>
      <c r="J1391" s="250"/>
    </row>
    <row r="1392" spans="1:10" s="142" customFormat="1" ht="15" x14ac:dyDescent="0.2">
      <c r="A1392" s="123">
        <v>3213</v>
      </c>
      <c r="B1392" s="222" t="s">
        <v>112</v>
      </c>
      <c r="C1392" s="132">
        <v>11</v>
      </c>
      <c r="D1392" s="122" t="s">
        <v>18</v>
      </c>
      <c r="E1392" s="147">
        <v>1000</v>
      </c>
      <c r="F1392" s="147">
        <v>1000</v>
      </c>
      <c r="G1392" s="147"/>
      <c r="H1392" s="147"/>
      <c r="I1392" s="147">
        <f t="shared" si="473"/>
        <v>1000</v>
      </c>
      <c r="J1392" s="247"/>
    </row>
    <row r="1393" spans="1:10" s="115" customFormat="1" x14ac:dyDescent="0.2">
      <c r="A1393" s="119">
        <v>322</v>
      </c>
      <c r="B1393" s="227" t="s">
        <v>917</v>
      </c>
      <c r="C1393" s="130"/>
      <c r="D1393" s="118"/>
      <c r="E1393" s="120">
        <f>E1394+E1395</f>
        <v>2000</v>
      </c>
      <c r="F1393" s="120">
        <f>F1394+F1395</f>
        <v>2000</v>
      </c>
      <c r="G1393" s="120">
        <f>G1394+G1395</f>
        <v>100</v>
      </c>
      <c r="H1393" s="120">
        <f>H1394+H1395</f>
        <v>0</v>
      </c>
      <c r="I1393" s="120">
        <f t="shared" si="473"/>
        <v>1900</v>
      </c>
      <c r="J1393" s="247"/>
    </row>
    <row r="1394" spans="1:10" s="142" customFormat="1" ht="15" x14ac:dyDescent="0.2">
      <c r="A1394" s="123">
        <v>3221</v>
      </c>
      <c r="B1394" s="222" t="s">
        <v>146</v>
      </c>
      <c r="C1394" s="132">
        <v>11</v>
      </c>
      <c r="D1394" s="122" t="s">
        <v>18</v>
      </c>
      <c r="E1394" s="147">
        <v>1000</v>
      </c>
      <c r="F1394" s="147">
        <v>1000</v>
      </c>
      <c r="G1394" s="147">
        <v>50</v>
      </c>
      <c r="H1394" s="147"/>
      <c r="I1394" s="147">
        <f t="shared" si="473"/>
        <v>950</v>
      </c>
      <c r="J1394" s="247"/>
    </row>
    <row r="1395" spans="1:10" s="142" customFormat="1" ht="15" x14ac:dyDescent="0.2">
      <c r="A1395" s="123">
        <v>3223</v>
      </c>
      <c r="B1395" s="222" t="s">
        <v>115</v>
      </c>
      <c r="C1395" s="132">
        <v>11</v>
      </c>
      <c r="D1395" s="122" t="s">
        <v>18</v>
      </c>
      <c r="E1395" s="147">
        <v>1000</v>
      </c>
      <c r="F1395" s="147">
        <v>1000</v>
      </c>
      <c r="G1395" s="147">
        <v>50</v>
      </c>
      <c r="H1395" s="147"/>
      <c r="I1395" s="147">
        <f t="shared" si="473"/>
        <v>950</v>
      </c>
      <c r="J1395" s="247"/>
    </row>
    <row r="1396" spans="1:10" s="115" customFormat="1" x14ac:dyDescent="0.2">
      <c r="A1396" s="119">
        <v>323</v>
      </c>
      <c r="B1396" s="227" t="s">
        <v>918</v>
      </c>
      <c r="C1396" s="130"/>
      <c r="D1396" s="118"/>
      <c r="E1396" s="120">
        <f>SUM(E1397:E1405)</f>
        <v>377300</v>
      </c>
      <c r="F1396" s="120">
        <f>SUM(F1397:F1405)</f>
        <v>377300</v>
      </c>
      <c r="G1396" s="120">
        <f>SUM(G1397:G1405)</f>
        <v>350</v>
      </c>
      <c r="H1396" s="120">
        <f>SUM(H1397:H1405)</f>
        <v>0</v>
      </c>
      <c r="I1396" s="120">
        <f t="shared" si="473"/>
        <v>376950</v>
      </c>
      <c r="J1396" s="247"/>
    </row>
    <row r="1397" spans="1:10" s="142" customFormat="1" ht="15" x14ac:dyDescent="0.2">
      <c r="A1397" s="123">
        <v>3231</v>
      </c>
      <c r="B1397" s="222" t="s">
        <v>117</v>
      </c>
      <c r="C1397" s="132">
        <v>11</v>
      </c>
      <c r="D1397" s="122" t="s">
        <v>18</v>
      </c>
      <c r="E1397" s="147">
        <v>1000</v>
      </c>
      <c r="F1397" s="147">
        <v>1000</v>
      </c>
      <c r="G1397" s="147">
        <v>50</v>
      </c>
      <c r="H1397" s="147"/>
      <c r="I1397" s="147">
        <f t="shared" si="473"/>
        <v>950</v>
      </c>
      <c r="J1397" s="247"/>
    </row>
    <row r="1398" spans="1:10" s="142" customFormat="1" ht="15" x14ac:dyDescent="0.2">
      <c r="A1398" s="123">
        <v>3232</v>
      </c>
      <c r="B1398" s="222" t="s">
        <v>118</v>
      </c>
      <c r="C1398" s="132">
        <v>11</v>
      </c>
      <c r="D1398" s="122" t="s">
        <v>18</v>
      </c>
      <c r="E1398" s="147">
        <v>1000</v>
      </c>
      <c r="F1398" s="147">
        <v>1000</v>
      </c>
      <c r="G1398" s="147">
        <v>50</v>
      </c>
      <c r="H1398" s="147"/>
      <c r="I1398" s="147">
        <f t="shared" si="473"/>
        <v>950</v>
      </c>
      <c r="J1398" s="247"/>
    </row>
    <row r="1399" spans="1:10" s="142" customFormat="1" ht="15" x14ac:dyDescent="0.2">
      <c r="A1399" s="123">
        <v>3233</v>
      </c>
      <c r="B1399" s="222" t="s">
        <v>119</v>
      </c>
      <c r="C1399" s="132">
        <v>11</v>
      </c>
      <c r="D1399" s="122" t="s">
        <v>18</v>
      </c>
      <c r="E1399" s="147">
        <v>1000</v>
      </c>
      <c r="F1399" s="147">
        <v>1000</v>
      </c>
      <c r="G1399" s="147">
        <v>50</v>
      </c>
      <c r="H1399" s="147"/>
      <c r="I1399" s="147">
        <f t="shared" si="473"/>
        <v>950</v>
      </c>
      <c r="J1399" s="247"/>
    </row>
    <row r="1400" spans="1:10" s="142" customFormat="1" ht="15" x14ac:dyDescent="0.2">
      <c r="A1400" s="123">
        <v>3234</v>
      </c>
      <c r="B1400" s="222" t="s">
        <v>120</v>
      </c>
      <c r="C1400" s="132">
        <v>11</v>
      </c>
      <c r="D1400" s="122" t="s">
        <v>18</v>
      </c>
      <c r="E1400" s="147">
        <v>1000</v>
      </c>
      <c r="F1400" s="147">
        <v>1000</v>
      </c>
      <c r="G1400" s="147">
        <v>50</v>
      </c>
      <c r="H1400" s="147"/>
      <c r="I1400" s="147">
        <f t="shared" si="473"/>
        <v>950</v>
      </c>
      <c r="J1400" s="247"/>
    </row>
    <row r="1401" spans="1:10" s="142" customFormat="1" ht="15" x14ac:dyDescent="0.2">
      <c r="A1401" s="123">
        <v>3235</v>
      </c>
      <c r="B1401" s="222" t="s">
        <v>42</v>
      </c>
      <c r="C1401" s="132">
        <v>11</v>
      </c>
      <c r="D1401" s="122" t="s">
        <v>18</v>
      </c>
      <c r="E1401" s="147">
        <v>1000</v>
      </c>
      <c r="F1401" s="147">
        <v>1000</v>
      </c>
      <c r="G1401" s="147">
        <v>50</v>
      </c>
      <c r="H1401" s="147"/>
      <c r="I1401" s="147">
        <f t="shared" si="473"/>
        <v>950</v>
      </c>
      <c r="J1401" s="247"/>
    </row>
    <row r="1402" spans="1:10" s="142" customFormat="1" ht="15" x14ac:dyDescent="0.2">
      <c r="A1402" s="123">
        <v>3237</v>
      </c>
      <c r="B1402" s="222" t="s">
        <v>36</v>
      </c>
      <c r="C1402" s="132">
        <v>11</v>
      </c>
      <c r="D1402" s="122" t="s">
        <v>25</v>
      </c>
      <c r="E1402" s="147">
        <v>151300</v>
      </c>
      <c r="F1402" s="147">
        <v>151300</v>
      </c>
      <c r="G1402" s="147"/>
      <c r="H1402" s="147"/>
      <c r="I1402" s="147">
        <f t="shared" si="473"/>
        <v>151300</v>
      </c>
      <c r="J1402" s="247"/>
    </row>
    <row r="1403" spans="1:10" s="142" customFormat="1" ht="15" x14ac:dyDescent="0.2">
      <c r="A1403" s="123">
        <v>3237</v>
      </c>
      <c r="B1403" s="222" t="s">
        <v>36</v>
      </c>
      <c r="C1403" s="132">
        <v>11</v>
      </c>
      <c r="D1403" s="122" t="s">
        <v>18</v>
      </c>
      <c r="E1403" s="147">
        <v>219000</v>
      </c>
      <c r="F1403" s="147">
        <v>219000</v>
      </c>
      <c r="G1403" s="147"/>
      <c r="H1403" s="147"/>
      <c r="I1403" s="147">
        <f t="shared" si="473"/>
        <v>219000</v>
      </c>
      <c r="J1403" s="247"/>
    </row>
    <row r="1404" spans="1:10" s="142" customFormat="1" ht="15" x14ac:dyDescent="0.2">
      <c r="A1404" s="123">
        <v>3238</v>
      </c>
      <c r="B1404" s="222" t="s">
        <v>122</v>
      </c>
      <c r="C1404" s="132">
        <v>11</v>
      </c>
      <c r="D1404" s="122" t="s">
        <v>18</v>
      </c>
      <c r="E1404" s="147">
        <v>1000</v>
      </c>
      <c r="F1404" s="147">
        <v>1000</v>
      </c>
      <c r="G1404" s="147">
        <v>50</v>
      </c>
      <c r="H1404" s="147"/>
      <c r="I1404" s="147">
        <f t="shared" si="473"/>
        <v>950</v>
      </c>
      <c r="J1404" s="247"/>
    </row>
    <row r="1405" spans="1:10" s="142" customFormat="1" ht="15" x14ac:dyDescent="0.2">
      <c r="A1405" s="123">
        <v>3239</v>
      </c>
      <c r="B1405" s="222" t="s">
        <v>41</v>
      </c>
      <c r="C1405" s="132">
        <v>11</v>
      </c>
      <c r="D1405" s="122" t="s">
        <v>18</v>
      </c>
      <c r="E1405" s="147">
        <v>1000</v>
      </c>
      <c r="F1405" s="147">
        <v>1000</v>
      </c>
      <c r="G1405" s="147">
        <v>50</v>
      </c>
      <c r="H1405" s="147"/>
      <c r="I1405" s="147">
        <f t="shared" si="473"/>
        <v>950</v>
      </c>
      <c r="J1405" s="247"/>
    </row>
    <row r="1406" spans="1:10" s="115" customFormat="1" x14ac:dyDescent="0.2">
      <c r="A1406" s="119">
        <v>329</v>
      </c>
      <c r="B1406" s="227" t="s">
        <v>125</v>
      </c>
      <c r="C1406" s="130"/>
      <c r="D1406" s="118"/>
      <c r="E1406" s="120">
        <f>E1407</f>
        <v>1000</v>
      </c>
      <c r="F1406" s="120">
        <f>F1407</f>
        <v>1000</v>
      </c>
      <c r="G1406" s="120">
        <f>G1407</f>
        <v>50</v>
      </c>
      <c r="H1406" s="120">
        <f>H1407</f>
        <v>0</v>
      </c>
      <c r="I1406" s="120">
        <f t="shared" si="473"/>
        <v>950</v>
      </c>
      <c r="J1406" s="247"/>
    </row>
    <row r="1407" spans="1:10" s="146" customFormat="1" x14ac:dyDescent="0.2">
      <c r="A1407" s="123">
        <v>3293</v>
      </c>
      <c r="B1407" s="222" t="s">
        <v>124</v>
      </c>
      <c r="C1407" s="132">
        <v>11</v>
      </c>
      <c r="D1407" s="122" t="s">
        <v>18</v>
      </c>
      <c r="E1407" s="147">
        <v>1000</v>
      </c>
      <c r="F1407" s="147">
        <v>1000</v>
      </c>
      <c r="G1407" s="147">
        <v>50</v>
      </c>
      <c r="H1407" s="147"/>
      <c r="I1407" s="147">
        <f t="shared" si="473"/>
        <v>950</v>
      </c>
      <c r="J1407" s="247"/>
    </row>
    <row r="1408" spans="1:10" x14ac:dyDescent="0.2">
      <c r="A1408" s="210" t="s">
        <v>979</v>
      </c>
      <c r="B1408" s="211" t="s">
        <v>993</v>
      </c>
      <c r="C1408" s="212"/>
      <c r="D1408" s="212"/>
      <c r="E1408" s="213">
        <f t="shared" ref="E1408:H1408" si="479">E1409</f>
        <v>360200</v>
      </c>
      <c r="F1408" s="213">
        <f t="shared" si="479"/>
        <v>360200</v>
      </c>
      <c r="G1408" s="213">
        <f t="shared" si="479"/>
        <v>0</v>
      </c>
      <c r="H1408" s="213">
        <f t="shared" si="479"/>
        <v>0</v>
      </c>
      <c r="I1408" s="213">
        <f t="shared" si="473"/>
        <v>360200</v>
      </c>
      <c r="J1408" s="247"/>
    </row>
    <row r="1409" spans="1:10" s="115" customFormat="1" x14ac:dyDescent="0.2">
      <c r="A1409" s="119">
        <v>412</v>
      </c>
      <c r="B1409" s="227" t="s">
        <v>935</v>
      </c>
      <c r="C1409" s="130"/>
      <c r="D1409" s="118"/>
      <c r="E1409" s="120">
        <f t="shared" ref="E1409:H1409" si="480">E1410</f>
        <v>360200</v>
      </c>
      <c r="F1409" s="120">
        <f t="shared" si="480"/>
        <v>360200</v>
      </c>
      <c r="G1409" s="120">
        <f t="shared" si="480"/>
        <v>0</v>
      </c>
      <c r="H1409" s="120">
        <f t="shared" si="480"/>
        <v>0</v>
      </c>
      <c r="I1409" s="120">
        <f t="shared" si="473"/>
        <v>360200</v>
      </c>
      <c r="J1409" s="247"/>
    </row>
    <row r="1410" spans="1:10" s="142" customFormat="1" ht="15" x14ac:dyDescent="0.2">
      <c r="A1410" s="123">
        <v>4126</v>
      </c>
      <c r="B1410" s="222" t="s">
        <v>4</v>
      </c>
      <c r="C1410" s="132">
        <v>11</v>
      </c>
      <c r="D1410" s="122" t="s">
        <v>25</v>
      </c>
      <c r="E1410" s="147">
        <v>360200</v>
      </c>
      <c r="F1410" s="147">
        <v>360200</v>
      </c>
      <c r="G1410" s="147"/>
      <c r="H1410" s="147"/>
      <c r="I1410" s="147">
        <f t="shared" si="473"/>
        <v>360200</v>
      </c>
      <c r="J1410" s="247"/>
    </row>
    <row r="1411" spans="1:10" s="142" customFormat="1" x14ac:dyDescent="0.2">
      <c r="A1411" s="210" t="s">
        <v>977</v>
      </c>
      <c r="B1411" s="211" t="s">
        <v>994</v>
      </c>
      <c r="C1411" s="213"/>
      <c r="D1411" s="213"/>
      <c r="E1411" s="213">
        <f>E1412</f>
        <v>1000</v>
      </c>
      <c r="F1411" s="213">
        <f t="shared" ref="F1411:H1411" si="481">F1412</f>
        <v>1000</v>
      </c>
      <c r="G1411" s="213">
        <f t="shared" si="481"/>
        <v>0</v>
      </c>
      <c r="H1411" s="213">
        <f t="shared" si="481"/>
        <v>0</v>
      </c>
      <c r="I1411" s="213">
        <f t="shared" si="473"/>
        <v>1000</v>
      </c>
      <c r="J1411" s="247"/>
    </row>
    <row r="1412" spans="1:10" s="142" customFormat="1" x14ac:dyDescent="0.2">
      <c r="A1412" s="119">
        <v>422</v>
      </c>
      <c r="B1412" s="222" t="s">
        <v>921</v>
      </c>
      <c r="C1412" s="120"/>
      <c r="D1412" s="120"/>
      <c r="E1412" s="120">
        <f>E1413</f>
        <v>1000</v>
      </c>
      <c r="F1412" s="120">
        <f t="shared" ref="F1412:H1412" si="482">F1413</f>
        <v>1000</v>
      </c>
      <c r="G1412" s="120">
        <f t="shared" si="482"/>
        <v>0</v>
      </c>
      <c r="H1412" s="120">
        <f t="shared" si="482"/>
        <v>0</v>
      </c>
      <c r="I1412" s="120">
        <f t="shared" si="473"/>
        <v>1000</v>
      </c>
      <c r="J1412" s="247"/>
    </row>
    <row r="1413" spans="1:10" s="142" customFormat="1" ht="15" x14ac:dyDescent="0.2">
      <c r="A1413" s="123">
        <v>4222</v>
      </c>
      <c r="B1413" s="222" t="s">
        <v>130</v>
      </c>
      <c r="C1413" s="132">
        <v>11</v>
      </c>
      <c r="D1413" s="122" t="s">
        <v>25</v>
      </c>
      <c r="E1413" s="147">
        <v>1000</v>
      </c>
      <c r="F1413" s="147">
        <v>1000</v>
      </c>
      <c r="G1413" s="147"/>
      <c r="H1413" s="147"/>
      <c r="I1413" s="147">
        <f t="shared" si="473"/>
        <v>1000</v>
      </c>
      <c r="J1413" s="247"/>
    </row>
    <row r="1414" spans="1:10" s="115" customFormat="1" x14ac:dyDescent="0.2">
      <c r="A1414" s="207" t="s">
        <v>946</v>
      </c>
      <c r="B1414" s="205" t="s">
        <v>947</v>
      </c>
      <c r="C1414" s="208"/>
      <c r="D1414" s="208"/>
      <c r="E1414" s="209">
        <f t="shared" ref="E1414:H1414" si="483">E1415+E1425+E1449+E1453+E1459+E1462+E1470+E1475+E1489</f>
        <v>251484046</v>
      </c>
      <c r="F1414" s="209">
        <f t="shared" si="483"/>
        <v>267246046</v>
      </c>
      <c r="G1414" s="209">
        <f t="shared" si="483"/>
        <v>251750</v>
      </c>
      <c r="H1414" s="209">
        <f t="shared" si="483"/>
        <v>2000</v>
      </c>
      <c r="I1414" s="209">
        <f t="shared" si="473"/>
        <v>266996296</v>
      </c>
      <c r="J1414" s="247"/>
    </row>
    <row r="1415" spans="1:10" x14ac:dyDescent="0.2">
      <c r="A1415" s="210" t="s">
        <v>944</v>
      </c>
      <c r="B1415" s="211" t="s">
        <v>986</v>
      </c>
      <c r="C1415" s="212"/>
      <c r="D1415" s="212"/>
      <c r="E1415" s="213">
        <f t="shared" ref="E1415:H1415" si="484">E1416+E1420+E1422</f>
        <v>1471000</v>
      </c>
      <c r="F1415" s="213">
        <f t="shared" si="484"/>
        <v>1471000</v>
      </c>
      <c r="G1415" s="213">
        <f t="shared" si="484"/>
        <v>0</v>
      </c>
      <c r="H1415" s="213">
        <f t="shared" si="484"/>
        <v>0</v>
      </c>
      <c r="I1415" s="213">
        <f t="shared" si="473"/>
        <v>1471000</v>
      </c>
      <c r="J1415" s="247"/>
    </row>
    <row r="1416" spans="1:10" x14ac:dyDescent="0.2">
      <c r="A1416" s="119">
        <v>311</v>
      </c>
      <c r="B1416" s="226" t="s">
        <v>914</v>
      </c>
      <c r="C1416" s="130"/>
      <c r="D1416" s="118"/>
      <c r="E1416" s="120">
        <f>E1418+E1417+E1419</f>
        <v>1242000</v>
      </c>
      <c r="F1416" s="120">
        <f>F1418+F1417+F1419</f>
        <v>1242000</v>
      </c>
      <c r="G1416" s="120">
        <f>G1418+G1417+G1419</f>
        <v>0</v>
      </c>
      <c r="H1416" s="120">
        <f>H1418+H1417+H1419</f>
        <v>0</v>
      </c>
      <c r="I1416" s="120">
        <f t="shared" si="473"/>
        <v>1242000</v>
      </c>
      <c r="J1416" s="247"/>
    </row>
    <row r="1417" spans="1:10" s="153" customFormat="1" ht="15" x14ac:dyDescent="0.2">
      <c r="A1417" s="123">
        <v>3111</v>
      </c>
      <c r="B1417" s="222" t="s">
        <v>19</v>
      </c>
      <c r="C1417" s="132">
        <v>12</v>
      </c>
      <c r="D1417" s="122" t="s">
        <v>25</v>
      </c>
      <c r="E1417" s="147">
        <v>10000</v>
      </c>
      <c r="F1417" s="147">
        <v>10000</v>
      </c>
      <c r="G1417" s="147"/>
      <c r="H1417" s="147"/>
      <c r="I1417" s="147">
        <f t="shared" si="473"/>
        <v>10000</v>
      </c>
      <c r="J1417" s="247"/>
    </row>
    <row r="1418" spans="1:10" s="142" customFormat="1" ht="15" x14ac:dyDescent="0.2">
      <c r="A1418" s="123">
        <v>3111</v>
      </c>
      <c r="B1418" s="222" t="s">
        <v>19</v>
      </c>
      <c r="C1418" s="132">
        <v>12</v>
      </c>
      <c r="D1418" s="122" t="s">
        <v>18</v>
      </c>
      <c r="E1418" s="147">
        <v>1230000</v>
      </c>
      <c r="F1418" s="147">
        <v>1230000</v>
      </c>
      <c r="G1418" s="147"/>
      <c r="H1418" s="147"/>
      <c r="I1418" s="147">
        <f t="shared" si="473"/>
        <v>1230000</v>
      </c>
      <c r="J1418" s="247"/>
    </row>
    <row r="1419" spans="1:10" s="142" customFormat="1" ht="15" x14ac:dyDescent="0.2">
      <c r="A1419" s="123">
        <v>3113</v>
      </c>
      <c r="B1419" s="222" t="s">
        <v>20</v>
      </c>
      <c r="C1419" s="132">
        <v>12</v>
      </c>
      <c r="D1419" s="122" t="s">
        <v>18</v>
      </c>
      <c r="E1419" s="147">
        <v>2000</v>
      </c>
      <c r="F1419" s="147">
        <v>2000</v>
      </c>
      <c r="G1419" s="147"/>
      <c r="H1419" s="147"/>
      <c r="I1419" s="147">
        <f t="shared" si="473"/>
        <v>2000</v>
      </c>
      <c r="J1419" s="247"/>
    </row>
    <row r="1420" spans="1:10" x14ac:dyDescent="0.2">
      <c r="A1420" s="119">
        <v>312</v>
      </c>
      <c r="B1420" s="227" t="s">
        <v>22</v>
      </c>
      <c r="C1420" s="130"/>
      <c r="D1420" s="118"/>
      <c r="E1420" s="120">
        <f>E1421</f>
        <v>25000</v>
      </c>
      <c r="F1420" s="120">
        <f>F1421</f>
        <v>25000</v>
      </c>
      <c r="G1420" s="120">
        <f>G1421</f>
        <v>0</v>
      </c>
      <c r="H1420" s="120">
        <f>H1421</f>
        <v>0</v>
      </c>
      <c r="I1420" s="120">
        <f t="shared" si="473"/>
        <v>25000</v>
      </c>
      <c r="J1420" s="247"/>
    </row>
    <row r="1421" spans="1:10" s="142" customFormat="1" ht="15" x14ac:dyDescent="0.2">
      <c r="A1421" s="123">
        <v>3121</v>
      </c>
      <c r="B1421" s="222" t="s">
        <v>138</v>
      </c>
      <c r="C1421" s="132">
        <v>12</v>
      </c>
      <c r="D1421" s="122" t="s">
        <v>18</v>
      </c>
      <c r="E1421" s="147">
        <v>25000</v>
      </c>
      <c r="F1421" s="147">
        <v>25000</v>
      </c>
      <c r="G1421" s="147"/>
      <c r="H1421" s="147"/>
      <c r="I1421" s="147">
        <f t="shared" si="473"/>
        <v>25000</v>
      </c>
      <c r="J1421" s="247"/>
    </row>
    <row r="1422" spans="1:10" x14ac:dyDescent="0.2">
      <c r="A1422" s="119">
        <v>313</v>
      </c>
      <c r="B1422" s="227" t="s">
        <v>915</v>
      </c>
      <c r="C1422" s="130"/>
      <c r="D1422" s="118"/>
      <c r="E1422" s="120">
        <f>E1424+E1423</f>
        <v>204000</v>
      </c>
      <c r="F1422" s="120">
        <f>F1424+F1423</f>
        <v>204000</v>
      </c>
      <c r="G1422" s="120">
        <f>G1424+G1423</f>
        <v>0</v>
      </c>
      <c r="H1422" s="120">
        <f>H1424+H1423</f>
        <v>0</v>
      </c>
      <c r="I1422" s="120">
        <f t="shared" si="473"/>
        <v>204000</v>
      </c>
      <c r="J1422" s="247"/>
    </row>
    <row r="1423" spans="1:10" s="153" customFormat="1" ht="15" x14ac:dyDescent="0.2">
      <c r="A1423" s="123">
        <v>3132</v>
      </c>
      <c r="B1423" s="222" t="s">
        <v>280</v>
      </c>
      <c r="C1423" s="132">
        <v>12</v>
      </c>
      <c r="D1423" s="122" t="s">
        <v>25</v>
      </c>
      <c r="E1423" s="147">
        <v>2000</v>
      </c>
      <c r="F1423" s="147">
        <v>2000</v>
      </c>
      <c r="G1423" s="147"/>
      <c r="H1423" s="147"/>
      <c r="I1423" s="147">
        <f t="shared" si="473"/>
        <v>2000</v>
      </c>
      <c r="J1423" s="247"/>
    </row>
    <row r="1424" spans="1:10" s="142" customFormat="1" ht="15" x14ac:dyDescent="0.2">
      <c r="A1424" s="123">
        <v>3132</v>
      </c>
      <c r="B1424" s="222" t="s">
        <v>280</v>
      </c>
      <c r="C1424" s="132">
        <v>12</v>
      </c>
      <c r="D1424" s="122" t="s">
        <v>18</v>
      </c>
      <c r="E1424" s="147">
        <v>202000</v>
      </c>
      <c r="F1424" s="147">
        <v>202000</v>
      </c>
      <c r="G1424" s="147"/>
      <c r="H1424" s="147"/>
      <c r="I1424" s="147">
        <f t="shared" si="473"/>
        <v>202000</v>
      </c>
      <c r="J1424" s="247"/>
    </row>
    <row r="1425" spans="1:10" x14ac:dyDescent="0.2">
      <c r="A1425" s="210" t="s">
        <v>976</v>
      </c>
      <c r="B1425" s="211" t="s">
        <v>987</v>
      </c>
      <c r="C1425" s="212"/>
      <c r="D1425" s="212"/>
      <c r="E1425" s="213">
        <f t="shared" ref="E1425:H1425" si="485">E1426+E1431+E1434+E1446</f>
        <v>2420421</v>
      </c>
      <c r="F1425" s="213">
        <f t="shared" si="485"/>
        <v>2412521</v>
      </c>
      <c r="G1425" s="213">
        <f t="shared" si="485"/>
        <v>35050</v>
      </c>
      <c r="H1425" s="213">
        <f t="shared" si="485"/>
        <v>0</v>
      </c>
      <c r="I1425" s="213">
        <f t="shared" si="473"/>
        <v>2377471</v>
      </c>
      <c r="J1425" s="247"/>
    </row>
    <row r="1426" spans="1:10" x14ac:dyDescent="0.2">
      <c r="A1426" s="119">
        <v>321</v>
      </c>
      <c r="B1426" s="227" t="s">
        <v>916</v>
      </c>
      <c r="C1426" s="130"/>
      <c r="D1426" s="118"/>
      <c r="E1426" s="120">
        <f>SUM(E1427:E1430)</f>
        <v>222021</v>
      </c>
      <c r="F1426" s="120">
        <f t="shared" ref="F1426:H1426" si="486">SUM(F1427:F1430)</f>
        <v>222021</v>
      </c>
      <c r="G1426" s="120">
        <f t="shared" si="486"/>
        <v>7000</v>
      </c>
      <c r="H1426" s="120">
        <f t="shared" si="486"/>
        <v>0</v>
      </c>
      <c r="I1426" s="120">
        <f t="shared" si="473"/>
        <v>215021</v>
      </c>
      <c r="J1426" s="247"/>
    </row>
    <row r="1427" spans="1:10" s="142" customFormat="1" ht="15" x14ac:dyDescent="0.2">
      <c r="A1427" s="123">
        <v>3211</v>
      </c>
      <c r="B1427" s="222" t="s">
        <v>110</v>
      </c>
      <c r="C1427" s="132">
        <v>12</v>
      </c>
      <c r="D1427" s="122" t="s">
        <v>18</v>
      </c>
      <c r="E1427" s="147">
        <v>140000</v>
      </c>
      <c r="F1427" s="147">
        <v>140000</v>
      </c>
      <c r="G1427" s="147">
        <v>7000</v>
      </c>
      <c r="H1427" s="147"/>
      <c r="I1427" s="147">
        <f t="shared" si="473"/>
        <v>133000</v>
      </c>
      <c r="J1427" s="247"/>
    </row>
    <row r="1428" spans="1:10" s="142" customFormat="1" ht="15" x14ac:dyDescent="0.2">
      <c r="A1428" s="123">
        <v>3212</v>
      </c>
      <c r="B1428" s="222" t="s">
        <v>111</v>
      </c>
      <c r="C1428" s="132">
        <v>12</v>
      </c>
      <c r="D1428" s="122" t="s">
        <v>25</v>
      </c>
      <c r="E1428" s="147">
        <v>21</v>
      </c>
      <c r="F1428" s="147">
        <v>21</v>
      </c>
      <c r="G1428" s="147"/>
      <c r="H1428" s="147"/>
      <c r="I1428" s="147">
        <f t="shared" si="473"/>
        <v>21</v>
      </c>
      <c r="J1428" s="247"/>
    </row>
    <row r="1429" spans="1:10" s="142" customFormat="1" ht="15" x14ac:dyDescent="0.2">
      <c r="A1429" s="123">
        <v>3212</v>
      </c>
      <c r="B1429" s="222" t="s">
        <v>111</v>
      </c>
      <c r="C1429" s="132">
        <v>12</v>
      </c>
      <c r="D1429" s="122" t="s">
        <v>18</v>
      </c>
      <c r="E1429" s="147">
        <v>34000</v>
      </c>
      <c r="F1429" s="147">
        <v>34000</v>
      </c>
      <c r="G1429" s="147"/>
      <c r="H1429" s="147"/>
      <c r="I1429" s="147">
        <f t="shared" si="473"/>
        <v>34000</v>
      </c>
      <c r="J1429" s="247"/>
    </row>
    <row r="1430" spans="1:10" s="142" customFormat="1" ht="15" x14ac:dyDescent="0.2">
      <c r="A1430" s="123">
        <v>3213</v>
      </c>
      <c r="B1430" s="222" t="s">
        <v>112</v>
      </c>
      <c r="C1430" s="132">
        <v>12</v>
      </c>
      <c r="D1430" s="122" t="s">
        <v>18</v>
      </c>
      <c r="E1430" s="147">
        <v>48000</v>
      </c>
      <c r="F1430" s="147">
        <v>48000</v>
      </c>
      <c r="G1430" s="147"/>
      <c r="H1430" s="147"/>
      <c r="I1430" s="147">
        <f t="shared" si="473"/>
        <v>48000</v>
      </c>
      <c r="J1430" s="247"/>
    </row>
    <row r="1431" spans="1:10" x14ac:dyDescent="0.2">
      <c r="A1431" s="119">
        <v>322</v>
      </c>
      <c r="B1431" s="227" t="s">
        <v>917</v>
      </c>
      <c r="C1431" s="130"/>
      <c r="D1431" s="118"/>
      <c r="E1431" s="120">
        <f>E1432+E1433</f>
        <v>60000</v>
      </c>
      <c r="F1431" s="120">
        <f>F1432+F1433</f>
        <v>60000</v>
      </c>
      <c r="G1431" s="120">
        <f>G1432+G1433</f>
        <v>0</v>
      </c>
      <c r="H1431" s="120">
        <f>H1432+H1433</f>
        <v>0</v>
      </c>
      <c r="I1431" s="120">
        <f t="shared" si="473"/>
        <v>60000</v>
      </c>
      <c r="J1431" s="247"/>
    </row>
    <row r="1432" spans="1:10" s="142" customFormat="1" ht="15" x14ac:dyDescent="0.2">
      <c r="A1432" s="123">
        <v>3221</v>
      </c>
      <c r="B1432" s="222" t="s">
        <v>146</v>
      </c>
      <c r="C1432" s="132">
        <v>12</v>
      </c>
      <c r="D1432" s="122" t="s">
        <v>18</v>
      </c>
      <c r="E1432" s="147">
        <v>5000</v>
      </c>
      <c r="F1432" s="147">
        <v>5000</v>
      </c>
      <c r="G1432" s="147"/>
      <c r="H1432" s="147"/>
      <c r="I1432" s="147">
        <f t="shared" si="473"/>
        <v>5000</v>
      </c>
      <c r="J1432" s="247"/>
    </row>
    <row r="1433" spans="1:10" s="142" customFormat="1" ht="15" x14ac:dyDescent="0.2">
      <c r="A1433" s="123">
        <v>3223</v>
      </c>
      <c r="B1433" s="222" t="s">
        <v>115</v>
      </c>
      <c r="C1433" s="132">
        <v>12</v>
      </c>
      <c r="D1433" s="122" t="s">
        <v>18</v>
      </c>
      <c r="E1433" s="147">
        <v>55000</v>
      </c>
      <c r="F1433" s="147">
        <v>55000</v>
      </c>
      <c r="G1433" s="147"/>
      <c r="H1433" s="147"/>
      <c r="I1433" s="147">
        <f t="shared" si="473"/>
        <v>55000</v>
      </c>
      <c r="J1433" s="247"/>
    </row>
    <row r="1434" spans="1:10" x14ac:dyDescent="0.2">
      <c r="A1434" s="119">
        <v>323</v>
      </c>
      <c r="B1434" s="227" t="s">
        <v>918</v>
      </c>
      <c r="C1434" s="130"/>
      <c r="D1434" s="118"/>
      <c r="E1434" s="120">
        <f>SUM(E1435:E1445)</f>
        <v>2115900</v>
      </c>
      <c r="F1434" s="120">
        <f>SUM(F1435:F1445)</f>
        <v>2108000</v>
      </c>
      <c r="G1434" s="120">
        <f>SUM(G1435:G1445)</f>
        <v>27000</v>
      </c>
      <c r="H1434" s="120">
        <f>SUM(H1435:H1445)</f>
        <v>0</v>
      </c>
      <c r="I1434" s="120">
        <f t="shared" si="473"/>
        <v>2081000</v>
      </c>
      <c r="J1434" s="247"/>
    </row>
    <row r="1435" spans="1:10" s="142" customFormat="1" ht="15" x14ac:dyDescent="0.2">
      <c r="A1435" s="123">
        <v>3231</v>
      </c>
      <c r="B1435" s="222" t="s">
        <v>117</v>
      </c>
      <c r="C1435" s="132">
        <v>12</v>
      </c>
      <c r="D1435" s="122" t="s">
        <v>18</v>
      </c>
      <c r="E1435" s="147">
        <v>15000</v>
      </c>
      <c r="F1435" s="147">
        <v>15000</v>
      </c>
      <c r="G1435" s="147"/>
      <c r="H1435" s="147"/>
      <c r="I1435" s="147">
        <f t="shared" si="473"/>
        <v>15000</v>
      </c>
      <c r="J1435" s="247"/>
    </row>
    <row r="1436" spans="1:10" s="142" customFormat="1" ht="15" x14ac:dyDescent="0.2">
      <c r="A1436" s="123">
        <v>3232</v>
      </c>
      <c r="B1436" s="222" t="s">
        <v>118</v>
      </c>
      <c r="C1436" s="132">
        <v>12</v>
      </c>
      <c r="D1436" s="122" t="s">
        <v>18</v>
      </c>
      <c r="E1436" s="147">
        <v>150000</v>
      </c>
      <c r="F1436" s="147">
        <v>150000</v>
      </c>
      <c r="G1436" s="147"/>
      <c r="H1436" s="147"/>
      <c r="I1436" s="147">
        <f t="shared" si="473"/>
        <v>150000</v>
      </c>
      <c r="J1436" s="247"/>
    </row>
    <row r="1437" spans="1:10" s="142" customFormat="1" ht="15" x14ac:dyDescent="0.2">
      <c r="A1437" s="123">
        <v>3233</v>
      </c>
      <c r="B1437" s="222" t="s">
        <v>119</v>
      </c>
      <c r="C1437" s="132">
        <v>12</v>
      </c>
      <c r="D1437" s="122" t="s">
        <v>25</v>
      </c>
      <c r="E1437" s="147">
        <v>1000</v>
      </c>
      <c r="F1437" s="147">
        <v>100</v>
      </c>
      <c r="G1437" s="147"/>
      <c r="H1437" s="147"/>
      <c r="I1437" s="147">
        <f t="shared" si="473"/>
        <v>100</v>
      </c>
      <c r="J1437" s="247"/>
    </row>
    <row r="1438" spans="1:10" s="142" customFormat="1" ht="15" x14ac:dyDescent="0.2">
      <c r="A1438" s="123">
        <v>3233</v>
      </c>
      <c r="B1438" s="222" t="s">
        <v>119</v>
      </c>
      <c r="C1438" s="132">
        <v>12</v>
      </c>
      <c r="D1438" s="122" t="s">
        <v>18</v>
      </c>
      <c r="E1438" s="147">
        <v>380000</v>
      </c>
      <c r="F1438" s="147">
        <v>380000</v>
      </c>
      <c r="G1438" s="147">
        <v>19000</v>
      </c>
      <c r="H1438" s="147"/>
      <c r="I1438" s="147">
        <f t="shared" si="473"/>
        <v>361000</v>
      </c>
      <c r="J1438" s="247"/>
    </row>
    <row r="1439" spans="1:10" s="142" customFormat="1" ht="15" x14ac:dyDescent="0.2">
      <c r="A1439" s="123">
        <v>3234</v>
      </c>
      <c r="B1439" s="222" t="s">
        <v>120</v>
      </c>
      <c r="C1439" s="132">
        <v>12</v>
      </c>
      <c r="D1439" s="122" t="s">
        <v>18</v>
      </c>
      <c r="E1439" s="147">
        <v>11000</v>
      </c>
      <c r="F1439" s="147">
        <v>11000</v>
      </c>
      <c r="G1439" s="147"/>
      <c r="H1439" s="147"/>
      <c r="I1439" s="147">
        <f t="shared" si="473"/>
        <v>11000</v>
      </c>
      <c r="J1439" s="247"/>
    </row>
    <row r="1440" spans="1:10" s="142" customFormat="1" ht="15" x14ac:dyDescent="0.2">
      <c r="A1440" s="123">
        <v>3235</v>
      </c>
      <c r="B1440" s="222" t="s">
        <v>42</v>
      </c>
      <c r="C1440" s="132">
        <v>12</v>
      </c>
      <c r="D1440" s="122" t="s">
        <v>18</v>
      </c>
      <c r="E1440" s="147">
        <v>130000</v>
      </c>
      <c r="F1440" s="147">
        <v>130000</v>
      </c>
      <c r="G1440" s="147"/>
      <c r="H1440" s="147"/>
      <c r="I1440" s="147">
        <f t="shared" si="473"/>
        <v>130000</v>
      </c>
      <c r="J1440" s="247"/>
    </row>
    <row r="1441" spans="1:10" s="153" customFormat="1" ht="15" x14ac:dyDescent="0.2">
      <c r="A1441" s="123">
        <v>3237</v>
      </c>
      <c r="B1441" s="222" t="s">
        <v>36</v>
      </c>
      <c r="C1441" s="132">
        <v>12</v>
      </c>
      <c r="D1441" s="122" t="s">
        <v>25</v>
      </c>
      <c r="E1441" s="147">
        <v>307900</v>
      </c>
      <c r="F1441" s="147">
        <v>301800</v>
      </c>
      <c r="G1441" s="147">
        <v>8000</v>
      </c>
      <c r="H1441" s="147"/>
      <c r="I1441" s="147">
        <f t="shared" si="473"/>
        <v>293800</v>
      </c>
      <c r="J1441" s="247"/>
    </row>
    <row r="1442" spans="1:10" s="142" customFormat="1" ht="15" x14ac:dyDescent="0.2">
      <c r="A1442" s="123">
        <v>3237</v>
      </c>
      <c r="B1442" s="222" t="s">
        <v>36</v>
      </c>
      <c r="C1442" s="132">
        <v>12</v>
      </c>
      <c r="D1442" s="122" t="s">
        <v>18</v>
      </c>
      <c r="E1442" s="147">
        <v>1010000</v>
      </c>
      <c r="F1442" s="147">
        <v>1010000</v>
      </c>
      <c r="G1442" s="147"/>
      <c r="H1442" s="147"/>
      <c r="I1442" s="147">
        <f t="shared" si="473"/>
        <v>1010000</v>
      </c>
      <c r="J1442" s="247"/>
    </row>
    <row r="1443" spans="1:10" s="142" customFormat="1" ht="15" x14ac:dyDescent="0.2">
      <c r="A1443" s="123">
        <v>3238</v>
      </c>
      <c r="B1443" s="222" t="s">
        <v>122</v>
      </c>
      <c r="C1443" s="132">
        <v>12</v>
      </c>
      <c r="D1443" s="122" t="s">
        <v>18</v>
      </c>
      <c r="E1443" s="147">
        <v>90000</v>
      </c>
      <c r="F1443" s="147">
        <v>90000</v>
      </c>
      <c r="G1443" s="147"/>
      <c r="H1443" s="147"/>
      <c r="I1443" s="147">
        <f t="shared" si="473"/>
        <v>90000</v>
      </c>
      <c r="J1443" s="247"/>
    </row>
    <row r="1444" spans="1:10" s="142" customFormat="1" ht="15" x14ac:dyDescent="0.2">
      <c r="A1444" s="123">
        <v>3239</v>
      </c>
      <c r="B1444" s="222" t="s">
        <v>41</v>
      </c>
      <c r="C1444" s="132">
        <v>12</v>
      </c>
      <c r="D1444" s="122" t="s">
        <v>25</v>
      </c>
      <c r="E1444" s="147">
        <v>1000</v>
      </c>
      <c r="F1444" s="147">
        <v>100</v>
      </c>
      <c r="G1444" s="147"/>
      <c r="H1444" s="147"/>
      <c r="I1444" s="147">
        <f t="shared" si="473"/>
        <v>100</v>
      </c>
      <c r="J1444" s="247"/>
    </row>
    <row r="1445" spans="1:10" s="142" customFormat="1" ht="15" x14ac:dyDescent="0.2">
      <c r="A1445" s="123">
        <v>3239</v>
      </c>
      <c r="B1445" s="222" t="s">
        <v>41</v>
      </c>
      <c r="C1445" s="132">
        <v>12</v>
      </c>
      <c r="D1445" s="122" t="s">
        <v>18</v>
      </c>
      <c r="E1445" s="147">
        <v>20000</v>
      </c>
      <c r="F1445" s="147">
        <v>20000</v>
      </c>
      <c r="G1445" s="147"/>
      <c r="H1445" s="147"/>
      <c r="I1445" s="147">
        <f t="shared" si="473"/>
        <v>20000</v>
      </c>
      <c r="J1445" s="247"/>
    </row>
    <row r="1446" spans="1:10" x14ac:dyDescent="0.2">
      <c r="A1446" s="119">
        <v>329</v>
      </c>
      <c r="B1446" s="227" t="s">
        <v>125</v>
      </c>
      <c r="C1446" s="130"/>
      <c r="D1446" s="118"/>
      <c r="E1446" s="120">
        <f>E1448+E1447</f>
        <v>22500</v>
      </c>
      <c r="F1446" s="120">
        <f>F1448+F1447</f>
        <v>22500</v>
      </c>
      <c r="G1446" s="120">
        <f>G1448+G1447</f>
        <v>1050</v>
      </c>
      <c r="H1446" s="120">
        <f>H1448+H1447</f>
        <v>0</v>
      </c>
      <c r="I1446" s="120">
        <f t="shared" si="473"/>
        <v>21450</v>
      </c>
      <c r="J1446" s="247"/>
    </row>
    <row r="1447" spans="1:10" ht="15" x14ac:dyDescent="0.2">
      <c r="A1447" s="123">
        <v>3293</v>
      </c>
      <c r="B1447" s="222" t="s">
        <v>124</v>
      </c>
      <c r="C1447" s="132">
        <v>12</v>
      </c>
      <c r="D1447" s="122" t="s">
        <v>25</v>
      </c>
      <c r="E1447" s="183">
        <v>1500</v>
      </c>
      <c r="F1447" s="183">
        <v>1500</v>
      </c>
      <c r="G1447" s="183"/>
      <c r="H1447" s="183"/>
      <c r="I1447" s="183">
        <f t="shared" si="473"/>
        <v>1500</v>
      </c>
      <c r="J1447" s="247"/>
    </row>
    <row r="1448" spans="1:10" s="142" customFormat="1" ht="15" x14ac:dyDescent="0.2">
      <c r="A1448" s="123">
        <v>3293</v>
      </c>
      <c r="B1448" s="222" t="s">
        <v>124</v>
      </c>
      <c r="C1448" s="132">
        <v>12</v>
      </c>
      <c r="D1448" s="122" t="s">
        <v>18</v>
      </c>
      <c r="E1448" s="147">
        <v>21000</v>
      </c>
      <c r="F1448" s="147">
        <v>21000</v>
      </c>
      <c r="G1448" s="147">
        <v>1050</v>
      </c>
      <c r="H1448" s="147"/>
      <c r="I1448" s="147">
        <f t="shared" si="473"/>
        <v>19950</v>
      </c>
      <c r="J1448" s="247"/>
    </row>
    <row r="1449" spans="1:10" x14ac:dyDescent="0.2">
      <c r="A1449" s="210" t="s">
        <v>985</v>
      </c>
      <c r="B1449" s="211" t="s">
        <v>989</v>
      </c>
      <c r="C1449" s="212"/>
      <c r="D1449" s="212"/>
      <c r="E1449" s="213">
        <f t="shared" ref="E1449:H1449" si="487">E1450</f>
        <v>143893</v>
      </c>
      <c r="F1449" s="213">
        <f t="shared" si="487"/>
        <v>83893</v>
      </c>
      <c r="G1449" s="213">
        <f t="shared" si="487"/>
        <v>0</v>
      </c>
      <c r="H1449" s="213">
        <f t="shared" si="487"/>
        <v>2000</v>
      </c>
      <c r="I1449" s="213">
        <f t="shared" ref="I1449:I1514" si="488">F1449-G1449+H1449</f>
        <v>85893</v>
      </c>
      <c r="J1449" s="247"/>
    </row>
    <row r="1450" spans="1:10" s="115" customFormat="1" x14ac:dyDescent="0.2">
      <c r="A1450" s="144">
        <v>351</v>
      </c>
      <c r="B1450" s="228" t="s">
        <v>140</v>
      </c>
      <c r="C1450" s="143"/>
      <c r="D1450" s="151"/>
      <c r="E1450" s="120">
        <f>SUM(E1451:E1452)</f>
        <v>143893</v>
      </c>
      <c r="F1450" s="120">
        <f>SUM(F1451:F1452)</f>
        <v>83893</v>
      </c>
      <c r="G1450" s="120">
        <f>SUM(G1451:G1452)</f>
        <v>0</v>
      </c>
      <c r="H1450" s="120">
        <f>SUM(H1451:H1452)</f>
        <v>2000</v>
      </c>
      <c r="I1450" s="120">
        <f t="shared" si="488"/>
        <v>85893</v>
      </c>
      <c r="J1450" s="247"/>
    </row>
    <row r="1451" spans="1:10" s="146" customFormat="1" x14ac:dyDescent="0.2">
      <c r="A1451" s="123">
        <v>3512</v>
      </c>
      <c r="B1451" s="222" t="s">
        <v>140</v>
      </c>
      <c r="C1451" s="111">
        <v>12</v>
      </c>
      <c r="D1451" s="122" t="s">
        <v>24</v>
      </c>
      <c r="E1451" s="147">
        <v>19848</v>
      </c>
      <c r="F1451" s="147">
        <v>19848</v>
      </c>
      <c r="G1451" s="147"/>
      <c r="H1451" s="147"/>
      <c r="I1451" s="147">
        <f t="shared" si="488"/>
        <v>19848</v>
      </c>
      <c r="J1451" s="247"/>
    </row>
    <row r="1452" spans="1:10" s="142" customFormat="1" ht="15" x14ac:dyDescent="0.2">
      <c r="A1452" s="123">
        <v>3512</v>
      </c>
      <c r="B1452" s="222" t="s">
        <v>140</v>
      </c>
      <c r="C1452" s="111">
        <v>12</v>
      </c>
      <c r="D1452" s="122" t="s">
        <v>27</v>
      </c>
      <c r="E1452" s="147">
        <v>124045</v>
      </c>
      <c r="F1452" s="147">
        <v>64045</v>
      </c>
      <c r="G1452" s="147"/>
      <c r="H1452" s="147">
        <v>2000</v>
      </c>
      <c r="I1452" s="147">
        <f t="shared" si="488"/>
        <v>66045</v>
      </c>
      <c r="J1452" s="247"/>
    </row>
    <row r="1453" spans="1:10" x14ac:dyDescent="0.2">
      <c r="A1453" s="210" t="s">
        <v>983</v>
      </c>
      <c r="B1453" s="211" t="s">
        <v>990</v>
      </c>
      <c r="C1453" s="212"/>
      <c r="D1453" s="212"/>
      <c r="E1453" s="213">
        <f t="shared" ref="E1453:H1453" si="489">E1454</f>
        <v>210348839</v>
      </c>
      <c r="F1453" s="213">
        <f t="shared" si="489"/>
        <v>228822839</v>
      </c>
      <c r="G1453" s="213">
        <f t="shared" si="489"/>
        <v>0</v>
      </c>
      <c r="H1453" s="213">
        <f t="shared" si="489"/>
        <v>0</v>
      </c>
      <c r="I1453" s="213">
        <f t="shared" si="488"/>
        <v>228822839</v>
      </c>
      <c r="J1453" s="247"/>
    </row>
    <row r="1454" spans="1:10" s="142" customFormat="1" x14ac:dyDescent="0.2">
      <c r="A1454" s="144">
        <v>363</v>
      </c>
      <c r="B1454" s="227" t="s">
        <v>926</v>
      </c>
      <c r="C1454" s="143"/>
      <c r="D1454" s="151"/>
      <c r="E1454" s="148">
        <f>E1455+E1456+E1457+E1458</f>
        <v>210348839</v>
      </c>
      <c r="F1454" s="148">
        <f>F1455+F1456+F1457+F1458</f>
        <v>228822839</v>
      </c>
      <c r="G1454" s="148">
        <f>G1455+G1456+G1457+G1458</f>
        <v>0</v>
      </c>
      <c r="H1454" s="148">
        <f>H1455+H1456+H1457+H1458</f>
        <v>0</v>
      </c>
      <c r="I1454" s="148">
        <f t="shared" si="488"/>
        <v>228822839</v>
      </c>
      <c r="J1454" s="247"/>
    </row>
    <row r="1455" spans="1:10" s="142" customFormat="1" ht="15" x14ac:dyDescent="0.2">
      <c r="A1455" s="123">
        <v>3631</v>
      </c>
      <c r="B1455" s="222" t="s">
        <v>233</v>
      </c>
      <c r="C1455" s="111">
        <v>12</v>
      </c>
      <c r="D1455" s="122" t="s">
        <v>24</v>
      </c>
      <c r="E1455" s="147">
        <v>882325</v>
      </c>
      <c r="F1455" s="147">
        <v>882325</v>
      </c>
      <c r="G1455" s="147"/>
      <c r="H1455" s="147"/>
      <c r="I1455" s="147">
        <f t="shared" si="488"/>
        <v>882325</v>
      </c>
      <c r="J1455" s="247"/>
    </row>
    <row r="1456" spans="1:10" s="142" customFormat="1" ht="15" x14ac:dyDescent="0.2">
      <c r="A1456" s="123">
        <v>3631</v>
      </c>
      <c r="B1456" s="222" t="s">
        <v>233</v>
      </c>
      <c r="C1456" s="111">
        <v>12</v>
      </c>
      <c r="D1456" s="122" t="s">
        <v>27</v>
      </c>
      <c r="E1456" s="147">
        <v>198677</v>
      </c>
      <c r="F1456" s="147">
        <v>198677</v>
      </c>
      <c r="G1456" s="147"/>
      <c r="H1456" s="147"/>
      <c r="I1456" s="147">
        <f t="shared" si="488"/>
        <v>198677</v>
      </c>
      <c r="J1456" s="247"/>
    </row>
    <row r="1457" spans="1:10" s="142" customFormat="1" ht="15" x14ac:dyDescent="0.2">
      <c r="A1457" s="123">
        <v>3632</v>
      </c>
      <c r="B1457" s="222" t="s">
        <v>244</v>
      </c>
      <c r="C1457" s="111">
        <v>12</v>
      </c>
      <c r="D1457" s="122" t="s">
        <v>24</v>
      </c>
      <c r="E1457" s="147">
        <v>157397905</v>
      </c>
      <c r="F1457" s="147">
        <v>157397905</v>
      </c>
      <c r="G1457" s="147"/>
      <c r="H1457" s="147"/>
      <c r="I1457" s="147">
        <f t="shared" si="488"/>
        <v>157397905</v>
      </c>
      <c r="J1457" s="247"/>
    </row>
    <row r="1458" spans="1:10" s="142" customFormat="1" ht="15" x14ac:dyDescent="0.2">
      <c r="A1458" s="123">
        <v>3632</v>
      </c>
      <c r="B1458" s="222" t="s">
        <v>244</v>
      </c>
      <c r="C1458" s="111">
        <v>12</v>
      </c>
      <c r="D1458" s="122" t="s">
        <v>27</v>
      </c>
      <c r="E1458" s="147">
        <v>51869932</v>
      </c>
      <c r="F1458" s="147">
        <v>70343932</v>
      </c>
      <c r="G1458" s="147"/>
      <c r="H1458" s="147"/>
      <c r="I1458" s="147">
        <f t="shared" si="488"/>
        <v>70343932</v>
      </c>
      <c r="J1458" s="247"/>
    </row>
    <row r="1459" spans="1:10" ht="31.5" x14ac:dyDescent="0.2">
      <c r="A1459" s="210" t="s">
        <v>984</v>
      </c>
      <c r="B1459" s="211" t="s">
        <v>991</v>
      </c>
      <c r="C1459" s="212"/>
      <c r="D1459" s="212"/>
      <c r="E1459" s="213">
        <f t="shared" ref="E1459:H1459" si="490">E1460</f>
        <v>1000</v>
      </c>
      <c r="F1459" s="213">
        <f t="shared" si="490"/>
        <v>1000</v>
      </c>
      <c r="G1459" s="213">
        <f t="shared" si="490"/>
        <v>50</v>
      </c>
      <c r="H1459" s="213">
        <f t="shared" si="490"/>
        <v>0</v>
      </c>
      <c r="I1459" s="213">
        <f t="shared" si="488"/>
        <v>950</v>
      </c>
      <c r="J1459" s="247"/>
    </row>
    <row r="1460" spans="1:10" s="115" customFormat="1" x14ac:dyDescent="0.2">
      <c r="A1460" s="144">
        <v>372</v>
      </c>
      <c r="B1460" s="227" t="s">
        <v>920</v>
      </c>
      <c r="C1460" s="143"/>
      <c r="D1460" s="151"/>
      <c r="E1460" s="148">
        <f t="shared" ref="E1460:H1463" si="491">E1461</f>
        <v>1000</v>
      </c>
      <c r="F1460" s="148">
        <f t="shared" si="491"/>
        <v>1000</v>
      </c>
      <c r="G1460" s="148">
        <f t="shared" si="491"/>
        <v>50</v>
      </c>
      <c r="H1460" s="148">
        <f t="shared" si="491"/>
        <v>0</v>
      </c>
      <c r="I1460" s="148">
        <f t="shared" si="488"/>
        <v>950</v>
      </c>
      <c r="J1460" s="247"/>
    </row>
    <row r="1461" spans="1:10" s="142" customFormat="1" ht="15" x14ac:dyDescent="0.2">
      <c r="A1461" s="123">
        <v>3721</v>
      </c>
      <c r="B1461" s="222" t="s">
        <v>149</v>
      </c>
      <c r="C1461" s="111">
        <v>12</v>
      </c>
      <c r="D1461" s="122" t="s">
        <v>18</v>
      </c>
      <c r="E1461" s="147">
        <v>1000</v>
      </c>
      <c r="F1461" s="147">
        <v>1000</v>
      </c>
      <c r="G1461" s="147">
        <v>50</v>
      </c>
      <c r="H1461" s="147"/>
      <c r="I1461" s="147">
        <f t="shared" si="488"/>
        <v>950</v>
      </c>
      <c r="J1461" s="247"/>
    </row>
    <row r="1462" spans="1:10" x14ac:dyDescent="0.2">
      <c r="A1462" s="210" t="s">
        <v>982</v>
      </c>
      <c r="B1462" s="211" t="s">
        <v>992</v>
      </c>
      <c r="C1462" s="212"/>
      <c r="D1462" s="212"/>
      <c r="E1462" s="213">
        <f t="shared" ref="E1462:H1462" si="492">E1463+E1465+E1467</f>
        <v>30360893</v>
      </c>
      <c r="F1462" s="213">
        <f t="shared" si="492"/>
        <v>28060893</v>
      </c>
      <c r="G1462" s="213">
        <f t="shared" si="492"/>
        <v>2000</v>
      </c>
      <c r="H1462" s="213">
        <f t="shared" si="492"/>
        <v>0</v>
      </c>
      <c r="I1462" s="213">
        <f t="shared" si="488"/>
        <v>28058893</v>
      </c>
      <c r="J1462" s="247"/>
    </row>
    <row r="1463" spans="1:10" s="115" customFormat="1" x14ac:dyDescent="0.2">
      <c r="A1463" s="144">
        <v>381</v>
      </c>
      <c r="B1463" s="119" t="s">
        <v>930</v>
      </c>
      <c r="C1463" s="143"/>
      <c r="D1463" s="151"/>
      <c r="E1463" s="148">
        <f t="shared" si="491"/>
        <v>728695</v>
      </c>
      <c r="F1463" s="148">
        <f t="shared" si="491"/>
        <v>728695</v>
      </c>
      <c r="G1463" s="148">
        <f t="shared" si="491"/>
        <v>0</v>
      </c>
      <c r="H1463" s="148">
        <f t="shared" si="491"/>
        <v>0</v>
      </c>
      <c r="I1463" s="148">
        <f t="shared" si="488"/>
        <v>728695</v>
      </c>
      <c r="J1463" s="247"/>
    </row>
    <row r="1464" spans="1:10" s="142" customFormat="1" ht="15" x14ac:dyDescent="0.2">
      <c r="A1464" s="123">
        <v>3811</v>
      </c>
      <c r="B1464" s="222" t="s">
        <v>141</v>
      </c>
      <c r="C1464" s="111">
        <v>12</v>
      </c>
      <c r="D1464" s="122" t="s">
        <v>25</v>
      </c>
      <c r="E1464" s="147">
        <v>728695</v>
      </c>
      <c r="F1464" s="147">
        <v>728695</v>
      </c>
      <c r="G1464" s="147"/>
      <c r="H1464" s="147"/>
      <c r="I1464" s="147">
        <f t="shared" si="488"/>
        <v>728695</v>
      </c>
      <c r="J1464" s="247"/>
    </row>
    <row r="1465" spans="1:10" s="115" customFormat="1" x14ac:dyDescent="0.2">
      <c r="A1465" s="144">
        <v>382</v>
      </c>
      <c r="B1465" s="228" t="s">
        <v>931</v>
      </c>
      <c r="C1465" s="143"/>
      <c r="D1465" s="151"/>
      <c r="E1465" s="148">
        <f>SUM(E1466:E1466)</f>
        <v>21113491</v>
      </c>
      <c r="F1465" s="148">
        <f>SUM(F1466:F1466)</f>
        <v>21113491</v>
      </c>
      <c r="G1465" s="148">
        <f>SUM(G1466:G1466)</f>
        <v>0</v>
      </c>
      <c r="H1465" s="148">
        <f>SUM(H1466:H1466)</f>
        <v>0</v>
      </c>
      <c r="I1465" s="148">
        <f t="shared" si="488"/>
        <v>21113491</v>
      </c>
      <c r="J1465" s="247"/>
    </row>
    <row r="1466" spans="1:10" s="142" customFormat="1" ht="15" x14ac:dyDescent="0.2">
      <c r="A1466" s="123">
        <v>3821</v>
      </c>
      <c r="B1466" s="222" t="s">
        <v>38</v>
      </c>
      <c r="C1466" s="111">
        <v>12</v>
      </c>
      <c r="D1466" s="122" t="s">
        <v>25</v>
      </c>
      <c r="E1466" s="147">
        <v>21113491</v>
      </c>
      <c r="F1466" s="147">
        <v>21113491</v>
      </c>
      <c r="G1466" s="147"/>
      <c r="H1466" s="147"/>
      <c r="I1466" s="147">
        <f t="shared" si="488"/>
        <v>21113491</v>
      </c>
      <c r="J1466" s="247"/>
    </row>
    <row r="1467" spans="1:10" s="115" customFormat="1" x14ac:dyDescent="0.2">
      <c r="A1467" s="144">
        <v>386</v>
      </c>
      <c r="B1467" s="227" t="s">
        <v>933</v>
      </c>
      <c r="C1467" s="143"/>
      <c r="D1467" s="151"/>
      <c r="E1467" s="148">
        <f>SUM(E1468:E1469)</f>
        <v>8518707</v>
      </c>
      <c r="F1467" s="148">
        <f>SUM(F1468:F1469)</f>
        <v>6218707</v>
      </c>
      <c r="G1467" s="148">
        <f>SUM(G1468:G1469)</f>
        <v>2000</v>
      </c>
      <c r="H1467" s="148">
        <f>SUM(H1468:H1469)</f>
        <v>0</v>
      </c>
      <c r="I1467" s="148">
        <f t="shared" si="488"/>
        <v>6216707</v>
      </c>
      <c r="J1467" s="247"/>
    </row>
    <row r="1468" spans="1:10" s="142" customFormat="1" ht="30" x14ac:dyDescent="0.2">
      <c r="A1468" s="123">
        <v>3861</v>
      </c>
      <c r="B1468" s="222" t="s">
        <v>282</v>
      </c>
      <c r="C1468" s="111">
        <v>12</v>
      </c>
      <c r="D1468" s="122" t="s">
        <v>24</v>
      </c>
      <c r="E1468" s="147">
        <v>1072067</v>
      </c>
      <c r="F1468" s="147">
        <v>1072067</v>
      </c>
      <c r="G1468" s="147"/>
      <c r="H1468" s="147"/>
      <c r="I1468" s="147">
        <f t="shared" si="488"/>
        <v>1072067</v>
      </c>
      <c r="J1468" s="247"/>
    </row>
    <row r="1469" spans="1:10" s="142" customFormat="1" ht="30" x14ac:dyDescent="0.2">
      <c r="A1469" s="123">
        <v>3861</v>
      </c>
      <c r="B1469" s="222" t="s">
        <v>282</v>
      </c>
      <c r="C1469" s="111">
        <v>12</v>
      </c>
      <c r="D1469" s="122" t="s">
        <v>27</v>
      </c>
      <c r="E1469" s="147">
        <v>7446640</v>
      </c>
      <c r="F1469" s="147">
        <v>5146640</v>
      </c>
      <c r="G1469" s="147">
        <v>2000</v>
      </c>
      <c r="H1469" s="147"/>
      <c r="I1469" s="147">
        <f t="shared" si="488"/>
        <v>5144640</v>
      </c>
      <c r="J1469" s="247"/>
    </row>
    <row r="1470" spans="1:10" x14ac:dyDescent="0.2">
      <c r="A1470" s="210" t="s">
        <v>979</v>
      </c>
      <c r="B1470" s="211" t="s">
        <v>993</v>
      </c>
      <c r="C1470" s="212"/>
      <c r="D1470" s="212"/>
      <c r="E1470" s="213">
        <f t="shared" ref="E1470:H1470" si="493">E1471</f>
        <v>161000</v>
      </c>
      <c r="F1470" s="213">
        <f t="shared" si="493"/>
        <v>161000</v>
      </c>
      <c r="G1470" s="213">
        <f t="shared" si="493"/>
        <v>100</v>
      </c>
      <c r="H1470" s="213">
        <f t="shared" si="493"/>
        <v>0</v>
      </c>
      <c r="I1470" s="213">
        <f t="shared" si="488"/>
        <v>160900</v>
      </c>
      <c r="J1470" s="247"/>
    </row>
    <row r="1471" spans="1:10" x14ac:dyDescent="0.2">
      <c r="A1471" s="119">
        <v>412</v>
      </c>
      <c r="B1471" s="227" t="s">
        <v>935</v>
      </c>
      <c r="C1471" s="130"/>
      <c r="D1471" s="118"/>
      <c r="E1471" s="120">
        <f>E1472+E1473+E1474</f>
        <v>161000</v>
      </c>
      <c r="F1471" s="120">
        <f>F1472+F1473+F1474</f>
        <v>161000</v>
      </c>
      <c r="G1471" s="120">
        <f>G1472+G1473+G1474</f>
        <v>100</v>
      </c>
      <c r="H1471" s="120">
        <f>H1472+H1473+H1474</f>
        <v>0</v>
      </c>
      <c r="I1471" s="120">
        <f t="shared" si="488"/>
        <v>160900</v>
      </c>
      <c r="J1471" s="247"/>
    </row>
    <row r="1472" spans="1:10" s="142" customFormat="1" ht="15" x14ac:dyDescent="0.2">
      <c r="A1472" s="123">
        <v>4123</v>
      </c>
      <c r="B1472" s="222" t="s">
        <v>133</v>
      </c>
      <c r="C1472" s="132">
        <v>12</v>
      </c>
      <c r="D1472" s="122" t="s">
        <v>18</v>
      </c>
      <c r="E1472" s="147">
        <v>1000</v>
      </c>
      <c r="F1472" s="147">
        <v>1000</v>
      </c>
      <c r="G1472" s="147">
        <v>50</v>
      </c>
      <c r="H1472" s="147"/>
      <c r="I1472" s="147">
        <f t="shared" si="488"/>
        <v>950</v>
      </c>
      <c r="J1472" s="247"/>
    </row>
    <row r="1473" spans="1:10" s="153" customFormat="1" ht="15" x14ac:dyDescent="0.2">
      <c r="A1473" s="123">
        <v>4126</v>
      </c>
      <c r="B1473" s="222" t="s">
        <v>4</v>
      </c>
      <c r="C1473" s="132">
        <v>12</v>
      </c>
      <c r="D1473" s="122" t="s">
        <v>25</v>
      </c>
      <c r="E1473" s="147">
        <v>159000</v>
      </c>
      <c r="F1473" s="147">
        <v>159000</v>
      </c>
      <c r="G1473" s="147"/>
      <c r="H1473" s="147"/>
      <c r="I1473" s="147">
        <f t="shared" si="488"/>
        <v>159000</v>
      </c>
      <c r="J1473" s="247"/>
    </row>
    <row r="1474" spans="1:10" s="153" customFormat="1" ht="15" x14ac:dyDescent="0.2">
      <c r="A1474" s="123">
        <v>4126</v>
      </c>
      <c r="B1474" s="222" t="s">
        <v>4</v>
      </c>
      <c r="C1474" s="132">
        <v>12</v>
      </c>
      <c r="D1474" s="122" t="s">
        <v>18</v>
      </c>
      <c r="E1474" s="147">
        <v>1000</v>
      </c>
      <c r="F1474" s="147">
        <v>1000</v>
      </c>
      <c r="G1474" s="147">
        <v>50</v>
      </c>
      <c r="H1474" s="147"/>
      <c r="I1474" s="147">
        <f t="shared" si="488"/>
        <v>950</v>
      </c>
      <c r="J1474" s="247"/>
    </row>
    <row r="1475" spans="1:10" x14ac:dyDescent="0.2">
      <c r="A1475" s="210" t="s">
        <v>977</v>
      </c>
      <c r="B1475" s="211" t="s">
        <v>994</v>
      </c>
      <c r="C1475" s="212"/>
      <c r="D1475" s="212"/>
      <c r="E1475" s="213">
        <f t="shared" ref="E1475:H1475" si="494">E1476+E1478+E1484+E1487</f>
        <v>6575000</v>
      </c>
      <c r="F1475" s="213">
        <f t="shared" si="494"/>
        <v>6230900</v>
      </c>
      <c r="G1475" s="213">
        <f t="shared" si="494"/>
        <v>214450</v>
      </c>
      <c r="H1475" s="213">
        <f t="shared" si="494"/>
        <v>0</v>
      </c>
      <c r="I1475" s="213">
        <f t="shared" si="488"/>
        <v>6016450</v>
      </c>
      <c r="J1475" s="247"/>
    </row>
    <row r="1476" spans="1:10" x14ac:dyDescent="0.2">
      <c r="A1476" s="119">
        <v>421</v>
      </c>
      <c r="B1476" s="119" t="s">
        <v>936</v>
      </c>
      <c r="C1476" s="130"/>
      <c r="D1476" s="118"/>
      <c r="E1476" s="120">
        <f>E1477</f>
        <v>4287000</v>
      </c>
      <c r="F1476" s="120">
        <f>F1477</f>
        <v>4287000</v>
      </c>
      <c r="G1476" s="120">
        <f>G1477</f>
        <v>214350</v>
      </c>
      <c r="H1476" s="120">
        <f>H1477</f>
        <v>0</v>
      </c>
      <c r="I1476" s="120">
        <f t="shared" si="488"/>
        <v>4072650</v>
      </c>
      <c r="J1476" s="247"/>
    </row>
    <row r="1477" spans="1:10" s="142" customFormat="1" ht="15" x14ac:dyDescent="0.2">
      <c r="A1477" s="123">
        <v>4214</v>
      </c>
      <c r="B1477" s="222" t="s">
        <v>154</v>
      </c>
      <c r="C1477" s="132">
        <v>12</v>
      </c>
      <c r="D1477" s="122" t="s">
        <v>25</v>
      </c>
      <c r="E1477" s="147">
        <v>4287000</v>
      </c>
      <c r="F1477" s="147">
        <v>4287000</v>
      </c>
      <c r="G1477" s="147">
        <v>214350</v>
      </c>
      <c r="H1477" s="147"/>
      <c r="I1477" s="147">
        <f t="shared" si="488"/>
        <v>4072650</v>
      </c>
      <c r="J1477" s="247"/>
    </row>
    <row r="1478" spans="1:10" x14ac:dyDescent="0.2">
      <c r="A1478" s="119">
        <v>422</v>
      </c>
      <c r="B1478" s="227" t="s">
        <v>921</v>
      </c>
      <c r="C1478" s="130"/>
      <c r="D1478" s="118"/>
      <c r="E1478" s="120">
        <f>SUM(E1479:E1483)</f>
        <v>1398000</v>
      </c>
      <c r="F1478" s="120">
        <f>SUM(F1479:F1483)</f>
        <v>1397800</v>
      </c>
      <c r="G1478" s="120">
        <f>SUM(G1479:G1483)</f>
        <v>100</v>
      </c>
      <c r="H1478" s="120">
        <f>SUM(H1479:H1483)</f>
        <v>0</v>
      </c>
      <c r="I1478" s="120">
        <f t="shared" si="488"/>
        <v>1397700</v>
      </c>
      <c r="J1478" s="247"/>
    </row>
    <row r="1479" spans="1:10" s="142" customFormat="1" ht="15" x14ac:dyDescent="0.2">
      <c r="A1479" s="123">
        <v>4221</v>
      </c>
      <c r="B1479" s="222" t="s">
        <v>129</v>
      </c>
      <c r="C1479" s="132">
        <v>12</v>
      </c>
      <c r="D1479" s="122" t="s">
        <v>18</v>
      </c>
      <c r="E1479" s="147">
        <v>10000</v>
      </c>
      <c r="F1479" s="147">
        <v>10000</v>
      </c>
      <c r="G1479" s="147"/>
      <c r="H1479" s="147"/>
      <c r="I1479" s="147">
        <f t="shared" si="488"/>
        <v>10000</v>
      </c>
      <c r="J1479" s="247"/>
    </row>
    <row r="1480" spans="1:10" s="142" customFormat="1" ht="15" x14ac:dyDescent="0.2">
      <c r="A1480" s="123">
        <v>4222</v>
      </c>
      <c r="B1480" s="222" t="s">
        <v>130</v>
      </c>
      <c r="C1480" s="132">
        <v>12</v>
      </c>
      <c r="D1480" s="122" t="s">
        <v>25</v>
      </c>
      <c r="E1480" s="147">
        <v>1376000</v>
      </c>
      <c r="F1480" s="147">
        <v>1375800</v>
      </c>
      <c r="G1480" s="147"/>
      <c r="H1480" s="147"/>
      <c r="I1480" s="147">
        <f t="shared" si="488"/>
        <v>1375800</v>
      </c>
      <c r="J1480" s="247"/>
    </row>
    <row r="1481" spans="1:10" s="142" customFormat="1" ht="15" x14ac:dyDescent="0.2">
      <c r="A1481" s="123">
        <v>4222</v>
      </c>
      <c r="B1481" s="222" t="s">
        <v>130</v>
      </c>
      <c r="C1481" s="132">
        <v>12</v>
      </c>
      <c r="D1481" s="122" t="s">
        <v>18</v>
      </c>
      <c r="E1481" s="147">
        <v>1000</v>
      </c>
      <c r="F1481" s="147">
        <v>1000</v>
      </c>
      <c r="G1481" s="147">
        <v>50</v>
      </c>
      <c r="H1481" s="147"/>
      <c r="I1481" s="147">
        <f t="shared" si="488"/>
        <v>950</v>
      </c>
      <c r="J1481" s="247"/>
    </row>
    <row r="1482" spans="1:10" s="142" customFormat="1" ht="15" x14ac:dyDescent="0.2">
      <c r="A1482" s="123">
        <v>4223</v>
      </c>
      <c r="B1482" s="222" t="s">
        <v>131</v>
      </c>
      <c r="C1482" s="132">
        <v>12</v>
      </c>
      <c r="D1482" s="122" t="s">
        <v>18</v>
      </c>
      <c r="E1482" s="147">
        <v>10000</v>
      </c>
      <c r="F1482" s="147">
        <v>10000</v>
      </c>
      <c r="G1482" s="147"/>
      <c r="H1482" s="147"/>
      <c r="I1482" s="147">
        <f t="shared" si="488"/>
        <v>10000</v>
      </c>
      <c r="J1482" s="247"/>
    </row>
    <row r="1483" spans="1:10" s="142" customFormat="1" ht="15" x14ac:dyDescent="0.2">
      <c r="A1483" s="123">
        <v>4227</v>
      </c>
      <c r="B1483" s="222" t="s">
        <v>132</v>
      </c>
      <c r="C1483" s="132">
        <v>12</v>
      </c>
      <c r="D1483" s="122" t="s">
        <v>18</v>
      </c>
      <c r="E1483" s="147">
        <v>1000</v>
      </c>
      <c r="F1483" s="147">
        <v>1000</v>
      </c>
      <c r="G1483" s="147">
        <v>50</v>
      </c>
      <c r="H1483" s="147"/>
      <c r="I1483" s="147">
        <f t="shared" si="488"/>
        <v>950</v>
      </c>
      <c r="J1483" s="247"/>
    </row>
    <row r="1484" spans="1:10" x14ac:dyDescent="0.2">
      <c r="A1484" s="119">
        <v>423</v>
      </c>
      <c r="B1484" s="119" t="s">
        <v>937</v>
      </c>
      <c r="C1484" s="130"/>
      <c r="D1484" s="118"/>
      <c r="E1484" s="120">
        <f>E1485+E1486</f>
        <v>723000</v>
      </c>
      <c r="F1484" s="120">
        <f>F1485+F1486</f>
        <v>380000</v>
      </c>
      <c r="G1484" s="120">
        <f>G1485+G1486</f>
        <v>0</v>
      </c>
      <c r="H1484" s="120">
        <f>H1485+H1486</f>
        <v>0</v>
      </c>
      <c r="I1484" s="120">
        <f t="shared" si="488"/>
        <v>380000</v>
      </c>
      <c r="J1484" s="247"/>
    </row>
    <row r="1485" spans="1:10" s="142" customFormat="1" ht="15" x14ac:dyDescent="0.2">
      <c r="A1485" s="123">
        <v>4231</v>
      </c>
      <c r="B1485" s="222" t="s">
        <v>128</v>
      </c>
      <c r="C1485" s="132">
        <v>12</v>
      </c>
      <c r="D1485" s="122" t="s">
        <v>18</v>
      </c>
      <c r="E1485" s="147">
        <v>37000</v>
      </c>
      <c r="F1485" s="147">
        <v>37000</v>
      </c>
      <c r="G1485" s="147"/>
      <c r="H1485" s="147"/>
      <c r="I1485" s="147">
        <f t="shared" si="488"/>
        <v>37000</v>
      </c>
      <c r="J1485" s="247"/>
    </row>
    <row r="1486" spans="1:10" s="142" customFormat="1" ht="15" x14ac:dyDescent="0.2">
      <c r="A1486" s="123">
        <v>4233</v>
      </c>
      <c r="B1486" s="222" t="s">
        <v>142</v>
      </c>
      <c r="C1486" s="132">
        <v>12</v>
      </c>
      <c r="D1486" s="122" t="s">
        <v>25</v>
      </c>
      <c r="E1486" s="147">
        <v>686000</v>
      </c>
      <c r="F1486" s="147">
        <v>343000</v>
      </c>
      <c r="G1486" s="147"/>
      <c r="H1486" s="147"/>
      <c r="I1486" s="147">
        <f t="shared" si="488"/>
        <v>343000</v>
      </c>
      <c r="J1486" s="247"/>
    </row>
    <row r="1487" spans="1:10" x14ac:dyDescent="0.2">
      <c r="A1487" s="119">
        <v>426</v>
      </c>
      <c r="B1487" s="227" t="s">
        <v>939</v>
      </c>
      <c r="C1487" s="130"/>
      <c r="D1487" s="118"/>
      <c r="E1487" s="120">
        <f>E1488</f>
        <v>167000</v>
      </c>
      <c r="F1487" s="120">
        <f>F1488</f>
        <v>166100</v>
      </c>
      <c r="G1487" s="120">
        <f>G1488</f>
        <v>0</v>
      </c>
      <c r="H1487" s="120">
        <f>H1488</f>
        <v>0</v>
      </c>
      <c r="I1487" s="120">
        <f t="shared" si="488"/>
        <v>166100</v>
      </c>
      <c r="J1487" s="247"/>
    </row>
    <row r="1488" spans="1:10" s="142" customFormat="1" ht="15" x14ac:dyDescent="0.2">
      <c r="A1488" s="123">
        <v>4262</v>
      </c>
      <c r="B1488" s="222" t="s">
        <v>135</v>
      </c>
      <c r="C1488" s="132">
        <v>12</v>
      </c>
      <c r="D1488" s="122" t="s">
        <v>25</v>
      </c>
      <c r="E1488" s="147">
        <v>167000</v>
      </c>
      <c r="F1488" s="147">
        <v>166100</v>
      </c>
      <c r="G1488" s="147"/>
      <c r="H1488" s="147"/>
      <c r="I1488" s="147">
        <f t="shared" si="488"/>
        <v>166100</v>
      </c>
      <c r="J1488" s="247"/>
    </row>
    <row r="1489" spans="1:10" x14ac:dyDescent="0.2">
      <c r="A1489" s="210" t="s">
        <v>981</v>
      </c>
      <c r="B1489" s="211" t="s">
        <v>996</v>
      </c>
      <c r="C1489" s="212"/>
      <c r="D1489" s="212"/>
      <c r="E1489" s="213">
        <f t="shared" ref="E1489:H1489" si="495">E1490+E1492</f>
        <v>2000</v>
      </c>
      <c r="F1489" s="213">
        <f t="shared" si="495"/>
        <v>2000</v>
      </c>
      <c r="G1489" s="213">
        <f t="shared" si="495"/>
        <v>100</v>
      </c>
      <c r="H1489" s="213">
        <f t="shared" si="495"/>
        <v>0</v>
      </c>
      <c r="I1489" s="213">
        <f t="shared" si="488"/>
        <v>1900</v>
      </c>
      <c r="J1489" s="247"/>
    </row>
    <row r="1490" spans="1:10" x14ac:dyDescent="0.2">
      <c r="A1490" s="119">
        <v>451</v>
      </c>
      <c r="B1490" s="144" t="s">
        <v>136</v>
      </c>
      <c r="C1490" s="130"/>
      <c r="D1490" s="118"/>
      <c r="E1490" s="120">
        <f>E1491</f>
        <v>1000</v>
      </c>
      <c r="F1490" s="120">
        <f>F1491</f>
        <v>1000</v>
      </c>
      <c r="G1490" s="120">
        <f>G1491</f>
        <v>50</v>
      </c>
      <c r="H1490" s="120">
        <f>H1491</f>
        <v>0</v>
      </c>
      <c r="I1490" s="120">
        <f t="shared" si="488"/>
        <v>950</v>
      </c>
      <c r="J1490" s="247"/>
    </row>
    <row r="1491" spans="1:10" s="142" customFormat="1" ht="15" x14ac:dyDescent="0.2">
      <c r="A1491" s="123">
        <v>4511</v>
      </c>
      <c r="B1491" s="222" t="s">
        <v>136</v>
      </c>
      <c r="C1491" s="132">
        <v>12</v>
      </c>
      <c r="D1491" s="122" t="s">
        <v>18</v>
      </c>
      <c r="E1491" s="147">
        <v>1000</v>
      </c>
      <c r="F1491" s="147">
        <v>1000</v>
      </c>
      <c r="G1491" s="147">
        <v>50</v>
      </c>
      <c r="H1491" s="147"/>
      <c r="I1491" s="147">
        <f t="shared" si="488"/>
        <v>950</v>
      </c>
      <c r="J1491" s="247"/>
    </row>
    <row r="1492" spans="1:10" x14ac:dyDescent="0.2">
      <c r="A1492" s="119">
        <v>452</v>
      </c>
      <c r="B1492" s="144" t="s">
        <v>137</v>
      </c>
      <c r="C1492" s="130"/>
      <c r="D1492" s="118"/>
      <c r="E1492" s="120">
        <f>E1493</f>
        <v>1000</v>
      </c>
      <c r="F1492" s="120">
        <f>F1493</f>
        <v>1000</v>
      </c>
      <c r="G1492" s="120">
        <f>G1493</f>
        <v>50</v>
      </c>
      <c r="H1492" s="120">
        <f>H1493</f>
        <v>0</v>
      </c>
      <c r="I1492" s="120">
        <f t="shared" si="488"/>
        <v>950</v>
      </c>
      <c r="J1492" s="247"/>
    </row>
    <row r="1493" spans="1:10" s="142" customFormat="1" ht="15" x14ac:dyDescent="0.2">
      <c r="A1493" s="123">
        <v>4521</v>
      </c>
      <c r="B1493" s="222" t="s">
        <v>137</v>
      </c>
      <c r="C1493" s="132">
        <v>12</v>
      </c>
      <c r="D1493" s="122" t="s">
        <v>18</v>
      </c>
      <c r="E1493" s="147">
        <v>1000</v>
      </c>
      <c r="F1493" s="147">
        <v>1000</v>
      </c>
      <c r="G1493" s="147">
        <v>50</v>
      </c>
      <c r="H1493" s="147"/>
      <c r="I1493" s="147">
        <f t="shared" si="488"/>
        <v>950</v>
      </c>
      <c r="J1493" s="247"/>
    </row>
    <row r="1494" spans="1:10" s="134" customFormat="1" x14ac:dyDescent="0.2">
      <c r="A1494" s="207" t="s">
        <v>963</v>
      </c>
      <c r="B1494" s="205" t="s">
        <v>964</v>
      </c>
      <c r="C1494" s="208"/>
      <c r="D1494" s="208"/>
      <c r="E1494" s="209">
        <f>E1495+E1500+E1509+E1513+E1519+E1527+E1530</f>
        <v>709844472</v>
      </c>
      <c r="F1494" s="209">
        <f>F1495+F1500+F1509+F1513+F1519+F1527+F1530</f>
        <v>709844472</v>
      </c>
      <c r="G1494" s="209">
        <f>G1495+G1500+G1509+G1513+G1519+G1527+G1530</f>
        <v>0</v>
      </c>
      <c r="H1494" s="209">
        <f>H1495+H1500+H1509+H1513+H1519+H1527+H1530</f>
        <v>0</v>
      </c>
      <c r="I1494" s="209">
        <f t="shared" si="488"/>
        <v>709844472</v>
      </c>
      <c r="J1494" s="247"/>
    </row>
    <row r="1495" spans="1:10" x14ac:dyDescent="0.2">
      <c r="A1495" s="210" t="s">
        <v>944</v>
      </c>
      <c r="B1495" s="211" t="s">
        <v>986</v>
      </c>
      <c r="C1495" s="212"/>
      <c r="D1495" s="212"/>
      <c r="E1495" s="213">
        <f t="shared" ref="E1495:H1495" si="496">E1496+E1498</f>
        <v>67000</v>
      </c>
      <c r="F1495" s="213">
        <f t="shared" si="496"/>
        <v>67000</v>
      </c>
      <c r="G1495" s="213">
        <f t="shared" si="496"/>
        <v>0</v>
      </c>
      <c r="H1495" s="213">
        <f t="shared" si="496"/>
        <v>0</v>
      </c>
      <c r="I1495" s="213">
        <f t="shared" si="488"/>
        <v>67000</v>
      </c>
      <c r="J1495" s="247"/>
    </row>
    <row r="1496" spans="1:10" s="115" customFormat="1" x14ac:dyDescent="0.2">
      <c r="A1496" s="144">
        <v>311</v>
      </c>
      <c r="B1496" s="226" t="s">
        <v>914</v>
      </c>
      <c r="C1496" s="143"/>
      <c r="D1496" s="151"/>
      <c r="E1496" s="148">
        <f>E1497</f>
        <v>56000</v>
      </c>
      <c r="F1496" s="148">
        <f>F1497</f>
        <v>56000</v>
      </c>
      <c r="G1496" s="148">
        <f>G1497</f>
        <v>0</v>
      </c>
      <c r="H1496" s="148">
        <f>H1497</f>
        <v>0</v>
      </c>
      <c r="I1496" s="148">
        <f t="shared" si="488"/>
        <v>56000</v>
      </c>
      <c r="J1496" s="247"/>
    </row>
    <row r="1497" spans="1:10" ht="15" x14ac:dyDescent="0.2">
      <c r="A1497" s="123">
        <v>3111</v>
      </c>
      <c r="B1497" s="222" t="s">
        <v>19</v>
      </c>
      <c r="C1497" s="111">
        <v>562</v>
      </c>
      <c r="D1497" s="122" t="s">
        <v>25</v>
      </c>
      <c r="E1497" s="141">
        <v>56000</v>
      </c>
      <c r="F1497" s="141">
        <v>56000</v>
      </c>
      <c r="G1497" s="141"/>
      <c r="H1497" s="141"/>
      <c r="I1497" s="141">
        <f t="shared" si="488"/>
        <v>56000</v>
      </c>
      <c r="J1497" s="247"/>
    </row>
    <row r="1498" spans="1:10" s="133" customFormat="1" x14ac:dyDescent="0.2">
      <c r="A1498" s="144">
        <v>313</v>
      </c>
      <c r="B1498" s="227" t="s">
        <v>915</v>
      </c>
      <c r="C1498" s="143"/>
      <c r="D1498" s="151"/>
      <c r="E1498" s="148">
        <f>SUM(E1499:E1499)</f>
        <v>11000</v>
      </c>
      <c r="F1498" s="148">
        <f>SUM(F1499:F1499)</f>
        <v>11000</v>
      </c>
      <c r="G1498" s="148">
        <f>SUM(G1499:G1499)</f>
        <v>0</v>
      </c>
      <c r="H1498" s="148">
        <f>SUM(H1499:H1499)</f>
        <v>0</v>
      </c>
      <c r="I1498" s="148">
        <f t="shared" si="488"/>
        <v>11000</v>
      </c>
      <c r="J1498" s="247"/>
    </row>
    <row r="1499" spans="1:10" s="134" customFormat="1" ht="15" x14ac:dyDescent="0.2">
      <c r="A1499" s="123">
        <v>3132</v>
      </c>
      <c r="B1499" s="222" t="s">
        <v>280</v>
      </c>
      <c r="C1499" s="111">
        <v>562</v>
      </c>
      <c r="D1499" s="122" t="s">
        <v>25</v>
      </c>
      <c r="E1499" s="140">
        <v>11000</v>
      </c>
      <c r="F1499" s="140">
        <v>11000</v>
      </c>
      <c r="G1499" s="140"/>
      <c r="H1499" s="140"/>
      <c r="I1499" s="140">
        <f t="shared" si="488"/>
        <v>11000</v>
      </c>
      <c r="J1499" s="247"/>
    </row>
    <row r="1500" spans="1:10" x14ac:dyDescent="0.2">
      <c r="A1500" s="210" t="s">
        <v>976</v>
      </c>
      <c r="B1500" s="211" t="s">
        <v>987</v>
      </c>
      <c r="C1500" s="212"/>
      <c r="D1500" s="212"/>
      <c r="E1500" s="213">
        <f>E1503+E1507+E1502</f>
        <v>1759415</v>
      </c>
      <c r="F1500" s="213">
        <f t="shared" ref="F1500:H1500" si="497">F1503+F1507+F1502</f>
        <v>1759415</v>
      </c>
      <c r="G1500" s="213">
        <f t="shared" si="497"/>
        <v>0</v>
      </c>
      <c r="H1500" s="213">
        <f t="shared" si="497"/>
        <v>0</v>
      </c>
      <c r="I1500" s="213">
        <f t="shared" si="488"/>
        <v>1759415</v>
      </c>
      <c r="J1500" s="247"/>
    </row>
    <row r="1501" spans="1:10" x14ac:dyDescent="0.2">
      <c r="A1501" s="248">
        <v>321</v>
      </c>
      <c r="B1501" s="119" t="s">
        <v>1019</v>
      </c>
      <c r="C1501" s="117"/>
      <c r="D1501" s="117"/>
      <c r="E1501" s="120">
        <f>E1502</f>
        <v>115</v>
      </c>
      <c r="F1501" s="120">
        <f t="shared" ref="F1501:H1501" si="498">F1502</f>
        <v>115</v>
      </c>
      <c r="G1501" s="120">
        <f t="shared" si="498"/>
        <v>0</v>
      </c>
      <c r="H1501" s="120">
        <f t="shared" si="498"/>
        <v>0</v>
      </c>
      <c r="I1501" s="120">
        <f t="shared" si="488"/>
        <v>115</v>
      </c>
      <c r="J1501" s="247"/>
    </row>
    <row r="1502" spans="1:10" x14ac:dyDescent="0.2">
      <c r="A1502" s="123">
        <v>3212</v>
      </c>
      <c r="B1502" s="222" t="s">
        <v>111</v>
      </c>
      <c r="C1502" s="111">
        <v>562</v>
      </c>
      <c r="D1502" s="111" t="s">
        <v>25</v>
      </c>
      <c r="E1502" s="141">
        <v>115</v>
      </c>
      <c r="F1502" s="141">
        <v>115</v>
      </c>
      <c r="G1502" s="120"/>
      <c r="H1502" s="120"/>
      <c r="I1502" s="141">
        <f t="shared" si="488"/>
        <v>115</v>
      </c>
      <c r="J1502" s="247"/>
    </row>
    <row r="1503" spans="1:10" s="133" customFormat="1" x14ac:dyDescent="0.2">
      <c r="A1503" s="144">
        <v>323</v>
      </c>
      <c r="B1503" s="227" t="s">
        <v>918</v>
      </c>
      <c r="C1503" s="143"/>
      <c r="D1503" s="151"/>
      <c r="E1503" s="148">
        <f>SUM(E1504:E1506)</f>
        <v>1750900</v>
      </c>
      <c r="F1503" s="148">
        <f>SUM(F1504:F1506)</f>
        <v>1750900</v>
      </c>
      <c r="G1503" s="148">
        <f>SUM(G1504:G1506)</f>
        <v>0</v>
      </c>
      <c r="H1503" s="148">
        <f>SUM(H1504:H1506)</f>
        <v>0</v>
      </c>
      <c r="I1503" s="148">
        <f t="shared" si="488"/>
        <v>1750900</v>
      </c>
      <c r="J1503" s="247"/>
    </row>
    <row r="1504" spans="1:10" s="133" customFormat="1" x14ac:dyDescent="0.2">
      <c r="A1504" s="123">
        <v>3233</v>
      </c>
      <c r="B1504" s="222" t="s">
        <v>119</v>
      </c>
      <c r="C1504" s="111">
        <v>562</v>
      </c>
      <c r="D1504" s="122" t="s">
        <v>25</v>
      </c>
      <c r="E1504" s="141">
        <v>5000</v>
      </c>
      <c r="F1504" s="141">
        <v>5000</v>
      </c>
      <c r="G1504" s="141"/>
      <c r="H1504" s="141"/>
      <c r="I1504" s="141">
        <f t="shared" si="488"/>
        <v>5000</v>
      </c>
      <c r="J1504" s="247"/>
    </row>
    <row r="1505" spans="1:10" s="134" customFormat="1" ht="15" x14ac:dyDescent="0.2">
      <c r="A1505" s="123">
        <v>3237</v>
      </c>
      <c r="B1505" s="222" t="s">
        <v>36</v>
      </c>
      <c r="C1505" s="111">
        <v>562</v>
      </c>
      <c r="D1505" s="122" t="s">
        <v>25</v>
      </c>
      <c r="E1505" s="141">
        <v>1740900</v>
      </c>
      <c r="F1505" s="141">
        <v>1740900</v>
      </c>
      <c r="G1505" s="141"/>
      <c r="H1505" s="141"/>
      <c r="I1505" s="141">
        <f t="shared" si="488"/>
        <v>1740900</v>
      </c>
      <c r="J1505" s="247"/>
    </row>
    <row r="1506" spans="1:10" s="134" customFormat="1" ht="15" x14ac:dyDescent="0.2">
      <c r="A1506" s="123">
        <v>3239</v>
      </c>
      <c r="B1506" s="222" t="s">
        <v>41</v>
      </c>
      <c r="C1506" s="111">
        <v>562</v>
      </c>
      <c r="D1506" s="122" t="s">
        <v>25</v>
      </c>
      <c r="E1506" s="141">
        <v>5000</v>
      </c>
      <c r="F1506" s="141">
        <v>5000</v>
      </c>
      <c r="G1506" s="141"/>
      <c r="H1506" s="141"/>
      <c r="I1506" s="141">
        <f t="shared" si="488"/>
        <v>5000</v>
      </c>
      <c r="J1506" s="247"/>
    </row>
    <row r="1507" spans="1:10" s="133" customFormat="1" x14ac:dyDescent="0.2">
      <c r="A1507" s="144">
        <v>329</v>
      </c>
      <c r="B1507" s="227" t="s">
        <v>125</v>
      </c>
      <c r="C1507" s="143"/>
      <c r="D1507" s="151"/>
      <c r="E1507" s="148">
        <f>E1508</f>
        <v>8400</v>
      </c>
      <c r="F1507" s="148">
        <f>F1508</f>
        <v>8400</v>
      </c>
      <c r="G1507" s="148">
        <f>G1508</f>
        <v>0</v>
      </c>
      <c r="H1507" s="148">
        <f>H1508</f>
        <v>0</v>
      </c>
      <c r="I1507" s="148">
        <f t="shared" si="488"/>
        <v>8400</v>
      </c>
      <c r="J1507" s="247"/>
    </row>
    <row r="1508" spans="1:10" s="133" customFormat="1" x14ac:dyDescent="0.2">
      <c r="A1508" s="123">
        <v>3293</v>
      </c>
      <c r="B1508" s="222" t="s">
        <v>124</v>
      </c>
      <c r="C1508" s="111">
        <v>562</v>
      </c>
      <c r="D1508" s="122" t="s">
        <v>25</v>
      </c>
      <c r="E1508" s="141">
        <v>8400</v>
      </c>
      <c r="F1508" s="141">
        <v>8400</v>
      </c>
      <c r="G1508" s="141"/>
      <c r="H1508" s="141"/>
      <c r="I1508" s="141">
        <f t="shared" si="488"/>
        <v>8400</v>
      </c>
      <c r="J1508" s="247"/>
    </row>
    <row r="1509" spans="1:10" x14ac:dyDescent="0.2">
      <c r="A1509" s="210" t="s">
        <v>985</v>
      </c>
      <c r="B1509" s="211" t="s">
        <v>989</v>
      </c>
      <c r="C1509" s="212"/>
      <c r="D1509" s="212"/>
      <c r="E1509" s="213">
        <f t="shared" ref="E1509:H1509" si="499">E1510</f>
        <v>1669387</v>
      </c>
      <c r="F1509" s="213">
        <f t="shared" si="499"/>
        <v>1669387</v>
      </c>
      <c r="G1509" s="213">
        <f t="shared" si="499"/>
        <v>0</v>
      </c>
      <c r="H1509" s="213">
        <f t="shared" si="499"/>
        <v>0</v>
      </c>
      <c r="I1509" s="213">
        <f t="shared" si="488"/>
        <v>1669387</v>
      </c>
      <c r="J1509" s="247"/>
    </row>
    <row r="1510" spans="1:10" ht="31.5" x14ac:dyDescent="0.2">
      <c r="A1510" s="144">
        <v>353</v>
      </c>
      <c r="B1510" s="144" t="s">
        <v>647</v>
      </c>
      <c r="C1510" s="152"/>
      <c r="D1510" s="151"/>
      <c r="E1510" s="120">
        <f>SUM(E1511:E1512)</f>
        <v>1669387</v>
      </c>
      <c r="F1510" s="120">
        <f>SUM(F1511:F1512)</f>
        <v>1669387</v>
      </c>
      <c r="G1510" s="120">
        <f>SUM(G1511:G1512)</f>
        <v>0</v>
      </c>
      <c r="H1510" s="120">
        <f>SUM(H1511:H1512)</f>
        <v>0</v>
      </c>
      <c r="I1510" s="120">
        <f t="shared" si="488"/>
        <v>1669387</v>
      </c>
      <c r="J1510" s="247"/>
    </row>
    <row r="1511" spans="1:10" ht="30" x14ac:dyDescent="0.2">
      <c r="A1511" s="123">
        <v>3531</v>
      </c>
      <c r="B1511" s="222" t="s">
        <v>647</v>
      </c>
      <c r="C1511" s="132">
        <v>562</v>
      </c>
      <c r="D1511" s="122" t="s">
        <v>24</v>
      </c>
      <c r="E1511" s="140">
        <v>966472</v>
      </c>
      <c r="F1511" s="140">
        <v>966472</v>
      </c>
      <c r="G1511" s="140"/>
      <c r="H1511" s="140"/>
      <c r="I1511" s="140">
        <f t="shared" si="488"/>
        <v>966472</v>
      </c>
      <c r="J1511" s="247"/>
    </row>
    <row r="1512" spans="1:10" ht="30" x14ac:dyDescent="0.2">
      <c r="A1512" s="123">
        <v>3531</v>
      </c>
      <c r="B1512" s="222" t="s">
        <v>647</v>
      </c>
      <c r="C1512" s="132">
        <v>562</v>
      </c>
      <c r="D1512" s="122" t="s">
        <v>27</v>
      </c>
      <c r="E1512" s="141">
        <v>702915</v>
      </c>
      <c r="F1512" s="141">
        <v>702915</v>
      </c>
      <c r="G1512" s="141"/>
      <c r="H1512" s="141"/>
      <c r="I1512" s="141">
        <f t="shared" si="488"/>
        <v>702915</v>
      </c>
      <c r="J1512" s="247"/>
    </row>
    <row r="1513" spans="1:10" x14ac:dyDescent="0.2">
      <c r="A1513" s="210" t="s">
        <v>983</v>
      </c>
      <c r="B1513" s="211" t="s">
        <v>990</v>
      </c>
      <c r="C1513" s="212"/>
      <c r="D1513" s="212"/>
      <c r="E1513" s="213">
        <f t="shared" ref="E1513:H1513" si="500">E1514</f>
        <v>379225951</v>
      </c>
      <c r="F1513" s="213">
        <f t="shared" si="500"/>
        <v>379225951</v>
      </c>
      <c r="G1513" s="213">
        <f t="shared" si="500"/>
        <v>0</v>
      </c>
      <c r="H1513" s="213">
        <f t="shared" si="500"/>
        <v>0</v>
      </c>
      <c r="I1513" s="213">
        <f t="shared" si="488"/>
        <v>379225951</v>
      </c>
      <c r="J1513" s="247"/>
    </row>
    <row r="1514" spans="1:10" x14ac:dyDescent="0.2">
      <c r="A1514" s="119">
        <v>368</v>
      </c>
      <c r="B1514" s="144" t="s">
        <v>928</v>
      </c>
      <c r="C1514" s="117"/>
      <c r="D1514" s="118"/>
      <c r="E1514" s="120">
        <f>E1515+E1516+E1517+E1518</f>
        <v>379225951</v>
      </c>
      <c r="F1514" s="120">
        <f>F1515+F1516+F1517+F1518</f>
        <v>379225951</v>
      </c>
      <c r="G1514" s="120">
        <f>G1515+G1516+G1517+G1518</f>
        <v>0</v>
      </c>
      <c r="H1514" s="120">
        <f>H1515+H1516+H1517+H1518</f>
        <v>0</v>
      </c>
      <c r="I1514" s="120">
        <f t="shared" si="488"/>
        <v>379225951</v>
      </c>
      <c r="J1514" s="247"/>
    </row>
    <row r="1515" spans="1:10" s="142" customFormat="1" ht="15" x14ac:dyDescent="0.2">
      <c r="A1515" s="123">
        <v>3681</v>
      </c>
      <c r="B1515" s="222" t="s">
        <v>622</v>
      </c>
      <c r="C1515" s="111">
        <v>562</v>
      </c>
      <c r="D1515" s="122" t="s">
        <v>24</v>
      </c>
      <c r="E1515" s="141">
        <v>2068330</v>
      </c>
      <c r="F1515" s="141">
        <v>2068330</v>
      </c>
      <c r="G1515" s="141"/>
      <c r="H1515" s="141"/>
      <c r="I1515" s="141">
        <f t="shared" ref="I1515:I1578" si="501">F1515-G1515+H1515</f>
        <v>2068330</v>
      </c>
      <c r="J1515" s="247"/>
    </row>
    <row r="1516" spans="1:10" s="142" customFormat="1" ht="15" x14ac:dyDescent="0.2">
      <c r="A1516" s="123">
        <v>3681</v>
      </c>
      <c r="B1516" s="222" t="s">
        <v>622</v>
      </c>
      <c r="C1516" s="111">
        <v>562</v>
      </c>
      <c r="D1516" s="122" t="s">
        <v>27</v>
      </c>
      <c r="E1516" s="141">
        <v>1600132</v>
      </c>
      <c r="F1516" s="141">
        <v>1600132</v>
      </c>
      <c r="G1516" s="141"/>
      <c r="H1516" s="141"/>
      <c r="I1516" s="141">
        <f t="shared" si="501"/>
        <v>1600132</v>
      </c>
      <c r="J1516" s="247"/>
    </row>
    <row r="1517" spans="1:10" s="142" customFormat="1" ht="15" x14ac:dyDescent="0.2">
      <c r="A1517" s="123">
        <v>3682</v>
      </c>
      <c r="B1517" s="222" t="s">
        <v>618</v>
      </c>
      <c r="C1517" s="111">
        <v>562</v>
      </c>
      <c r="D1517" s="122" t="s">
        <v>24</v>
      </c>
      <c r="E1517" s="141">
        <v>75766230</v>
      </c>
      <c r="F1517" s="141">
        <v>75766230</v>
      </c>
      <c r="G1517" s="141"/>
      <c r="H1517" s="141"/>
      <c r="I1517" s="141">
        <f t="shared" si="501"/>
        <v>75766230</v>
      </c>
      <c r="J1517" s="247"/>
    </row>
    <row r="1518" spans="1:10" s="142" customFormat="1" ht="15" x14ac:dyDescent="0.2">
      <c r="A1518" s="123">
        <v>3682</v>
      </c>
      <c r="B1518" s="222" t="s">
        <v>618</v>
      </c>
      <c r="C1518" s="111">
        <v>562</v>
      </c>
      <c r="D1518" s="122" t="s">
        <v>27</v>
      </c>
      <c r="E1518" s="141">
        <v>299791259</v>
      </c>
      <c r="F1518" s="141">
        <v>299791259</v>
      </c>
      <c r="G1518" s="141"/>
      <c r="H1518" s="141"/>
      <c r="I1518" s="141">
        <f t="shared" si="501"/>
        <v>299791259</v>
      </c>
      <c r="J1518" s="247"/>
    </row>
    <row r="1519" spans="1:10" x14ac:dyDescent="0.2">
      <c r="A1519" s="210" t="s">
        <v>982</v>
      </c>
      <c r="B1519" s="211" t="s">
        <v>992</v>
      </c>
      <c r="C1519" s="212"/>
      <c r="D1519" s="212"/>
      <c r="E1519" s="213">
        <f t="shared" ref="E1519:H1519" si="502">E1520+E1522+E1524</f>
        <v>289041919</v>
      </c>
      <c r="F1519" s="213">
        <f t="shared" si="502"/>
        <v>289041919</v>
      </c>
      <c r="G1519" s="213">
        <f t="shared" si="502"/>
        <v>0</v>
      </c>
      <c r="H1519" s="213">
        <f t="shared" si="502"/>
        <v>0</v>
      </c>
      <c r="I1519" s="213">
        <f t="shared" si="501"/>
        <v>289041919</v>
      </c>
      <c r="J1519" s="247"/>
    </row>
    <row r="1520" spans="1:10" x14ac:dyDescent="0.2">
      <c r="A1520" s="119">
        <v>381</v>
      </c>
      <c r="B1520" s="119" t="s">
        <v>930</v>
      </c>
      <c r="C1520" s="130"/>
      <c r="D1520" s="118"/>
      <c r="E1520" s="120">
        <f>E1521</f>
        <v>4128881</v>
      </c>
      <c r="F1520" s="120">
        <f>F1521</f>
        <v>4128881</v>
      </c>
      <c r="G1520" s="120">
        <f>G1521</f>
        <v>0</v>
      </c>
      <c r="H1520" s="120">
        <f>H1521</f>
        <v>0</v>
      </c>
      <c r="I1520" s="120">
        <f t="shared" si="501"/>
        <v>4128881</v>
      </c>
      <c r="J1520" s="247"/>
    </row>
    <row r="1521" spans="1:10" ht="15" x14ac:dyDescent="0.2">
      <c r="A1521" s="123">
        <v>3813</v>
      </c>
      <c r="B1521" s="222" t="s">
        <v>650</v>
      </c>
      <c r="C1521" s="132">
        <v>562</v>
      </c>
      <c r="D1521" s="122" t="s">
        <v>25</v>
      </c>
      <c r="E1521" s="141">
        <v>4128881</v>
      </c>
      <c r="F1521" s="141">
        <v>4128881</v>
      </c>
      <c r="G1521" s="141"/>
      <c r="H1521" s="141"/>
      <c r="I1521" s="141">
        <f t="shared" si="501"/>
        <v>4128881</v>
      </c>
      <c r="J1521" s="247"/>
    </row>
    <row r="1522" spans="1:10" x14ac:dyDescent="0.2">
      <c r="A1522" s="119">
        <v>382</v>
      </c>
      <c r="B1522" s="228" t="s">
        <v>931</v>
      </c>
      <c r="C1522" s="130"/>
      <c r="D1522" s="118"/>
      <c r="E1522" s="120">
        <f>E1523</f>
        <v>119573793</v>
      </c>
      <c r="F1522" s="120">
        <f>F1523</f>
        <v>119573793</v>
      </c>
      <c r="G1522" s="120">
        <f>G1523</f>
        <v>0</v>
      </c>
      <c r="H1522" s="120">
        <f>H1523</f>
        <v>0</v>
      </c>
      <c r="I1522" s="120">
        <f t="shared" si="501"/>
        <v>119573793</v>
      </c>
      <c r="J1522" s="247"/>
    </row>
    <row r="1523" spans="1:10" ht="15" x14ac:dyDescent="0.2">
      <c r="A1523" s="123">
        <v>3823</v>
      </c>
      <c r="B1523" s="222" t="s">
        <v>651</v>
      </c>
      <c r="C1523" s="132">
        <v>562</v>
      </c>
      <c r="D1523" s="122" t="s">
        <v>25</v>
      </c>
      <c r="E1523" s="141">
        <v>119573793</v>
      </c>
      <c r="F1523" s="141">
        <v>119573793</v>
      </c>
      <c r="G1523" s="141"/>
      <c r="H1523" s="141"/>
      <c r="I1523" s="141">
        <f t="shared" si="501"/>
        <v>119573793</v>
      </c>
      <c r="J1523" s="247"/>
    </row>
    <row r="1524" spans="1:10" x14ac:dyDescent="0.2">
      <c r="A1524" s="144">
        <v>386</v>
      </c>
      <c r="B1524" s="227" t="s">
        <v>933</v>
      </c>
      <c r="C1524" s="152"/>
      <c r="D1524" s="151"/>
      <c r="E1524" s="148">
        <f>E1526+E1525</f>
        <v>165339245</v>
      </c>
      <c r="F1524" s="148">
        <f>F1526+F1525</f>
        <v>165339245</v>
      </c>
      <c r="G1524" s="148">
        <f>G1526+G1525</f>
        <v>0</v>
      </c>
      <c r="H1524" s="148">
        <f>H1526+H1525</f>
        <v>0</v>
      </c>
      <c r="I1524" s="148">
        <f t="shared" si="501"/>
        <v>165339245</v>
      </c>
      <c r="J1524" s="247"/>
    </row>
    <row r="1525" spans="1:10" ht="15" x14ac:dyDescent="0.2">
      <c r="A1525" s="123">
        <v>3864</v>
      </c>
      <c r="B1525" s="222" t="s">
        <v>648</v>
      </c>
      <c r="C1525" s="132">
        <v>562</v>
      </c>
      <c r="D1525" s="122" t="s">
        <v>24</v>
      </c>
      <c r="E1525" s="140">
        <v>127535045</v>
      </c>
      <c r="F1525" s="140">
        <v>127535045</v>
      </c>
      <c r="G1525" s="140"/>
      <c r="H1525" s="140"/>
      <c r="I1525" s="140">
        <f t="shared" si="501"/>
        <v>127535045</v>
      </c>
      <c r="J1525" s="247"/>
    </row>
    <row r="1526" spans="1:10" ht="15" x14ac:dyDescent="0.2">
      <c r="A1526" s="123">
        <v>3864</v>
      </c>
      <c r="B1526" s="222" t="s">
        <v>648</v>
      </c>
      <c r="C1526" s="132">
        <v>562</v>
      </c>
      <c r="D1526" s="122" t="s">
        <v>27</v>
      </c>
      <c r="E1526" s="141">
        <v>37804200</v>
      </c>
      <c r="F1526" s="141">
        <v>37804200</v>
      </c>
      <c r="G1526" s="141"/>
      <c r="H1526" s="141"/>
      <c r="I1526" s="141">
        <f t="shared" si="501"/>
        <v>37804200</v>
      </c>
      <c r="J1526" s="247"/>
    </row>
    <row r="1527" spans="1:10" x14ac:dyDescent="0.2">
      <c r="A1527" s="210" t="s">
        <v>979</v>
      </c>
      <c r="B1527" s="211" t="s">
        <v>993</v>
      </c>
      <c r="C1527" s="212"/>
      <c r="D1527" s="212"/>
      <c r="E1527" s="213">
        <f t="shared" ref="E1527:H1527" si="503">E1528</f>
        <v>900800</v>
      </c>
      <c r="F1527" s="213">
        <f t="shared" si="503"/>
        <v>900800</v>
      </c>
      <c r="G1527" s="213">
        <f t="shared" si="503"/>
        <v>0</v>
      </c>
      <c r="H1527" s="213">
        <f t="shared" si="503"/>
        <v>0</v>
      </c>
      <c r="I1527" s="213">
        <f t="shared" si="501"/>
        <v>900800</v>
      </c>
      <c r="J1527" s="247"/>
    </row>
    <row r="1528" spans="1:10" s="134" customFormat="1" x14ac:dyDescent="0.2">
      <c r="A1528" s="144">
        <v>412</v>
      </c>
      <c r="B1528" s="227" t="s">
        <v>935</v>
      </c>
      <c r="C1528" s="152"/>
      <c r="D1528" s="151"/>
      <c r="E1528" s="148">
        <f t="shared" ref="E1528:H1528" si="504">E1529</f>
        <v>900800</v>
      </c>
      <c r="F1528" s="148">
        <f t="shared" si="504"/>
        <v>900800</v>
      </c>
      <c r="G1528" s="148">
        <f t="shared" si="504"/>
        <v>0</v>
      </c>
      <c r="H1528" s="148">
        <f t="shared" si="504"/>
        <v>0</v>
      </c>
      <c r="I1528" s="148">
        <f t="shared" si="501"/>
        <v>900800</v>
      </c>
      <c r="J1528" s="247"/>
    </row>
    <row r="1529" spans="1:10" s="134" customFormat="1" ht="15" x14ac:dyDescent="0.2">
      <c r="A1529" s="123">
        <v>4126</v>
      </c>
      <c r="B1529" s="222" t="s">
        <v>4</v>
      </c>
      <c r="C1529" s="132">
        <v>562</v>
      </c>
      <c r="D1529" s="122" t="s">
        <v>25</v>
      </c>
      <c r="E1529" s="141">
        <v>900800</v>
      </c>
      <c r="F1529" s="141">
        <v>900800</v>
      </c>
      <c r="G1529" s="141"/>
      <c r="H1529" s="141"/>
      <c r="I1529" s="141">
        <f t="shared" si="501"/>
        <v>900800</v>
      </c>
      <c r="J1529" s="247"/>
    </row>
    <row r="1530" spans="1:10" x14ac:dyDescent="0.2">
      <c r="A1530" s="210" t="s">
        <v>977</v>
      </c>
      <c r="B1530" s="211" t="s">
        <v>994</v>
      </c>
      <c r="C1530" s="212"/>
      <c r="D1530" s="212"/>
      <c r="E1530" s="213">
        <f t="shared" ref="E1530:H1530" si="505">E1531+E1533+E1535+E1537</f>
        <v>37180000</v>
      </c>
      <c r="F1530" s="213">
        <f t="shared" si="505"/>
        <v>37180000</v>
      </c>
      <c r="G1530" s="213">
        <f t="shared" si="505"/>
        <v>0</v>
      </c>
      <c r="H1530" s="213">
        <f t="shared" si="505"/>
        <v>0</v>
      </c>
      <c r="I1530" s="213">
        <f t="shared" si="501"/>
        <v>37180000</v>
      </c>
      <c r="J1530" s="247"/>
    </row>
    <row r="1531" spans="1:10" x14ac:dyDescent="0.2">
      <c r="A1531" s="119">
        <v>421</v>
      </c>
      <c r="B1531" s="119" t="s">
        <v>936</v>
      </c>
      <c r="C1531" s="130"/>
      <c r="D1531" s="118"/>
      <c r="E1531" s="120">
        <f>E1532</f>
        <v>24550000</v>
      </c>
      <c r="F1531" s="120">
        <f>F1532</f>
        <v>24550000</v>
      </c>
      <c r="G1531" s="120">
        <f>G1532</f>
        <v>0</v>
      </c>
      <c r="H1531" s="120">
        <f>H1532</f>
        <v>0</v>
      </c>
      <c r="I1531" s="120">
        <f t="shared" si="501"/>
        <v>24550000</v>
      </c>
      <c r="J1531" s="247"/>
    </row>
    <row r="1532" spans="1:10" ht="15" x14ac:dyDescent="0.2">
      <c r="A1532" s="123">
        <v>4214</v>
      </c>
      <c r="B1532" s="222" t="s">
        <v>154</v>
      </c>
      <c r="C1532" s="132">
        <v>562</v>
      </c>
      <c r="D1532" s="122" t="s">
        <v>25</v>
      </c>
      <c r="E1532" s="141">
        <v>24550000</v>
      </c>
      <c r="F1532" s="141">
        <v>24550000</v>
      </c>
      <c r="G1532" s="141"/>
      <c r="H1532" s="141"/>
      <c r="I1532" s="141">
        <f t="shared" si="501"/>
        <v>24550000</v>
      </c>
      <c r="J1532" s="247"/>
    </row>
    <row r="1533" spans="1:10" x14ac:dyDescent="0.2">
      <c r="A1533" s="119">
        <v>422</v>
      </c>
      <c r="B1533" s="227" t="s">
        <v>921</v>
      </c>
      <c r="C1533" s="130"/>
      <c r="D1533" s="118"/>
      <c r="E1533" s="120">
        <f t="shared" ref="E1533:H1535" si="506">E1534</f>
        <v>7797000</v>
      </c>
      <c r="F1533" s="120">
        <f t="shared" si="506"/>
        <v>7797000</v>
      </c>
      <c r="G1533" s="120">
        <f t="shared" si="506"/>
        <v>0</v>
      </c>
      <c r="H1533" s="120">
        <f t="shared" si="506"/>
        <v>0</v>
      </c>
      <c r="I1533" s="120">
        <f t="shared" si="501"/>
        <v>7797000</v>
      </c>
      <c r="J1533" s="247"/>
    </row>
    <row r="1534" spans="1:10" ht="15" x14ac:dyDescent="0.2">
      <c r="A1534" s="123">
        <v>4222</v>
      </c>
      <c r="B1534" s="222" t="s">
        <v>130</v>
      </c>
      <c r="C1534" s="132">
        <v>562</v>
      </c>
      <c r="D1534" s="122" t="s">
        <v>25</v>
      </c>
      <c r="E1534" s="141">
        <v>7797000</v>
      </c>
      <c r="F1534" s="141">
        <v>7797000</v>
      </c>
      <c r="G1534" s="141"/>
      <c r="H1534" s="141"/>
      <c r="I1534" s="141">
        <f t="shared" si="501"/>
        <v>7797000</v>
      </c>
      <c r="J1534" s="247"/>
    </row>
    <row r="1535" spans="1:10" x14ac:dyDescent="0.2">
      <c r="A1535" s="119">
        <v>423</v>
      </c>
      <c r="B1535" s="119" t="s">
        <v>937</v>
      </c>
      <c r="C1535" s="130"/>
      <c r="D1535" s="118"/>
      <c r="E1535" s="120">
        <f t="shared" si="506"/>
        <v>3887000</v>
      </c>
      <c r="F1535" s="120">
        <f t="shared" si="506"/>
        <v>3887000</v>
      </c>
      <c r="G1535" s="120">
        <f t="shared" si="506"/>
        <v>0</v>
      </c>
      <c r="H1535" s="120">
        <f t="shared" si="506"/>
        <v>0</v>
      </c>
      <c r="I1535" s="120">
        <f t="shared" si="501"/>
        <v>3887000</v>
      </c>
      <c r="J1535" s="247"/>
    </row>
    <row r="1536" spans="1:10" ht="15" x14ac:dyDescent="0.2">
      <c r="A1536" s="123">
        <v>4233</v>
      </c>
      <c r="B1536" s="222" t="s">
        <v>142</v>
      </c>
      <c r="C1536" s="132">
        <v>562</v>
      </c>
      <c r="D1536" s="122" t="s">
        <v>25</v>
      </c>
      <c r="E1536" s="141">
        <v>3887000</v>
      </c>
      <c r="F1536" s="141">
        <v>3887000</v>
      </c>
      <c r="G1536" s="141"/>
      <c r="H1536" s="141"/>
      <c r="I1536" s="141">
        <f t="shared" si="501"/>
        <v>3887000</v>
      </c>
      <c r="J1536" s="247"/>
    </row>
    <row r="1537" spans="1:10" x14ac:dyDescent="0.2">
      <c r="A1537" s="119">
        <v>426</v>
      </c>
      <c r="B1537" s="227" t="s">
        <v>939</v>
      </c>
      <c r="C1537" s="130"/>
      <c r="D1537" s="118"/>
      <c r="E1537" s="120">
        <f>E1538</f>
        <v>946000</v>
      </c>
      <c r="F1537" s="120">
        <f>F1538</f>
        <v>946000</v>
      </c>
      <c r="G1537" s="120">
        <f>G1538</f>
        <v>0</v>
      </c>
      <c r="H1537" s="120">
        <f>H1538</f>
        <v>0</v>
      </c>
      <c r="I1537" s="120">
        <f t="shared" si="501"/>
        <v>946000</v>
      </c>
      <c r="J1537" s="247"/>
    </row>
    <row r="1538" spans="1:10" ht="15" x14ac:dyDescent="0.2">
      <c r="A1538" s="123">
        <v>4262</v>
      </c>
      <c r="B1538" s="222" t="s">
        <v>135</v>
      </c>
      <c r="C1538" s="132">
        <v>562</v>
      </c>
      <c r="D1538" s="122" t="s">
        <v>25</v>
      </c>
      <c r="E1538" s="141">
        <v>946000</v>
      </c>
      <c r="F1538" s="141">
        <v>946000</v>
      </c>
      <c r="G1538" s="141"/>
      <c r="H1538" s="141"/>
      <c r="I1538" s="141">
        <f t="shared" si="501"/>
        <v>946000</v>
      </c>
      <c r="J1538" s="247"/>
    </row>
    <row r="1539" spans="1:10" s="154" customFormat="1" x14ac:dyDescent="0.2">
      <c r="A1539" s="207" t="s">
        <v>965</v>
      </c>
      <c r="B1539" s="205" t="s">
        <v>966</v>
      </c>
      <c r="C1539" s="208"/>
      <c r="D1539" s="208"/>
      <c r="E1539" s="209">
        <f t="shared" ref="E1539:H1539" si="507">E1540+E1548+E1567+E1571+E1574+E1578+E1586</f>
        <v>841631350</v>
      </c>
      <c r="F1539" s="209">
        <f t="shared" si="507"/>
        <v>841631350</v>
      </c>
      <c r="G1539" s="209">
        <f t="shared" si="507"/>
        <v>0</v>
      </c>
      <c r="H1539" s="209">
        <f t="shared" si="507"/>
        <v>0</v>
      </c>
      <c r="I1539" s="209">
        <f t="shared" si="501"/>
        <v>841631350</v>
      </c>
      <c r="J1539" s="247"/>
    </row>
    <row r="1540" spans="1:10" x14ac:dyDescent="0.2">
      <c r="A1540" s="210" t="s">
        <v>944</v>
      </c>
      <c r="B1540" s="211" t="s">
        <v>986</v>
      </c>
      <c r="C1540" s="212"/>
      <c r="D1540" s="212"/>
      <c r="E1540" s="213">
        <f t="shared" ref="E1540:H1540" si="508">E1541+E1544+E1546</f>
        <v>8295000</v>
      </c>
      <c r="F1540" s="213">
        <f t="shared" si="508"/>
        <v>8295000</v>
      </c>
      <c r="G1540" s="213">
        <f t="shared" si="508"/>
        <v>0</v>
      </c>
      <c r="H1540" s="213">
        <f t="shared" si="508"/>
        <v>0</v>
      </c>
      <c r="I1540" s="213">
        <f t="shared" si="501"/>
        <v>8295000</v>
      </c>
      <c r="J1540" s="247"/>
    </row>
    <row r="1541" spans="1:10" x14ac:dyDescent="0.2">
      <c r="A1541" s="144">
        <v>311</v>
      </c>
      <c r="B1541" s="226" t="s">
        <v>914</v>
      </c>
      <c r="C1541" s="152"/>
      <c r="D1541" s="151"/>
      <c r="E1541" s="148">
        <f>E1542+E1543</f>
        <v>7010000</v>
      </c>
      <c r="F1541" s="148">
        <f>F1542+F1543</f>
        <v>7010000</v>
      </c>
      <c r="G1541" s="148">
        <f>G1542+G1543</f>
        <v>0</v>
      </c>
      <c r="H1541" s="148">
        <f>H1542+H1543</f>
        <v>0</v>
      </c>
      <c r="I1541" s="148">
        <f t="shared" si="501"/>
        <v>7010000</v>
      </c>
      <c r="J1541" s="247"/>
    </row>
    <row r="1542" spans="1:10" ht="15" x14ac:dyDescent="0.2">
      <c r="A1542" s="123">
        <v>3111</v>
      </c>
      <c r="B1542" s="222" t="s">
        <v>19</v>
      </c>
      <c r="C1542" s="132">
        <v>563</v>
      </c>
      <c r="D1542" s="122" t="s">
        <v>18</v>
      </c>
      <c r="E1542" s="141">
        <v>7000000</v>
      </c>
      <c r="F1542" s="141">
        <v>7000000</v>
      </c>
      <c r="G1542" s="141"/>
      <c r="H1542" s="141"/>
      <c r="I1542" s="141">
        <f t="shared" si="501"/>
        <v>7000000</v>
      </c>
      <c r="J1542" s="247"/>
    </row>
    <row r="1543" spans="1:10" ht="15" x14ac:dyDescent="0.2">
      <c r="A1543" s="123">
        <v>3113</v>
      </c>
      <c r="B1543" s="222" t="s">
        <v>20</v>
      </c>
      <c r="C1543" s="132">
        <v>563</v>
      </c>
      <c r="D1543" s="122" t="s">
        <v>18</v>
      </c>
      <c r="E1543" s="141">
        <v>10000</v>
      </c>
      <c r="F1543" s="141">
        <v>10000</v>
      </c>
      <c r="G1543" s="141"/>
      <c r="H1543" s="141"/>
      <c r="I1543" s="141">
        <f t="shared" si="501"/>
        <v>10000</v>
      </c>
      <c r="J1543" s="247"/>
    </row>
    <row r="1544" spans="1:10" x14ac:dyDescent="0.2">
      <c r="A1544" s="119">
        <v>312</v>
      </c>
      <c r="B1544" s="227" t="s">
        <v>22</v>
      </c>
      <c r="C1544" s="130"/>
      <c r="D1544" s="118"/>
      <c r="E1544" s="120">
        <f>E1545</f>
        <v>140000</v>
      </c>
      <c r="F1544" s="120">
        <f>F1545</f>
        <v>140000</v>
      </c>
      <c r="G1544" s="120">
        <f>G1545</f>
        <v>0</v>
      </c>
      <c r="H1544" s="120">
        <f>H1545</f>
        <v>0</v>
      </c>
      <c r="I1544" s="120">
        <f t="shared" si="501"/>
        <v>140000</v>
      </c>
      <c r="J1544" s="247"/>
    </row>
    <row r="1545" spans="1:10" ht="15" x14ac:dyDescent="0.2">
      <c r="A1545" s="123">
        <v>3121</v>
      </c>
      <c r="B1545" s="222" t="s">
        <v>138</v>
      </c>
      <c r="C1545" s="132">
        <v>563</v>
      </c>
      <c r="D1545" s="122" t="s">
        <v>18</v>
      </c>
      <c r="E1545" s="141">
        <v>140000</v>
      </c>
      <c r="F1545" s="141">
        <v>140000</v>
      </c>
      <c r="G1545" s="141"/>
      <c r="H1545" s="141"/>
      <c r="I1545" s="141">
        <f t="shared" si="501"/>
        <v>140000</v>
      </c>
      <c r="J1545" s="247"/>
    </row>
    <row r="1546" spans="1:10" x14ac:dyDescent="0.2">
      <c r="A1546" s="119">
        <v>313</v>
      </c>
      <c r="B1546" s="227" t="s">
        <v>915</v>
      </c>
      <c r="C1546" s="130"/>
      <c r="D1546" s="118"/>
      <c r="E1546" s="120">
        <f>E1547</f>
        <v>1145000</v>
      </c>
      <c r="F1546" s="120">
        <f>F1547</f>
        <v>1145000</v>
      </c>
      <c r="G1546" s="120">
        <f>G1547</f>
        <v>0</v>
      </c>
      <c r="H1546" s="120">
        <f>H1547</f>
        <v>0</v>
      </c>
      <c r="I1546" s="120">
        <f t="shared" si="501"/>
        <v>1145000</v>
      </c>
      <c r="J1546" s="247"/>
    </row>
    <row r="1547" spans="1:10" ht="15" x14ac:dyDescent="0.2">
      <c r="A1547" s="123">
        <v>3132</v>
      </c>
      <c r="B1547" s="222" t="s">
        <v>280</v>
      </c>
      <c r="C1547" s="132">
        <v>563</v>
      </c>
      <c r="D1547" s="122" t="s">
        <v>18</v>
      </c>
      <c r="E1547" s="141">
        <v>1145000</v>
      </c>
      <c r="F1547" s="141">
        <v>1145000</v>
      </c>
      <c r="G1547" s="141"/>
      <c r="H1547" s="141"/>
      <c r="I1547" s="141">
        <f t="shared" si="501"/>
        <v>1145000</v>
      </c>
      <c r="J1547" s="247"/>
    </row>
    <row r="1548" spans="1:10" x14ac:dyDescent="0.2">
      <c r="A1548" s="210" t="s">
        <v>976</v>
      </c>
      <c r="B1548" s="211" t="s">
        <v>987</v>
      </c>
      <c r="C1548" s="212"/>
      <c r="D1548" s="212"/>
      <c r="E1548" s="213">
        <f t="shared" ref="E1548:H1548" si="509">E1549+E1553+E1556+E1565</f>
        <v>11894000</v>
      </c>
      <c r="F1548" s="213">
        <f t="shared" si="509"/>
        <v>11894000</v>
      </c>
      <c r="G1548" s="213">
        <f t="shared" si="509"/>
        <v>0</v>
      </c>
      <c r="H1548" s="213">
        <f t="shared" si="509"/>
        <v>0</v>
      </c>
      <c r="I1548" s="213">
        <f t="shared" si="501"/>
        <v>11894000</v>
      </c>
      <c r="J1548" s="247"/>
    </row>
    <row r="1549" spans="1:10" x14ac:dyDescent="0.2">
      <c r="A1549" s="119">
        <v>321</v>
      </c>
      <c r="B1549" s="227" t="s">
        <v>916</v>
      </c>
      <c r="C1549" s="130"/>
      <c r="D1549" s="118"/>
      <c r="E1549" s="120">
        <f>SUM(E1550:E1552)</f>
        <v>1250000</v>
      </c>
      <c r="F1549" s="120">
        <f>SUM(F1550:F1552)</f>
        <v>1250000</v>
      </c>
      <c r="G1549" s="120">
        <f>SUM(G1550:G1552)</f>
        <v>0</v>
      </c>
      <c r="H1549" s="120">
        <f>SUM(H1550:H1552)</f>
        <v>0</v>
      </c>
      <c r="I1549" s="120">
        <f t="shared" si="501"/>
        <v>1250000</v>
      </c>
      <c r="J1549" s="247"/>
    </row>
    <row r="1550" spans="1:10" ht="15" x14ac:dyDescent="0.2">
      <c r="A1550" s="123">
        <v>3211</v>
      </c>
      <c r="B1550" s="222" t="s">
        <v>110</v>
      </c>
      <c r="C1550" s="132">
        <v>563</v>
      </c>
      <c r="D1550" s="122" t="s">
        <v>18</v>
      </c>
      <c r="E1550" s="141">
        <v>790000</v>
      </c>
      <c r="F1550" s="141">
        <v>790000</v>
      </c>
      <c r="G1550" s="141"/>
      <c r="H1550" s="141"/>
      <c r="I1550" s="141">
        <f t="shared" si="501"/>
        <v>790000</v>
      </c>
      <c r="J1550" s="247"/>
    </row>
    <row r="1551" spans="1:10" ht="15" x14ac:dyDescent="0.2">
      <c r="A1551" s="123">
        <v>3212</v>
      </c>
      <c r="B1551" s="222" t="s">
        <v>111</v>
      </c>
      <c r="C1551" s="132">
        <v>563</v>
      </c>
      <c r="D1551" s="122" t="s">
        <v>18</v>
      </c>
      <c r="E1551" s="141">
        <v>190000</v>
      </c>
      <c r="F1551" s="141">
        <v>190000</v>
      </c>
      <c r="G1551" s="141"/>
      <c r="H1551" s="141"/>
      <c r="I1551" s="141">
        <f t="shared" si="501"/>
        <v>190000</v>
      </c>
      <c r="J1551" s="247"/>
    </row>
    <row r="1552" spans="1:10" ht="15" x14ac:dyDescent="0.2">
      <c r="A1552" s="123">
        <v>3213</v>
      </c>
      <c r="B1552" s="222" t="s">
        <v>112</v>
      </c>
      <c r="C1552" s="132">
        <v>563</v>
      </c>
      <c r="D1552" s="122" t="s">
        <v>18</v>
      </c>
      <c r="E1552" s="141">
        <v>270000</v>
      </c>
      <c r="F1552" s="141">
        <v>270000</v>
      </c>
      <c r="G1552" s="141"/>
      <c r="H1552" s="141"/>
      <c r="I1552" s="141">
        <f t="shared" si="501"/>
        <v>270000</v>
      </c>
      <c r="J1552" s="247"/>
    </row>
    <row r="1553" spans="1:10" x14ac:dyDescent="0.2">
      <c r="A1553" s="119">
        <v>322</v>
      </c>
      <c r="B1553" s="227" t="s">
        <v>917</v>
      </c>
      <c r="C1553" s="130"/>
      <c r="D1553" s="118"/>
      <c r="E1553" s="120">
        <f>SUM(E1554:E1555)</f>
        <v>334000</v>
      </c>
      <c r="F1553" s="120">
        <f>SUM(F1554:F1555)</f>
        <v>334000</v>
      </c>
      <c r="G1553" s="120">
        <f>SUM(G1554:G1555)</f>
        <v>0</v>
      </c>
      <c r="H1553" s="120">
        <f>SUM(H1554:H1555)</f>
        <v>0</v>
      </c>
      <c r="I1553" s="120">
        <f t="shared" si="501"/>
        <v>334000</v>
      </c>
      <c r="J1553" s="247"/>
    </row>
    <row r="1554" spans="1:10" ht="15" x14ac:dyDescent="0.2">
      <c r="A1554" s="123">
        <v>3221</v>
      </c>
      <c r="B1554" s="222" t="s">
        <v>146</v>
      </c>
      <c r="C1554" s="132">
        <v>563</v>
      </c>
      <c r="D1554" s="122" t="s">
        <v>18</v>
      </c>
      <c r="E1554" s="141">
        <v>28000</v>
      </c>
      <c r="F1554" s="141">
        <v>28000</v>
      </c>
      <c r="G1554" s="141"/>
      <c r="H1554" s="141"/>
      <c r="I1554" s="141">
        <f t="shared" si="501"/>
        <v>28000</v>
      </c>
      <c r="J1554" s="247"/>
    </row>
    <row r="1555" spans="1:10" ht="15" x14ac:dyDescent="0.2">
      <c r="A1555" s="123">
        <v>3223</v>
      </c>
      <c r="B1555" s="222" t="s">
        <v>115</v>
      </c>
      <c r="C1555" s="132">
        <v>563</v>
      </c>
      <c r="D1555" s="122" t="s">
        <v>18</v>
      </c>
      <c r="E1555" s="141">
        <v>306000</v>
      </c>
      <c r="F1555" s="141">
        <v>306000</v>
      </c>
      <c r="G1555" s="141"/>
      <c r="H1555" s="141"/>
      <c r="I1555" s="141">
        <f t="shared" si="501"/>
        <v>306000</v>
      </c>
      <c r="J1555" s="247"/>
    </row>
    <row r="1556" spans="1:10" x14ac:dyDescent="0.2">
      <c r="A1556" s="119">
        <v>323</v>
      </c>
      <c r="B1556" s="227" t="s">
        <v>918</v>
      </c>
      <c r="C1556" s="130"/>
      <c r="D1556" s="118"/>
      <c r="E1556" s="120">
        <f>SUM(E1557:E1564)</f>
        <v>10190000</v>
      </c>
      <c r="F1556" s="120">
        <f>SUM(F1557:F1564)</f>
        <v>10190000</v>
      </c>
      <c r="G1556" s="120">
        <f>SUM(G1557:G1564)</f>
        <v>0</v>
      </c>
      <c r="H1556" s="120">
        <f>SUM(H1557:H1564)</f>
        <v>0</v>
      </c>
      <c r="I1556" s="120">
        <f t="shared" si="501"/>
        <v>10190000</v>
      </c>
      <c r="J1556" s="247"/>
    </row>
    <row r="1557" spans="1:10" ht="15" x14ac:dyDescent="0.2">
      <c r="A1557" s="123">
        <v>3231</v>
      </c>
      <c r="B1557" s="222" t="s">
        <v>117</v>
      </c>
      <c r="C1557" s="132">
        <v>563</v>
      </c>
      <c r="D1557" s="122" t="s">
        <v>18</v>
      </c>
      <c r="E1557" s="141">
        <v>75000</v>
      </c>
      <c r="F1557" s="141">
        <v>75000</v>
      </c>
      <c r="G1557" s="141"/>
      <c r="H1557" s="141"/>
      <c r="I1557" s="141">
        <f t="shared" si="501"/>
        <v>75000</v>
      </c>
      <c r="J1557" s="247"/>
    </row>
    <row r="1558" spans="1:10" ht="15" x14ac:dyDescent="0.2">
      <c r="A1558" s="123">
        <v>3232</v>
      </c>
      <c r="B1558" s="222" t="s">
        <v>118</v>
      </c>
      <c r="C1558" s="132">
        <v>563</v>
      </c>
      <c r="D1558" s="122" t="s">
        <v>18</v>
      </c>
      <c r="E1558" s="141">
        <v>850000</v>
      </c>
      <c r="F1558" s="141">
        <v>850000</v>
      </c>
      <c r="G1558" s="141"/>
      <c r="H1558" s="141"/>
      <c r="I1558" s="141">
        <f t="shared" si="501"/>
        <v>850000</v>
      </c>
      <c r="J1558" s="247"/>
    </row>
    <row r="1559" spans="1:10" ht="15" x14ac:dyDescent="0.2">
      <c r="A1559" s="123">
        <v>3233</v>
      </c>
      <c r="B1559" s="222" t="s">
        <v>119</v>
      </c>
      <c r="C1559" s="132">
        <v>563</v>
      </c>
      <c r="D1559" s="122" t="s">
        <v>18</v>
      </c>
      <c r="E1559" s="141">
        <v>2140000</v>
      </c>
      <c r="F1559" s="141">
        <v>2140000</v>
      </c>
      <c r="G1559" s="141"/>
      <c r="H1559" s="141"/>
      <c r="I1559" s="141">
        <f t="shared" si="501"/>
        <v>2140000</v>
      </c>
      <c r="J1559" s="247"/>
    </row>
    <row r="1560" spans="1:10" ht="15" x14ac:dyDescent="0.2">
      <c r="A1560" s="123">
        <v>3234</v>
      </c>
      <c r="B1560" s="222" t="s">
        <v>120</v>
      </c>
      <c r="C1560" s="132">
        <v>563</v>
      </c>
      <c r="D1560" s="122" t="s">
        <v>18</v>
      </c>
      <c r="E1560" s="141">
        <v>55000</v>
      </c>
      <c r="F1560" s="141">
        <v>55000</v>
      </c>
      <c r="G1560" s="141"/>
      <c r="H1560" s="141"/>
      <c r="I1560" s="141">
        <f t="shared" si="501"/>
        <v>55000</v>
      </c>
      <c r="J1560" s="247"/>
    </row>
    <row r="1561" spans="1:10" ht="15" x14ac:dyDescent="0.2">
      <c r="A1561" s="123">
        <v>3235</v>
      </c>
      <c r="B1561" s="222" t="s">
        <v>42</v>
      </c>
      <c r="C1561" s="132">
        <v>563</v>
      </c>
      <c r="D1561" s="122" t="s">
        <v>18</v>
      </c>
      <c r="E1561" s="141">
        <v>735000</v>
      </c>
      <c r="F1561" s="141">
        <v>735000</v>
      </c>
      <c r="G1561" s="141"/>
      <c r="H1561" s="141"/>
      <c r="I1561" s="141">
        <f t="shared" si="501"/>
        <v>735000</v>
      </c>
      <c r="J1561" s="247"/>
    </row>
    <row r="1562" spans="1:10" ht="15" x14ac:dyDescent="0.2">
      <c r="A1562" s="123">
        <v>3237</v>
      </c>
      <c r="B1562" s="222" t="s">
        <v>36</v>
      </c>
      <c r="C1562" s="132">
        <v>563</v>
      </c>
      <c r="D1562" s="122" t="s">
        <v>18</v>
      </c>
      <c r="E1562" s="141">
        <v>5710000</v>
      </c>
      <c r="F1562" s="141">
        <v>5710000</v>
      </c>
      <c r="G1562" s="141"/>
      <c r="H1562" s="141"/>
      <c r="I1562" s="141">
        <f t="shared" si="501"/>
        <v>5710000</v>
      </c>
      <c r="J1562" s="247"/>
    </row>
    <row r="1563" spans="1:10" ht="15" x14ac:dyDescent="0.2">
      <c r="A1563" s="123">
        <v>3238</v>
      </c>
      <c r="B1563" s="222" t="s">
        <v>122</v>
      </c>
      <c r="C1563" s="132">
        <v>563</v>
      </c>
      <c r="D1563" s="122" t="s">
        <v>18</v>
      </c>
      <c r="E1563" s="141">
        <v>510000</v>
      </c>
      <c r="F1563" s="141">
        <v>510000</v>
      </c>
      <c r="G1563" s="141"/>
      <c r="H1563" s="141"/>
      <c r="I1563" s="141">
        <f t="shared" si="501"/>
        <v>510000</v>
      </c>
      <c r="J1563" s="247"/>
    </row>
    <row r="1564" spans="1:10" ht="15" x14ac:dyDescent="0.2">
      <c r="A1564" s="123">
        <v>3239</v>
      </c>
      <c r="B1564" s="222" t="s">
        <v>41</v>
      </c>
      <c r="C1564" s="132">
        <v>563</v>
      </c>
      <c r="D1564" s="122" t="s">
        <v>18</v>
      </c>
      <c r="E1564" s="141">
        <v>115000</v>
      </c>
      <c r="F1564" s="141">
        <v>115000</v>
      </c>
      <c r="G1564" s="141"/>
      <c r="H1564" s="141"/>
      <c r="I1564" s="141">
        <f t="shared" si="501"/>
        <v>115000</v>
      </c>
      <c r="J1564" s="247"/>
    </row>
    <row r="1565" spans="1:10" x14ac:dyDescent="0.2">
      <c r="A1565" s="119">
        <v>329</v>
      </c>
      <c r="B1565" s="227" t="s">
        <v>125</v>
      </c>
      <c r="C1565" s="130"/>
      <c r="D1565" s="118"/>
      <c r="E1565" s="120">
        <f>E1566</f>
        <v>120000</v>
      </c>
      <c r="F1565" s="120">
        <f>F1566</f>
        <v>120000</v>
      </c>
      <c r="G1565" s="120">
        <f>G1566</f>
        <v>0</v>
      </c>
      <c r="H1565" s="120">
        <f>H1566</f>
        <v>0</v>
      </c>
      <c r="I1565" s="120">
        <f t="shared" si="501"/>
        <v>120000</v>
      </c>
      <c r="J1565" s="247"/>
    </row>
    <row r="1566" spans="1:10" ht="15" x14ac:dyDescent="0.2">
      <c r="A1566" s="123">
        <v>3293</v>
      </c>
      <c r="B1566" s="222" t="s">
        <v>124</v>
      </c>
      <c r="C1566" s="132">
        <v>563</v>
      </c>
      <c r="D1566" s="122" t="s">
        <v>18</v>
      </c>
      <c r="E1566" s="141">
        <v>120000</v>
      </c>
      <c r="F1566" s="141">
        <v>120000</v>
      </c>
      <c r="G1566" s="141"/>
      <c r="H1566" s="141"/>
      <c r="I1566" s="141">
        <f t="shared" si="501"/>
        <v>120000</v>
      </c>
      <c r="J1566" s="247"/>
    </row>
    <row r="1567" spans="1:10" x14ac:dyDescent="0.2">
      <c r="A1567" s="210" t="s">
        <v>983</v>
      </c>
      <c r="B1567" s="211" t="s">
        <v>990</v>
      </c>
      <c r="C1567" s="212"/>
      <c r="D1567" s="212"/>
      <c r="E1567" s="213">
        <f t="shared" ref="E1567:H1567" si="510">E1568</f>
        <v>821114350</v>
      </c>
      <c r="F1567" s="213">
        <f t="shared" si="510"/>
        <v>821114350</v>
      </c>
      <c r="G1567" s="213">
        <f t="shared" si="510"/>
        <v>0</v>
      </c>
      <c r="H1567" s="213">
        <f t="shared" si="510"/>
        <v>0</v>
      </c>
      <c r="I1567" s="213">
        <f t="shared" si="501"/>
        <v>821114350</v>
      </c>
      <c r="J1567" s="247"/>
    </row>
    <row r="1568" spans="1:10" x14ac:dyDescent="0.2">
      <c r="A1568" s="119">
        <v>368</v>
      </c>
      <c r="B1568" s="144" t="s">
        <v>928</v>
      </c>
      <c r="C1568" s="117"/>
      <c r="D1568" s="118"/>
      <c r="E1568" s="120">
        <f>SUM(E1569:E1570)</f>
        <v>821114350</v>
      </c>
      <c r="F1568" s="120">
        <f>SUM(F1569:F1570)</f>
        <v>821114350</v>
      </c>
      <c r="G1568" s="120">
        <f>SUM(G1569:G1570)</f>
        <v>0</v>
      </c>
      <c r="H1568" s="120">
        <f>SUM(H1569:H1570)</f>
        <v>0</v>
      </c>
      <c r="I1568" s="120">
        <f t="shared" si="501"/>
        <v>821114350</v>
      </c>
      <c r="J1568" s="247"/>
    </row>
    <row r="1569" spans="1:10" ht="15" x14ac:dyDescent="0.2">
      <c r="A1569" s="123">
        <v>3681</v>
      </c>
      <c r="B1569" s="222" t="s">
        <v>622</v>
      </c>
      <c r="C1569" s="111">
        <v>563</v>
      </c>
      <c r="D1569" s="122" t="s">
        <v>24</v>
      </c>
      <c r="E1569" s="141">
        <v>3124965</v>
      </c>
      <c r="F1569" s="141">
        <v>3124965</v>
      </c>
      <c r="G1569" s="141"/>
      <c r="H1569" s="141"/>
      <c r="I1569" s="141">
        <f t="shared" si="501"/>
        <v>3124965</v>
      </c>
      <c r="J1569" s="247"/>
    </row>
    <row r="1570" spans="1:10" ht="15" x14ac:dyDescent="0.2">
      <c r="A1570" s="123">
        <v>3682</v>
      </c>
      <c r="B1570" s="222" t="s">
        <v>618</v>
      </c>
      <c r="C1570" s="111">
        <v>563</v>
      </c>
      <c r="D1570" s="122" t="s">
        <v>24</v>
      </c>
      <c r="E1570" s="141">
        <v>817989385</v>
      </c>
      <c r="F1570" s="141">
        <v>817989385</v>
      </c>
      <c r="G1570" s="141"/>
      <c r="H1570" s="141"/>
      <c r="I1570" s="141">
        <f t="shared" si="501"/>
        <v>817989385</v>
      </c>
      <c r="J1570" s="247"/>
    </row>
    <row r="1571" spans="1:10" ht="31.5" x14ac:dyDescent="0.2">
      <c r="A1571" s="210" t="s">
        <v>984</v>
      </c>
      <c r="B1571" s="211" t="s">
        <v>991</v>
      </c>
      <c r="C1571" s="212"/>
      <c r="D1571" s="212"/>
      <c r="E1571" s="213">
        <f t="shared" ref="E1571:H1571" si="511">E1572</f>
        <v>1000</v>
      </c>
      <c r="F1571" s="213">
        <f t="shared" si="511"/>
        <v>1000</v>
      </c>
      <c r="G1571" s="213">
        <f t="shared" si="511"/>
        <v>0</v>
      </c>
      <c r="H1571" s="213">
        <f t="shared" si="511"/>
        <v>0</v>
      </c>
      <c r="I1571" s="213">
        <f t="shared" si="501"/>
        <v>1000</v>
      </c>
      <c r="J1571" s="247"/>
    </row>
    <row r="1572" spans="1:10" x14ac:dyDescent="0.2">
      <c r="A1572" s="119">
        <v>372</v>
      </c>
      <c r="B1572" s="227" t="s">
        <v>920</v>
      </c>
      <c r="C1572" s="130"/>
      <c r="D1572" s="118"/>
      <c r="E1572" s="120">
        <f t="shared" ref="E1572:H1572" si="512">E1573</f>
        <v>1000</v>
      </c>
      <c r="F1572" s="120">
        <f t="shared" si="512"/>
        <v>1000</v>
      </c>
      <c r="G1572" s="120">
        <f t="shared" si="512"/>
        <v>0</v>
      </c>
      <c r="H1572" s="120">
        <f t="shared" si="512"/>
        <v>0</v>
      </c>
      <c r="I1572" s="120">
        <f t="shared" si="501"/>
        <v>1000</v>
      </c>
      <c r="J1572" s="247"/>
    </row>
    <row r="1573" spans="1:10" ht="15" x14ac:dyDescent="0.2">
      <c r="A1573" s="123">
        <v>3721</v>
      </c>
      <c r="B1573" s="222" t="s">
        <v>149</v>
      </c>
      <c r="C1573" s="132">
        <v>563</v>
      </c>
      <c r="D1573" s="122" t="s">
        <v>18</v>
      </c>
      <c r="E1573" s="141">
        <v>1000</v>
      </c>
      <c r="F1573" s="141">
        <v>1000</v>
      </c>
      <c r="G1573" s="141"/>
      <c r="H1573" s="141"/>
      <c r="I1573" s="141">
        <f t="shared" si="501"/>
        <v>1000</v>
      </c>
      <c r="J1573" s="247"/>
    </row>
    <row r="1574" spans="1:10" x14ac:dyDescent="0.2">
      <c r="A1574" s="210" t="s">
        <v>979</v>
      </c>
      <c r="B1574" s="211" t="s">
        <v>993</v>
      </c>
      <c r="C1574" s="212"/>
      <c r="D1574" s="212"/>
      <c r="E1574" s="213">
        <f t="shared" ref="E1574:H1574" si="513">E1575</f>
        <v>2000</v>
      </c>
      <c r="F1574" s="213">
        <f t="shared" si="513"/>
        <v>2000</v>
      </c>
      <c r="G1574" s="213">
        <f t="shared" si="513"/>
        <v>0</v>
      </c>
      <c r="H1574" s="213">
        <f t="shared" si="513"/>
        <v>0</v>
      </c>
      <c r="I1574" s="213">
        <f t="shared" si="501"/>
        <v>2000</v>
      </c>
      <c r="J1574" s="247"/>
    </row>
    <row r="1575" spans="1:10" x14ac:dyDescent="0.2">
      <c r="A1575" s="119">
        <v>412</v>
      </c>
      <c r="B1575" s="227" t="s">
        <v>935</v>
      </c>
      <c r="C1575" s="130"/>
      <c r="D1575" s="118"/>
      <c r="E1575" s="120">
        <f>E1576+E1577</f>
        <v>2000</v>
      </c>
      <c r="F1575" s="120">
        <f>F1576+F1577</f>
        <v>2000</v>
      </c>
      <c r="G1575" s="120">
        <f>G1576+G1577</f>
        <v>0</v>
      </c>
      <c r="H1575" s="120">
        <f>H1576+H1577</f>
        <v>0</v>
      </c>
      <c r="I1575" s="120">
        <f t="shared" si="501"/>
        <v>2000</v>
      </c>
      <c r="J1575" s="247"/>
    </row>
    <row r="1576" spans="1:10" ht="15" x14ac:dyDescent="0.2">
      <c r="A1576" s="123">
        <v>4123</v>
      </c>
      <c r="B1576" s="222" t="s">
        <v>133</v>
      </c>
      <c r="C1576" s="132">
        <v>563</v>
      </c>
      <c r="D1576" s="122" t="s">
        <v>18</v>
      </c>
      <c r="E1576" s="141">
        <v>1000</v>
      </c>
      <c r="F1576" s="141">
        <v>1000</v>
      </c>
      <c r="G1576" s="141"/>
      <c r="H1576" s="141"/>
      <c r="I1576" s="141">
        <f t="shared" si="501"/>
        <v>1000</v>
      </c>
      <c r="J1576" s="247"/>
    </row>
    <row r="1577" spans="1:10" ht="15" x14ac:dyDescent="0.2">
      <c r="A1577" s="123">
        <v>4126</v>
      </c>
      <c r="B1577" s="222" t="s">
        <v>4</v>
      </c>
      <c r="C1577" s="132">
        <v>563</v>
      </c>
      <c r="D1577" s="122" t="s">
        <v>18</v>
      </c>
      <c r="E1577" s="141">
        <v>1000</v>
      </c>
      <c r="F1577" s="141">
        <v>1000</v>
      </c>
      <c r="G1577" s="141"/>
      <c r="H1577" s="141"/>
      <c r="I1577" s="141">
        <f t="shared" si="501"/>
        <v>1000</v>
      </c>
      <c r="J1577" s="247"/>
    </row>
    <row r="1578" spans="1:10" x14ac:dyDescent="0.2">
      <c r="A1578" s="210" t="s">
        <v>977</v>
      </c>
      <c r="B1578" s="211" t="s">
        <v>994</v>
      </c>
      <c r="C1578" s="212"/>
      <c r="D1578" s="212"/>
      <c r="E1578" s="213">
        <f t="shared" ref="E1578:H1578" si="514">E1579+E1584</f>
        <v>323000</v>
      </c>
      <c r="F1578" s="213">
        <f t="shared" si="514"/>
        <v>323000</v>
      </c>
      <c r="G1578" s="213">
        <f t="shared" si="514"/>
        <v>0</v>
      </c>
      <c r="H1578" s="213">
        <f t="shared" si="514"/>
        <v>0</v>
      </c>
      <c r="I1578" s="213">
        <f t="shared" si="501"/>
        <v>323000</v>
      </c>
      <c r="J1578" s="247"/>
    </row>
    <row r="1579" spans="1:10" x14ac:dyDescent="0.2">
      <c r="A1579" s="119">
        <v>422</v>
      </c>
      <c r="B1579" s="227" t="s">
        <v>921</v>
      </c>
      <c r="C1579" s="130"/>
      <c r="D1579" s="118"/>
      <c r="E1579" s="120">
        <f>SUM(E1580:E1583)</f>
        <v>116000</v>
      </c>
      <c r="F1579" s="120">
        <f>SUM(F1580:F1583)</f>
        <v>116000</v>
      </c>
      <c r="G1579" s="120">
        <f>SUM(G1580:G1583)</f>
        <v>0</v>
      </c>
      <c r="H1579" s="120">
        <f>SUM(H1580:H1583)</f>
        <v>0</v>
      </c>
      <c r="I1579" s="120">
        <f t="shared" ref="I1579:I1642" si="515">F1579-G1579+H1579</f>
        <v>116000</v>
      </c>
      <c r="J1579" s="247"/>
    </row>
    <row r="1580" spans="1:10" ht="15" x14ac:dyDescent="0.2">
      <c r="A1580" s="123">
        <v>4221</v>
      </c>
      <c r="B1580" s="222" t="s">
        <v>129</v>
      </c>
      <c r="C1580" s="132">
        <v>563</v>
      </c>
      <c r="D1580" s="122" t="s">
        <v>18</v>
      </c>
      <c r="E1580" s="141">
        <v>50000</v>
      </c>
      <c r="F1580" s="141">
        <v>50000</v>
      </c>
      <c r="G1580" s="141"/>
      <c r="H1580" s="141"/>
      <c r="I1580" s="141">
        <f t="shared" si="515"/>
        <v>50000</v>
      </c>
      <c r="J1580" s="247"/>
    </row>
    <row r="1581" spans="1:10" ht="15" x14ac:dyDescent="0.2">
      <c r="A1581" s="123">
        <v>4222</v>
      </c>
      <c r="B1581" s="222" t="s">
        <v>130</v>
      </c>
      <c r="C1581" s="132">
        <v>563</v>
      </c>
      <c r="D1581" s="122" t="s">
        <v>18</v>
      </c>
      <c r="E1581" s="141">
        <v>10000</v>
      </c>
      <c r="F1581" s="141">
        <v>10000</v>
      </c>
      <c r="G1581" s="141"/>
      <c r="H1581" s="141"/>
      <c r="I1581" s="141">
        <f t="shared" si="515"/>
        <v>10000</v>
      </c>
      <c r="J1581" s="247"/>
    </row>
    <row r="1582" spans="1:10" ht="15" x14ac:dyDescent="0.2">
      <c r="A1582" s="123">
        <v>4223</v>
      </c>
      <c r="B1582" s="222" t="s">
        <v>131</v>
      </c>
      <c r="C1582" s="132">
        <v>563</v>
      </c>
      <c r="D1582" s="122" t="s">
        <v>18</v>
      </c>
      <c r="E1582" s="141">
        <v>55000</v>
      </c>
      <c r="F1582" s="141">
        <v>55000</v>
      </c>
      <c r="G1582" s="141"/>
      <c r="H1582" s="141"/>
      <c r="I1582" s="141">
        <f t="shared" si="515"/>
        <v>55000</v>
      </c>
      <c r="J1582" s="247"/>
    </row>
    <row r="1583" spans="1:10" ht="15" x14ac:dyDescent="0.2">
      <c r="A1583" s="123">
        <v>4227</v>
      </c>
      <c r="B1583" s="222" t="s">
        <v>132</v>
      </c>
      <c r="C1583" s="132">
        <v>563</v>
      </c>
      <c r="D1583" s="122" t="s">
        <v>18</v>
      </c>
      <c r="E1583" s="141">
        <v>1000</v>
      </c>
      <c r="F1583" s="141">
        <v>1000</v>
      </c>
      <c r="G1583" s="141"/>
      <c r="H1583" s="141"/>
      <c r="I1583" s="141">
        <f t="shared" si="515"/>
        <v>1000</v>
      </c>
      <c r="J1583" s="247"/>
    </row>
    <row r="1584" spans="1:10" x14ac:dyDescent="0.2">
      <c r="A1584" s="119">
        <v>423</v>
      </c>
      <c r="B1584" s="119" t="s">
        <v>937</v>
      </c>
      <c r="C1584" s="130"/>
      <c r="D1584" s="118"/>
      <c r="E1584" s="120">
        <f>E1585</f>
        <v>207000</v>
      </c>
      <c r="F1584" s="120">
        <f>F1585</f>
        <v>207000</v>
      </c>
      <c r="G1584" s="120">
        <f>G1585</f>
        <v>0</v>
      </c>
      <c r="H1584" s="120">
        <f>H1585</f>
        <v>0</v>
      </c>
      <c r="I1584" s="120">
        <f t="shared" si="515"/>
        <v>207000</v>
      </c>
      <c r="J1584" s="247"/>
    </row>
    <row r="1585" spans="1:10" ht="15" x14ac:dyDescent="0.2">
      <c r="A1585" s="123">
        <v>4231</v>
      </c>
      <c r="B1585" s="222" t="s">
        <v>128</v>
      </c>
      <c r="C1585" s="132">
        <v>563</v>
      </c>
      <c r="D1585" s="122" t="s">
        <v>18</v>
      </c>
      <c r="E1585" s="141">
        <v>207000</v>
      </c>
      <c r="F1585" s="141">
        <v>207000</v>
      </c>
      <c r="G1585" s="141"/>
      <c r="H1585" s="141"/>
      <c r="I1585" s="141">
        <f t="shared" si="515"/>
        <v>207000</v>
      </c>
      <c r="J1585" s="247"/>
    </row>
    <row r="1586" spans="1:10" x14ac:dyDescent="0.2">
      <c r="A1586" s="210" t="s">
        <v>981</v>
      </c>
      <c r="B1586" s="211" t="s">
        <v>996</v>
      </c>
      <c r="C1586" s="212"/>
      <c r="D1586" s="212"/>
      <c r="E1586" s="213">
        <f t="shared" ref="E1586:H1586" si="516">E1587+E1589</f>
        <v>2000</v>
      </c>
      <c r="F1586" s="213">
        <f t="shared" si="516"/>
        <v>2000</v>
      </c>
      <c r="G1586" s="213">
        <f t="shared" si="516"/>
        <v>0</v>
      </c>
      <c r="H1586" s="213">
        <f t="shared" si="516"/>
        <v>0</v>
      </c>
      <c r="I1586" s="213">
        <f t="shared" si="515"/>
        <v>2000</v>
      </c>
      <c r="J1586" s="247"/>
    </row>
    <row r="1587" spans="1:10" x14ac:dyDescent="0.2">
      <c r="A1587" s="119">
        <v>451</v>
      </c>
      <c r="B1587" s="144" t="s">
        <v>136</v>
      </c>
      <c r="C1587" s="130"/>
      <c r="D1587" s="118"/>
      <c r="E1587" s="120">
        <f>E1588</f>
        <v>1000</v>
      </c>
      <c r="F1587" s="120">
        <f>F1588</f>
        <v>1000</v>
      </c>
      <c r="G1587" s="120">
        <f>G1588</f>
        <v>0</v>
      </c>
      <c r="H1587" s="120">
        <f>H1588</f>
        <v>0</v>
      </c>
      <c r="I1587" s="120">
        <f t="shared" si="515"/>
        <v>1000</v>
      </c>
      <c r="J1587" s="247"/>
    </row>
    <row r="1588" spans="1:10" s="142" customFormat="1" ht="15" x14ac:dyDescent="0.2">
      <c r="A1588" s="123">
        <v>4511</v>
      </c>
      <c r="B1588" s="222" t="s">
        <v>136</v>
      </c>
      <c r="C1588" s="132">
        <v>563</v>
      </c>
      <c r="D1588" s="122" t="s">
        <v>18</v>
      </c>
      <c r="E1588" s="147">
        <v>1000</v>
      </c>
      <c r="F1588" s="147">
        <v>1000</v>
      </c>
      <c r="G1588" s="147"/>
      <c r="H1588" s="147"/>
      <c r="I1588" s="147">
        <f t="shared" si="515"/>
        <v>1000</v>
      </c>
      <c r="J1588" s="247"/>
    </row>
    <row r="1589" spans="1:10" x14ac:dyDescent="0.2">
      <c r="A1589" s="119">
        <v>452</v>
      </c>
      <c r="B1589" s="144" t="s">
        <v>137</v>
      </c>
      <c r="C1589" s="130"/>
      <c r="D1589" s="118"/>
      <c r="E1589" s="120">
        <f>E1590</f>
        <v>1000</v>
      </c>
      <c r="F1589" s="120">
        <f>F1590</f>
        <v>1000</v>
      </c>
      <c r="G1589" s="120">
        <f>G1590</f>
        <v>0</v>
      </c>
      <c r="H1589" s="120">
        <f>H1590</f>
        <v>0</v>
      </c>
      <c r="I1589" s="120">
        <f t="shared" si="515"/>
        <v>1000</v>
      </c>
      <c r="J1589" s="247"/>
    </row>
    <row r="1590" spans="1:10" s="142" customFormat="1" ht="15" x14ac:dyDescent="0.2">
      <c r="A1590" s="123">
        <v>4521</v>
      </c>
      <c r="B1590" s="222" t="s">
        <v>137</v>
      </c>
      <c r="C1590" s="132">
        <v>563</v>
      </c>
      <c r="D1590" s="122" t="s">
        <v>18</v>
      </c>
      <c r="E1590" s="147">
        <v>1000</v>
      </c>
      <c r="F1590" s="147">
        <v>1000</v>
      </c>
      <c r="G1590" s="147"/>
      <c r="H1590" s="147"/>
      <c r="I1590" s="147">
        <f t="shared" si="515"/>
        <v>1000</v>
      </c>
      <c r="J1590" s="247"/>
    </row>
    <row r="1591" spans="1:10" s="154" customFormat="1" ht="31.5" x14ac:dyDescent="0.2">
      <c r="A1591" s="176" t="s">
        <v>626</v>
      </c>
      <c r="B1591" s="173" t="s">
        <v>627</v>
      </c>
      <c r="C1591" s="194"/>
      <c r="D1591" s="194"/>
      <c r="E1591" s="178">
        <f>E1592+E1599</f>
        <v>23654000</v>
      </c>
      <c r="F1591" s="178">
        <f>F1592+F1599</f>
        <v>23454000</v>
      </c>
      <c r="G1591" s="178">
        <f>G1592+G1599</f>
        <v>11221</v>
      </c>
      <c r="H1591" s="178">
        <f>H1592+H1599</f>
        <v>0</v>
      </c>
      <c r="I1591" s="178">
        <f t="shared" si="515"/>
        <v>23442779</v>
      </c>
      <c r="J1591" s="247"/>
    </row>
    <row r="1592" spans="1:10" s="115" customFormat="1" x14ac:dyDescent="0.2">
      <c r="A1592" s="207" t="s">
        <v>946</v>
      </c>
      <c r="B1592" s="205" t="s">
        <v>947</v>
      </c>
      <c r="C1592" s="208"/>
      <c r="D1592" s="208"/>
      <c r="E1592" s="209">
        <f t="shared" ref="E1592:H1592" si="517">E1593+E1596</f>
        <v>845832</v>
      </c>
      <c r="F1592" s="209">
        <f t="shared" si="517"/>
        <v>645832</v>
      </c>
      <c r="G1592" s="209">
        <f t="shared" si="517"/>
        <v>11221</v>
      </c>
      <c r="H1592" s="209">
        <f t="shared" si="517"/>
        <v>0</v>
      </c>
      <c r="I1592" s="209">
        <f t="shared" si="515"/>
        <v>634611</v>
      </c>
      <c r="J1592" s="247"/>
    </row>
    <row r="1593" spans="1:10" x14ac:dyDescent="0.2">
      <c r="A1593" s="210" t="s">
        <v>985</v>
      </c>
      <c r="B1593" s="211" t="s">
        <v>989</v>
      </c>
      <c r="C1593" s="212"/>
      <c r="D1593" s="212"/>
      <c r="E1593" s="213">
        <f t="shared" ref="E1593:H1593" si="518">E1594</f>
        <v>224418.00000000003</v>
      </c>
      <c r="F1593" s="213">
        <f t="shared" si="518"/>
        <v>224418.00000000003</v>
      </c>
      <c r="G1593" s="213">
        <f t="shared" si="518"/>
        <v>11221</v>
      </c>
      <c r="H1593" s="213">
        <f t="shared" si="518"/>
        <v>0</v>
      </c>
      <c r="I1593" s="213">
        <f t="shared" si="515"/>
        <v>213197.00000000003</v>
      </c>
      <c r="J1593" s="247"/>
    </row>
    <row r="1594" spans="1:10" s="157" customFormat="1" x14ac:dyDescent="0.2">
      <c r="A1594" s="119">
        <v>351</v>
      </c>
      <c r="B1594" s="228" t="s">
        <v>140</v>
      </c>
      <c r="C1594" s="130"/>
      <c r="D1594" s="118"/>
      <c r="E1594" s="120">
        <f t="shared" ref="E1594:H1594" si="519">E1595</f>
        <v>224418.00000000003</v>
      </c>
      <c r="F1594" s="120">
        <f t="shared" si="519"/>
        <v>224418.00000000003</v>
      </c>
      <c r="G1594" s="120">
        <f t="shared" si="519"/>
        <v>11221</v>
      </c>
      <c r="H1594" s="120">
        <f t="shared" si="519"/>
        <v>0</v>
      </c>
      <c r="I1594" s="120">
        <f t="shared" si="515"/>
        <v>213197.00000000003</v>
      </c>
      <c r="J1594" s="247"/>
    </row>
    <row r="1595" spans="1:10" s="156" customFormat="1" ht="15" x14ac:dyDescent="0.2">
      <c r="A1595" s="123">
        <v>3512</v>
      </c>
      <c r="B1595" s="222" t="s">
        <v>140</v>
      </c>
      <c r="C1595" s="132">
        <v>12</v>
      </c>
      <c r="D1595" s="122" t="s">
        <v>26</v>
      </c>
      <c r="E1595" s="147">
        <v>224418.00000000003</v>
      </c>
      <c r="F1595" s="147">
        <v>224418.00000000003</v>
      </c>
      <c r="G1595" s="147">
        <v>11221</v>
      </c>
      <c r="H1595" s="147"/>
      <c r="I1595" s="147">
        <f t="shared" si="515"/>
        <v>213197.00000000003</v>
      </c>
      <c r="J1595" s="247"/>
    </row>
    <row r="1596" spans="1:10" x14ac:dyDescent="0.2">
      <c r="A1596" s="210" t="s">
        <v>982</v>
      </c>
      <c r="B1596" s="211" t="s">
        <v>992</v>
      </c>
      <c r="C1596" s="212"/>
      <c r="D1596" s="212"/>
      <c r="E1596" s="213">
        <f t="shared" ref="E1596:H1596" si="520">E1597</f>
        <v>621414</v>
      </c>
      <c r="F1596" s="213">
        <f t="shared" si="520"/>
        <v>421414</v>
      </c>
      <c r="G1596" s="213">
        <f t="shared" si="520"/>
        <v>0</v>
      </c>
      <c r="H1596" s="213">
        <f t="shared" si="520"/>
        <v>0</v>
      </c>
      <c r="I1596" s="213">
        <f t="shared" si="515"/>
        <v>421414</v>
      </c>
      <c r="J1596" s="247"/>
    </row>
    <row r="1597" spans="1:10" s="157" customFormat="1" x14ac:dyDescent="0.2">
      <c r="A1597" s="119">
        <v>386</v>
      </c>
      <c r="B1597" s="227" t="s">
        <v>933</v>
      </c>
      <c r="C1597" s="130"/>
      <c r="D1597" s="118"/>
      <c r="E1597" s="120">
        <f>SUM(E1598)</f>
        <v>621414</v>
      </c>
      <c r="F1597" s="120">
        <f>SUM(F1598)</f>
        <v>421414</v>
      </c>
      <c r="G1597" s="120">
        <f>SUM(G1598)</f>
        <v>0</v>
      </c>
      <c r="H1597" s="120">
        <f>SUM(H1598)</f>
        <v>0</v>
      </c>
      <c r="I1597" s="120">
        <f t="shared" si="515"/>
        <v>421414</v>
      </c>
      <c r="J1597" s="247"/>
    </row>
    <row r="1598" spans="1:10" s="156" customFormat="1" ht="30" x14ac:dyDescent="0.2">
      <c r="A1598" s="123">
        <v>3861</v>
      </c>
      <c r="B1598" s="222" t="s">
        <v>282</v>
      </c>
      <c r="C1598" s="132">
        <v>12</v>
      </c>
      <c r="D1598" s="122" t="s">
        <v>26</v>
      </c>
      <c r="E1598" s="147">
        <v>621414</v>
      </c>
      <c r="F1598" s="147">
        <v>421414</v>
      </c>
      <c r="G1598" s="147"/>
      <c r="H1598" s="147"/>
      <c r="I1598" s="147">
        <f t="shared" si="515"/>
        <v>421414</v>
      </c>
      <c r="J1598" s="247"/>
    </row>
    <row r="1599" spans="1:10" s="154" customFormat="1" x14ac:dyDescent="0.2">
      <c r="A1599" s="207" t="s">
        <v>965</v>
      </c>
      <c r="B1599" s="205" t="s">
        <v>966</v>
      </c>
      <c r="C1599" s="208"/>
      <c r="D1599" s="208"/>
      <c r="E1599" s="209">
        <f t="shared" ref="E1599:H1599" si="521">E1600+E1603+E1607</f>
        <v>22808168</v>
      </c>
      <c r="F1599" s="209">
        <f t="shared" si="521"/>
        <v>22808168</v>
      </c>
      <c r="G1599" s="209">
        <f t="shared" si="521"/>
        <v>0</v>
      </c>
      <c r="H1599" s="209">
        <f t="shared" si="521"/>
        <v>0</v>
      </c>
      <c r="I1599" s="209">
        <f t="shared" si="515"/>
        <v>22808168</v>
      </c>
      <c r="J1599" s="247"/>
    </row>
    <row r="1600" spans="1:10" x14ac:dyDescent="0.2">
      <c r="A1600" s="210" t="s">
        <v>985</v>
      </c>
      <c r="B1600" s="211" t="s">
        <v>989</v>
      </c>
      <c r="C1600" s="212"/>
      <c r="D1600" s="212"/>
      <c r="E1600" s="213">
        <f t="shared" ref="E1600:H1600" si="522">E1601</f>
        <v>4480867</v>
      </c>
      <c r="F1600" s="213">
        <f t="shared" si="522"/>
        <v>4480867</v>
      </c>
      <c r="G1600" s="213">
        <f t="shared" si="522"/>
        <v>0</v>
      </c>
      <c r="H1600" s="213">
        <f t="shared" si="522"/>
        <v>0</v>
      </c>
      <c r="I1600" s="213">
        <f t="shared" si="515"/>
        <v>4480867</v>
      </c>
      <c r="J1600" s="247"/>
    </row>
    <row r="1601" spans="1:10" s="157" customFormat="1" ht="31.5" x14ac:dyDescent="0.2">
      <c r="A1601" s="119">
        <v>353</v>
      </c>
      <c r="B1601" s="144" t="s">
        <v>647</v>
      </c>
      <c r="C1601" s="130"/>
      <c r="D1601" s="118"/>
      <c r="E1601" s="120">
        <f t="shared" ref="E1601:H1601" si="523">E1602</f>
        <v>4480867</v>
      </c>
      <c r="F1601" s="120">
        <f t="shared" si="523"/>
        <v>4480867</v>
      </c>
      <c r="G1601" s="120">
        <f t="shared" si="523"/>
        <v>0</v>
      </c>
      <c r="H1601" s="120">
        <f t="shared" si="523"/>
        <v>0</v>
      </c>
      <c r="I1601" s="120">
        <f t="shared" si="515"/>
        <v>4480867</v>
      </c>
      <c r="J1601" s="247"/>
    </row>
    <row r="1602" spans="1:10" s="156" customFormat="1" ht="30" x14ac:dyDescent="0.2">
      <c r="A1602" s="123">
        <v>3531</v>
      </c>
      <c r="B1602" s="222" t="s">
        <v>647</v>
      </c>
      <c r="C1602" s="132">
        <v>563</v>
      </c>
      <c r="D1602" s="122" t="s">
        <v>26</v>
      </c>
      <c r="E1602" s="141">
        <v>4480867</v>
      </c>
      <c r="F1602" s="141">
        <v>4480867</v>
      </c>
      <c r="G1602" s="141"/>
      <c r="H1602" s="141"/>
      <c r="I1602" s="141">
        <f t="shared" si="515"/>
        <v>4480867</v>
      </c>
      <c r="J1602" s="247"/>
    </row>
    <row r="1603" spans="1:10" x14ac:dyDescent="0.2">
      <c r="A1603" s="210" t="s">
        <v>983</v>
      </c>
      <c r="B1603" s="211" t="s">
        <v>990</v>
      </c>
      <c r="C1603" s="212"/>
      <c r="D1603" s="212"/>
      <c r="E1603" s="213">
        <f t="shared" ref="E1603:H1603" si="524">E1604</f>
        <v>11151151</v>
      </c>
      <c r="F1603" s="213">
        <f t="shared" si="524"/>
        <v>11151151</v>
      </c>
      <c r="G1603" s="213">
        <f t="shared" si="524"/>
        <v>0</v>
      </c>
      <c r="H1603" s="213">
        <f t="shared" si="524"/>
        <v>0</v>
      </c>
      <c r="I1603" s="213">
        <f t="shared" si="515"/>
        <v>11151151</v>
      </c>
      <c r="J1603" s="247"/>
    </row>
    <row r="1604" spans="1:10" s="154" customFormat="1" x14ac:dyDescent="0.2">
      <c r="A1604" s="119">
        <v>368</v>
      </c>
      <c r="B1604" s="144" t="s">
        <v>928</v>
      </c>
      <c r="C1604" s="130"/>
      <c r="D1604" s="118"/>
      <c r="E1604" s="120">
        <f>SUM(E1605:E1606)</f>
        <v>11151151</v>
      </c>
      <c r="F1604" s="120">
        <f>SUM(F1605:F1606)</f>
        <v>11151151</v>
      </c>
      <c r="G1604" s="120">
        <f>SUM(G1605:G1606)</f>
        <v>0</v>
      </c>
      <c r="H1604" s="120">
        <f>SUM(H1605:H1606)</f>
        <v>0</v>
      </c>
      <c r="I1604" s="120">
        <f t="shared" si="515"/>
        <v>11151151</v>
      </c>
      <c r="J1604" s="247"/>
    </row>
    <row r="1605" spans="1:10" s="156" customFormat="1" ht="15" x14ac:dyDescent="0.2">
      <c r="A1605" s="123">
        <v>3681</v>
      </c>
      <c r="B1605" s="222" t="s">
        <v>622</v>
      </c>
      <c r="C1605" s="132">
        <v>563</v>
      </c>
      <c r="D1605" s="122" t="s">
        <v>26</v>
      </c>
      <c r="E1605" s="141">
        <v>583645</v>
      </c>
      <c r="F1605" s="141">
        <v>583645</v>
      </c>
      <c r="G1605" s="141"/>
      <c r="H1605" s="141"/>
      <c r="I1605" s="141">
        <f t="shared" si="515"/>
        <v>583645</v>
      </c>
      <c r="J1605" s="247"/>
    </row>
    <row r="1606" spans="1:10" s="156" customFormat="1" ht="15" x14ac:dyDescent="0.2">
      <c r="A1606" s="123">
        <v>3682</v>
      </c>
      <c r="B1606" s="222" t="s">
        <v>618</v>
      </c>
      <c r="C1606" s="132">
        <v>563</v>
      </c>
      <c r="D1606" s="122" t="s">
        <v>26</v>
      </c>
      <c r="E1606" s="141">
        <v>10567506</v>
      </c>
      <c r="F1606" s="141">
        <v>10567506</v>
      </c>
      <c r="G1606" s="141"/>
      <c r="H1606" s="141"/>
      <c r="I1606" s="141">
        <f t="shared" si="515"/>
        <v>10567506</v>
      </c>
      <c r="J1606" s="247"/>
    </row>
    <row r="1607" spans="1:10" x14ac:dyDescent="0.2">
      <c r="A1607" s="210" t="s">
        <v>982</v>
      </c>
      <c r="B1607" s="211" t="s">
        <v>992</v>
      </c>
      <c r="C1607" s="212"/>
      <c r="D1607" s="212"/>
      <c r="E1607" s="213">
        <f t="shared" ref="E1607:H1607" si="525">E1608</f>
        <v>7176150</v>
      </c>
      <c r="F1607" s="213">
        <f t="shared" si="525"/>
        <v>7176150</v>
      </c>
      <c r="G1607" s="213">
        <f t="shared" si="525"/>
        <v>0</v>
      </c>
      <c r="H1607" s="213">
        <f t="shared" si="525"/>
        <v>0</v>
      </c>
      <c r="I1607" s="213">
        <f t="shared" si="515"/>
        <v>7176150</v>
      </c>
      <c r="J1607" s="247"/>
    </row>
    <row r="1608" spans="1:10" s="157" customFormat="1" x14ac:dyDescent="0.2">
      <c r="A1608" s="119">
        <v>386</v>
      </c>
      <c r="B1608" s="227" t="s">
        <v>933</v>
      </c>
      <c r="C1608" s="130"/>
      <c r="D1608" s="118"/>
      <c r="E1608" s="120">
        <f>SUM(E1609:E1609)</f>
        <v>7176150</v>
      </c>
      <c r="F1608" s="120">
        <f>SUM(F1609:F1609)</f>
        <v>7176150</v>
      </c>
      <c r="G1608" s="120">
        <f>SUM(G1609:G1609)</f>
        <v>0</v>
      </c>
      <c r="H1608" s="120">
        <f>SUM(H1609:H1609)</f>
        <v>0</v>
      </c>
      <c r="I1608" s="120">
        <f t="shared" si="515"/>
        <v>7176150</v>
      </c>
      <c r="J1608" s="247"/>
    </row>
    <row r="1609" spans="1:10" s="156" customFormat="1" ht="15" x14ac:dyDescent="0.2">
      <c r="A1609" s="123">
        <v>3864</v>
      </c>
      <c r="B1609" s="222" t="s">
        <v>648</v>
      </c>
      <c r="C1609" s="132">
        <v>563</v>
      </c>
      <c r="D1609" s="122" t="s">
        <v>26</v>
      </c>
      <c r="E1609" s="141">
        <v>7176150</v>
      </c>
      <c r="F1609" s="141">
        <v>7176150</v>
      </c>
      <c r="G1609" s="141"/>
      <c r="H1609" s="141"/>
      <c r="I1609" s="141">
        <f t="shared" si="515"/>
        <v>7176150</v>
      </c>
      <c r="J1609" s="247"/>
    </row>
    <row r="1610" spans="1:10" x14ac:dyDescent="0.2">
      <c r="A1610" s="177" t="s">
        <v>625</v>
      </c>
      <c r="B1610" s="173" t="s">
        <v>694</v>
      </c>
      <c r="C1610" s="194"/>
      <c r="D1610" s="194"/>
      <c r="E1610" s="174">
        <f>E1611+E1664+E1643</f>
        <v>625000</v>
      </c>
      <c r="F1610" s="174">
        <f>F1611+F1664+F1643</f>
        <v>625000</v>
      </c>
      <c r="G1610" s="174">
        <f>G1611+G1664+G1643</f>
        <v>5300</v>
      </c>
      <c r="H1610" s="174">
        <f>H1611+H1664+H1643</f>
        <v>0</v>
      </c>
      <c r="I1610" s="174">
        <f t="shared" si="515"/>
        <v>619700</v>
      </c>
      <c r="J1610" s="247"/>
    </row>
    <row r="1611" spans="1:10" s="115" customFormat="1" x14ac:dyDescent="0.2">
      <c r="A1611" s="207" t="s">
        <v>956</v>
      </c>
      <c r="B1611" s="205" t="s">
        <v>910</v>
      </c>
      <c r="C1611" s="208"/>
      <c r="D1611" s="208"/>
      <c r="E1611" s="209">
        <f t="shared" ref="E1611:H1611" si="526">E1612+E1620+E1639</f>
        <v>196000</v>
      </c>
      <c r="F1611" s="209">
        <f t="shared" si="526"/>
        <v>196000</v>
      </c>
      <c r="G1611" s="209">
        <f t="shared" si="526"/>
        <v>5300</v>
      </c>
      <c r="H1611" s="209">
        <f t="shared" si="526"/>
        <v>0</v>
      </c>
      <c r="I1611" s="209">
        <f t="shared" si="515"/>
        <v>190700</v>
      </c>
      <c r="J1611" s="247"/>
    </row>
    <row r="1612" spans="1:10" x14ac:dyDescent="0.2">
      <c r="A1612" s="210" t="s">
        <v>944</v>
      </c>
      <c r="B1612" s="211" t="s">
        <v>986</v>
      </c>
      <c r="C1612" s="212"/>
      <c r="D1612" s="212"/>
      <c r="E1612" s="213">
        <f t="shared" ref="E1612:H1612" si="527">E1613+E1616+E1618</f>
        <v>4000</v>
      </c>
      <c r="F1612" s="213">
        <f t="shared" si="527"/>
        <v>4000</v>
      </c>
      <c r="G1612" s="213">
        <f t="shared" si="527"/>
        <v>200</v>
      </c>
      <c r="H1612" s="213">
        <f t="shared" si="527"/>
        <v>0</v>
      </c>
      <c r="I1612" s="213">
        <f t="shared" si="515"/>
        <v>3800</v>
      </c>
      <c r="J1612" s="247"/>
    </row>
    <row r="1613" spans="1:10" x14ac:dyDescent="0.2">
      <c r="A1613" s="119">
        <v>311</v>
      </c>
      <c r="B1613" s="226" t="s">
        <v>914</v>
      </c>
      <c r="C1613" s="130"/>
      <c r="D1613" s="118"/>
      <c r="E1613" s="120">
        <f>E1614+E1615</f>
        <v>2000</v>
      </c>
      <c r="F1613" s="120">
        <f>F1614+F1615</f>
        <v>2000</v>
      </c>
      <c r="G1613" s="120">
        <f>G1614+G1615</f>
        <v>100</v>
      </c>
      <c r="H1613" s="120">
        <f>H1614+H1615</f>
        <v>0</v>
      </c>
      <c r="I1613" s="120">
        <f t="shared" si="515"/>
        <v>1900</v>
      </c>
      <c r="J1613" s="247"/>
    </row>
    <row r="1614" spans="1:10" s="142" customFormat="1" ht="15" x14ac:dyDescent="0.2">
      <c r="A1614" s="123">
        <v>3111</v>
      </c>
      <c r="B1614" s="222" t="s">
        <v>19</v>
      </c>
      <c r="C1614" s="132">
        <v>11</v>
      </c>
      <c r="D1614" s="122" t="s">
        <v>18</v>
      </c>
      <c r="E1614" s="147">
        <v>1000</v>
      </c>
      <c r="F1614" s="147">
        <v>1000</v>
      </c>
      <c r="G1614" s="147">
        <v>50</v>
      </c>
      <c r="H1614" s="147"/>
      <c r="I1614" s="147">
        <f t="shared" si="515"/>
        <v>950</v>
      </c>
      <c r="J1614" s="247"/>
    </row>
    <row r="1615" spans="1:10" s="142" customFormat="1" ht="15" x14ac:dyDescent="0.2">
      <c r="A1615" s="123">
        <v>3113</v>
      </c>
      <c r="B1615" s="222" t="s">
        <v>20</v>
      </c>
      <c r="C1615" s="132">
        <v>11</v>
      </c>
      <c r="D1615" s="122" t="s">
        <v>18</v>
      </c>
      <c r="E1615" s="147">
        <v>1000</v>
      </c>
      <c r="F1615" s="147">
        <v>1000</v>
      </c>
      <c r="G1615" s="147">
        <v>50</v>
      </c>
      <c r="H1615" s="147"/>
      <c r="I1615" s="147">
        <f t="shared" si="515"/>
        <v>950</v>
      </c>
      <c r="J1615" s="247"/>
    </row>
    <row r="1616" spans="1:10" x14ac:dyDescent="0.2">
      <c r="A1616" s="119">
        <v>312</v>
      </c>
      <c r="B1616" s="227" t="s">
        <v>22</v>
      </c>
      <c r="C1616" s="130"/>
      <c r="D1616" s="118"/>
      <c r="E1616" s="120">
        <f>E1617</f>
        <v>1000</v>
      </c>
      <c r="F1616" s="120">
        <f>F1617</f>
        <v>1000</v>
      </c>
      <c r="G1616" s="120">
        <f>G1617</f>
        <v>50</v>
      </c>
      <c r="H1616" s="120">
        <f>H1617</f>
        <v>0</v>
      </c>
      <c r="I1616" s="120">
        <f t="shared" si="515"/>
        <v>950</v>
      </c>
      <c r="J1616" s="247"/>
    </row>
    <row r="1617" spans="1:10" s="142" customFormat="1" ht="15" x14ac:dyDescent="0.2">
      <c r="A1617" s="123">
        <v>3121</v>
      </c>
      <c r="B1617" s="222" t="s">
        <v>138</v>
      </c>
      <c r="C1617" s="132">
        <v>11</v>
      </c>
      <c r="D1617" s="122" t="s">
        <v>18</v>
      </c>
      <c r="E1617" s="147">
        <v>1000</v>
      </c>
      <c r="F1617" s="147">
        <v>1000</v>
      </c>
      <c r="G1617" s="147">
        <v>50</v>
      </c>
      <c r="H1617" s="147"/>
      <c r="I1617" s="147">
        <f t="shared" si="515"/>
        <v>950</v>
      </c>
      <c r="J1617" s="247"/>
    </row>
    <row r="1618" spans="1:10" x14ac:dyDescent="0.2">
      <c r="A1618" s="119">
        <v>313</v>
      </c>
      <c r="B1618" s="227" t="s">
        <v>915</v>
      </c>
      <c r="C1618" s="130"/>
      <c r="D1618" s="118"/>
      <c r="E1618" s="120">
        <f>E1619</f>
        <v>1000</v>
      </c>
      <c r="F1618" s="120">
        <f>F1619</f>
        <v>1000</v>
      </c>
      <c r="G1618" s="120">
        <f>G1619</f>
        <v>50</v>
      </c>
      <c r="H1618" s="120">
        <f>H1619</f>
        <v>0</v>
      </c>
      <c r="I1618" s="120">
        <f t="shared" si="515"/>
        <v>950</v>
      </c>
      <c r="J1618" s="247"/>
    </row>
    <row r="1619" spans="1:10" s="142" customFormat="1" ht="15" x14ac:dyDescent="0.2">
      <c r="A1619" s="123">
        <v>3132</v>
      </c>
      <c r="B1619" s="222" t="s">
        <v>280</v>
      </c>
      <c r="C1619" s="132">
        <v>11</v>
      </c>
      <c r="D1619" s="122" t="s">
        <v>18</v>
      </c>
      <c r="E1619" s="147">
        <v>1000</v>
      </c>
      <c r="F1619" s="147">
        <v>1000</v>
      </c>
      <c r="G1619" s="147">
        <v>50</v>
      </c>
      <c r="H1619" s="147"/>
      <c r="I1619" s="147">
        <f t="shared" si="515"/>
        <v>950</v>
      </c>
      <c r="J1619" s="247"/>
    </row>
    <row r="1620" spans="1:10" x14ac:dyDescent="0.2">
      <c r="A1620" s="210" t="s">
        <v>976</v>
      </c>
      <c r="B1620" s="211" t="s">
        <v>987</v>
      </c>
      <c r="C1620" s="212"/>
      <c r="D1620" s="212"/>
      <c r="E1620" s="213">
        <f t="shared" ref="E1620:H1620" si="528">E1621+E1625+E1627+E1635+E1637</f>
        <v>190000</v>
      </c>
      <c r="F1620" s="213">
        <f t="shared" si="528"/>
        <v>190000</v>
      </c>
      <c r="G1620" s="213">
        <f t="shared" si="528"/>
        <v>5000</v>
      </c>
      <c r="H1620" s="213">
        <f t="shared" si="528"/>
        <v>0</v>
      </c>
      <c r="I1620" s="213">
        <f t="shared" si="515"/>
        <v>185000</v>
      </c>
      <c r="J1620" s="247"/>
    </row>
    <row r="1621" spans="1:10" x14ac:dyDescent="0.2">
      <c r="A1621" s="119">
        <v>321</v>
      </c>
      <c r="B1621" s="227" t="s">
        <v>916</v>
      </c>
      <c r="C1621" s="117"/>
      <c r="D1621" s="118"/>
      <c r="E1621" s="120">
        <f>E1622+E1623+E1624</f>
        <v>49000</v>
      </c>
      <c r="F1621" s="120">
        <f>F1622+F1623+F1624</f>
        <v>49000</v>
      </c>
      <c r="G1621" s="120">
        <f>G1622+G1623+G1624</f>
        <v>2450</v>
      </c>
      <c r="H1621" s="120">
        <f>H1622+H1623+H1624</f>
        <v>0</v>
      </c>
      <c r="I1621" s="120">
        <f t="shared" si="515"/>
        <v>46550</v>
      </c>
      <c r="J1621" s="247"/>
    </row>
    <row r="1622" spans="1:10" s="142" customFormat="1" ht="15" x14ac:dyDescent="0.2">
      <c r="A1622" s="123">
        <v>3211</v>
      </c>
      <c r="B1622" s="222" t="s">
        <v>110</v>
      </c>
      <c r="C1622" s="111">
        <v>11</v>
      </c>
      <c r="D1622" s="122" t="s">
        <v>18</v>
      </c>
      <c r="E1622" s="147">
        <v>42000</v>
      </c>
      <c r="F1622" s="147">
        <v>42000</v>
      </c>
      <c r="G1622" s="147">
        <v>2100</v>
      </c>
      <c r="H1622" s="147"/>
      <c r="I1622" s="147">
        <f t="shared" si="515"/>
        <v>39900</v>
      </c>
      <c r="J1622" s="247"/>
    </row>
    <row r="1623" spans="1:10" ht="15" x14ac:dyDescent="0.2">
      <c r="A1623" s="123">
        <v>3212</v>
      </c>
      <c r="B1623" s="222" t="s">
        <v>111</v>
      </c>
      <c r="C1623" s="132">
        <v>11</v>
      </c>
      <c r="D1623" s="122" t="s">
        <v>18</v>
      </c>
      <c r="E1623" s="141">
        <v>1000</v>
      </c>
      <c r="F1623" s="141">
        <v>1000</v>
      </c>
      <c r="G1623" s="141">
        <v>50</v>
      </c>
      <c r="H1623" s="141"/>
      <c r="I1623" s="141">
        <f t="shared" si="515"/>
        <v>950</v>
      </c>
      <c r="J1623" s="247"/>
    </row>
    <row r="1624" spans="1:10" ht="15" x14ac:dyDescent="0.2">
      <c r="A1624" s="123">
        <v>3213</v>
      </c>
      <c r="B1624" s="222" t="s">
        <v>112</v>
      </c>
      <c r="C1624" s="132">
        <v>11</v>
      </c>
      <c r="D1624" s="122" t="s">
        <v>18</v>
      </c>
      <c r="E1624" s="141">
        <v>6000</v>
      </c>
      <c r="F1624" s="141">
        <v>6000</v>
      </c>
      <c r="G1624" s="141">
        <v>300</v>
      </c>
      <c r="H1624" s="141"/>
      <c r="I1624" s="141">
        <f t="shared" si="515"/>
        <v>5700</v>
      </c>
      <c r="J1624" s="247"/>
    </row>
    <row r="1625" spans="1:10" x14ac:dyDescent="0.2">
      <c r="A1625" s="119">
        <v>322</v>
      </c>
      <c r="B1625" s="227" t="s">
        <v>917</v>
      </c>
      <c r="C1625" s="117"/>
      <c r="D1625" s="118"/>
      <c r="E1625" s="120">
        <f>E1626</f>
        <v>1000</v>
      </c>
      <c r="F1625" s="120">
        <f>F1626</f>
        <v>1000</v>
      </c>
      <c r="G1625" s="120">
        <f>G1626</f>
        <v>50</v>
      </c>
      <c r="H1625" s="120">
        <f>H1626</f>
        <v>0</v>
      </c>
      <c r="I1625" s="120">
        <f t="shared" si="515"/>
        <v>950</v>
      </c>
      <c r="J1625" s="247"/>
    </row>
    <row r="1626" spans="1:10" s="142" customFormat="1" ht="15" x14ac:dyDescent="0.2">
      <c r="A1626" s="123">
        <v>3221</v>
      </c>
      <c r="B1626" s="222" t="s">
        <v>146</v>
      </c>
      <c r="C1626" s="111">
        <v>11</v>
      </c>
      <c r="D1626" s="122" t="s">
        <v>18</v>
      </c>
      <c r="E1626" s="147">
        <v>1000</v>
      </c>
      <c r="F1626" s="147">
        <v>1000</v>
      </c>
      <c r="G1626" s="147">
        <v>50</v>
      </c>
      <c r="H1626" s="147"/>
      <c r="I1626" s="147">
        <f t="shared" si="515"/>
        <v>950</v>
      </c>
      <c r="J1626" s="247"/>
    </row>
    <row r="1627" spans="1:10" x14ac:dyDescent="0.2">
      <c r="A1627" s="119">
        <v>323</v>
      </c>
      <c r="B1627" s="227" t="s">
        <v>918</v>
      </c>
      <c r="C1627" s="117"/>
      <c r="D1627" s="118"/>
      <c r="E1627" s="120">
        <f>SUM(E1628:E1634)</f>
        <v>139000</v>
      </c>
      <c r="F1627" s="120">
        <f>SUM(F1628:F1634)</f>
        <v>139000</v>
      </c>
      <c r="G1627" s="120">
        <f>SUM(G1628:G1634)</f>
        <v>2450</v>
      </c>
      <c r="H1627" s="120">
        <f>SUM(H1628:H1634)</f>
        <v>0</v>
      </c>
      <c r="I1627" s="120">
        <f t="shared" si="515"/>
        <v>136550</v>
      </c>
      <c r="J1627" s="247"/>
    </row>
    <row r="1628" spans="1:10" s="142" customFormat="1" ht="15" x14ac:dyDescent="0.2">
      <c r="A1628" s="123">
        <v>3231</v>
      </c>
      <c r="B1628" s="222" t="s">
        <v>117</v>
      </c>
      <c r="C1628" s="111">
        <v>11</v>
      </c>
      <c r="D1628" s="122" t="s">
        <v>18</v>
      </c>
      <c r="E1628" s="147">
        <v>1000</v>
      </c>
      <c r="F1628" s="147">
        <v>1000</v>
      </c>
      <c r="G1628" s="147">
        <v>50</v>
      </c>
      <c r="H1628" s="147"/>
      <c r="I1628" s="147">
        <f t="shared" si="515"/>
        <v>950</v>
      </c>
      <c r="J1628" s="247"/>
    </row>
    <row r="1629" spans="1:10" s="142" customFormat="1" ht="15" x14ac:dyDescent="0.2">
      <c r="A1629" s="123">
        <v>3232</v>
      </c>
      <c r="B1629" s="222" t="s">
        <v>118</v>
      </c>
      <c r="C1629" s="111">
        <v>11</v>
      </c>
      <c r="D1629" s="122" t="s">
        <v>18</v>
      </c>
      <c r="E1629" s="147">
        <v>29000</v>
      </c>
      <c r="F1629" s="147">
        <v>29000</v>
      </c>
      <c r="G1629" s="147"/>
      <c r="H1629" s="147"/>
      <c r="I1629" s="147">
        <f t="shared" si="515"/>
        <v>29000</v>
      </c>
      <c r="J1629" s="247"/>
    </row>
    <row r="1630" spans="1:10" s="142" customFormat="1" ht="15" x14ac:dyDescent="0.2">
      <c r="A1630" s="123">
        <v>3233</v>
      </c>
      <c r="B1630" s="222" t="s">
        <v>119</v>
      </c>
      <c r="C1630" s="111">
        <v>11</v>
      </c>
      <c r="D1630" s="122" t="s">
        <v>18</v>
      </c>
      <c r="E1630" s="147">
        <v>42000</v>
      </c>
      <c r="F1630" s="147">
        <v>42000</v>
      </c>
      <c r="G1630" s="147"/>
      <c r="H1630" s="147"/>
      <c r="I1630" s="147">
        <f t="shared" si="515"/>
        <v>42000</v>
      </c>
      <c r="J1630" s="247"/>
    </row>
    <row r="1631" spans="1:10" s="142" customFormat="1" ht="15" x14ac:dyDescent="0.2">
      <c r="A1631" s="123">
        <v>3235</v>
      </c>
      <c r="B1631" s="222" t="s">
        <v>42</v>
      </c>
      <c r="C1631" s="111">
        <v>11</v>
      </c>
      <c r="D1631" s="122" t="s">
        <v>18</v>
      </c>
      <c r="E1631" s="147">
        <v>1000</v>
      </c>
      <c r="F1631" s="147">
        <v>1000</v>
      </c>
      <c r="G1631" s="147">
        <v>50</v>
      </c>
      <c r="H1631" s="147"/>
      <c r="I1631" s="147">
        <f t="shared" si="515"/>
        <v>950</v>
      </c>
      <c r="J1631" s="247"/>
    </row>
    <row r="1632" spans="1:10" s="142" customFormat="1" ht="15" x14ac:dyDescent="0.2">
      <c r="A1632" s="123">
        <v>3237</v>
      </c>
      <c r="B1632" s="222" t="s">
        <v>36</v>
      </c>
      <c r="C1632" s="111">
        <v>11</v>
      </c>
      <c r="D1632" s="122" t="s">
        <v>18</v>
      </c>
      <c r="E1632" s="147">
        <v>46000</v>
      </c>
      <c r="F1632" s="147">
        <v>46000</v>
      </c>
      <c r="G1632" s="147">
        <v>2300</v>
      </c>
      <c r="H1632" s="147"/>
      <c r="I1632" s="147">
        <f t="shared" si="515"/>
        <v>43700</v>
      </c>
      <c r="J1632" s="247"/>
    </row>
    <row r="1633" spans="1:10" s="142" customFormat="1" ht="15" x14ac:dyDescent="0.2">
      <c r="A1633" s="123">
        <v>3238</v>
      </c>
      <c r="B1633" s="222" t="s">
        <v>122</v>
      </c>
      <c r="C1633" s="111">
        <v>11</v>
      </c>
      <c r="D1633" s="122" t="s">
        <v>18</v>
      </c>
      <c r="E1633" s="147">
        <v>19000</v>
      </c>
      <c r="F1633" s="147">
        <v>19000</v>
      </c>
      <c r="G1633" s="147"/>
      <c r="H1633" s="147"/>
      <c r="I1633" s="147">
        <f t="shared" si="515"/>
        <v>19000</v>
      </c>
      <c r="J1633" s="247"/>
    </row>
    <row r="1634" spans="1:10" ht="15" x14ac:dyDescent="0.2">
      <c r="A1634" s="123">
        <v>3239</v>
      </c>
      <c r="B1634" s="222" t="s">
        <v>41</v>
      </c>
      <c r="C1634" s="111">
        <v>11</v>
      </c>
      <c r="D1634" s="122" t="s">
        <v>18</v>
      </c>
      <c r="E1634" s="147">
        <v>1000</v>
      </c>
      <c r="F1634" s="147">
        <v>1000</v>
      </c>
      <c r="G1634" s="147">
        <v>50</v>
      </c>
      <c r="H1634" s="147"/>
      <c r="I1634" s="147">
        <f t="shared" si="515"/>
        <v>950</v>
      </c>
      <c r="J1634" s="247"/>
    </row>
    <row r="1635" spans="1:10" s="115" customFormat="1" x14ac:dyDescent="0.2">
      <c r="A1635" s="119">
        <v>324</v>
      </c>
      <c r="B1635" s="227" t="s">
        <v>238</v>
      </c>
      <c r="C1635" s="117"/>
      <c r="D1635" s="118"/>
      <c r="E1635" s="155">
        <f>E1636</f>
        <v>0</v>
      </c>
      <c r="F1635" s="155">
        <f>F1636</f>
        <v>0</v>
      </c>
      <c r="G1635" s="155">
        <f>G1636</f>
        <v>0</v>
      </c>
      <c r="H1635" s="155">
        <f>H1636</f>
        <v>0</v>
      </c>
      <c r="I1635" s="155">
        <f t="shared" si="515"/>
        <v>0</v>
      </c>
      <c r="J1635" s="247"/>
    </row>
    <row r="1636" spans="1:10" ht="15" x14ac:dyDescent="0.2">
      <c r="A1636" s="123">
        <v>3241</v>
      </c>
      <c r="B1636" s="222" t="s">
        <v>238</v>
      </c>
      <c r="C1636" s="111">
        <v>11</v>
      </c>
      <c r="D1636" s="122" t="s">
        <v>18</v>
      </c>
      <c r="E1636" s="147">
        <v>0</v>
      </c>
      <c r="F1636" s="147">
        <v>0</v>
      </c>
      <c r="G1636" s="147"/>
      <c r="H1636" s="147"/>
      <c r="I1636" s="147">
        <f t="shared" si="515"/>
        <v>0</v>
      </c>
      <c r="J1636" s="247"/>
    </row>
    <row r="1637" spans="1:10" x14ac:dyDescent="0.2">
      <c r="A1637" s="119">
        <v>329</v>
      </c>
      <c r="B1637" s="227" t="s">
        <v>125</v>
      </c>
      <c r="C1637" s="117"/>
      <c r="D1637" s="118"/>
      <c r="E1637" s="148">
        <f>E1638</f>
        <v>1000</v>
      </c>
      <c r="F1637" s="148">
        <f>F1638</f>
        <v>1000</v>
      </c>
      <c r="G1637" s="148">
        <f>G1638</f>
        <v>50</v>
      </c>
      <c r="H1637" s="148">
        <f>H1638</f>
        <v>0</v>
      </c>
      <c r="I1637" s="148">
        <f t="shared" si="515"/>
        <v>950</v>
      </c>
      <c r="J1637" s="247"/>
    </row>
    <row r="1638" spans="1:10" s="142" customFormat="1" ht="15" x14ac:dyDescent="0.2">
      <c r="A1638" s="123">
        <v>3293</v>
      </c>
      <c r="B1638" s="222" t="s">
        <v>124</v>
      </c>
      <c r="C1638" s="111">
        <v>11</v>
      </c>
      <c r="D1638" s="122" t="s">
        <v>18</v>
      </c>
      <c r="E1638" s="147">
        <v>1000</v>
      </c>
      <c r="F1638" s="147">
        <v>1000</v>
      </c>
      <c r="G1638" s="147">
        <v>50</v>
      </c>
      <c r="H1638" s="147"/>
      <c r="I1638" s="147">
        <f t="shared" si="515"/>
        <v>950</v>
      </c>
      <c r="J1638" s="247"/>
    </row>
    <row r="1639" spans="1:10" x14ac:dyDescent="0.2">
      <c r="A1639" s="210" t="s">
        <v>977</v>
      </c>
      <c r="B1639" s="211" t="s">
        <v>994</v>
      </c>
      <c r="C1639" s="212"/>
      <c r="D1639" s="212"/>
      <c r="E1639" s="213">
        <f t="shared" ref="E1639:H1639" si="529">E1640</f>
        <v>2000</v>
      </c>
      <c r="F1639" s="213">
        <f t="shared" si="529"/>
        <v>2000</v>
      </c>
      <c r="G1639" s="213">
        <f t="shared" si="529"/>
        <v>100</v>
      </c>
      <c r="H1639" s="213">
        <f t="shared" si="529"/>
        <v>0</v>
      </c>
      <c r="I1639" s="213">
        <f t="shared" si="515"/>
        <v>1900</v>
      </c>
      <c r="J1639" s="250"/>
    </row>
    <row r="1640" spans="1:10" x14ac:dyDescent="0.2">
      <c r="A1640" s="119">
        <v>422</v>
      </c>
      <c r="B1640" s="227" t="s">
        <v>921</v>
      </c>
      <c r="C1640" s="117"/>
      <c r="D1640" s="118"/>
      <c r="E1640" s="148">
        <f>E1641+E1642</f>
        <v>2000</v>
      </c>
      <c r="F1640" s="148">
        <f>F1641+F1642</f>
        <v>2000</v>
      </c>
      <c r="G1640" s="148">
        <f>G1641+G1642</f>
        <v>100</v>
      </c>
      <c r="H1640" s="148">
        <f>H1641+H1642</f>
        <v>0</v>
      </c>
      <c r="I1640" s="148">
        <f t="shared" si="515"/>
        <v>1900</v>
      </c>
      <c r="J1640" s="247"/>
    </row>
    <row r="1641" spans="1:10" ht="15" x14ac:dyDescent="0.2">
      <c r="A1641" s="123">
        <v>4222</v>
      </c>
      <c r="B1641" s="222" t="s">
        <v>130</v>
      </c>
      <c r="C1641" s="111">
        <v>11</v>
      </c>
      <c r="D1641" s="122" t="s">
        <v>18</v>
      </c>
      <c r="E1641" s="147">
        <v>1000</v>
      </c>
      <c r="F1641" s="147">
        <v>1000</v>
      </c>
      <c r="G1641" s="147">
        <v>50</v>
      </c>
      <c r="H1641" s="147"/>
      <c r="I1641" s="147">
        <f t="shared" si="515"/>
        <v>950</v>
      </c>
      <c r="J1641" s="247"/>
    </row>
    <row r="1642" spans="1:10" s="142" customFormat="1" ht="15" x14ac:dyDescent="0.2">
      <c r="A1642" s="139">
        <v>4227</v>
      </c>
      <c r="B1642" s="223" t="s">
        <v>132</v>
      </c>
      <c r="C1642" s="137">
        <v>11</v>
      </c>
      <c r="D1642" s="138" t="s">
        <v>18</v>
      </c>
      <c r="E1642" s="147">
        <v>1000</v>
      </c>
      <c r="F1642" s="147">
        <v>1000</v>
      </c>
      <c r="G1642" s="147">
        <v>50</v>
      </c>
      <c r="H1642" s="147"/>
      <c r="I1642" s="147">
        <f t="shared" si="515"/>
        <v>950</v>
      </c>
      <c r="J1642" s="247"/>
    </row>
    <row r="1643" spans="1:10" s="115" customFormat="1" x14ac:dyDescent="0.2">
      <c r="A1643" s="207" t="s">
        <v>952</v>
      </c>
      <c r="B1643" s="205" t="s">
        <v>953</v>
      </c>
      <c r="C1643" s="208"/>
      <c r="D1643" s="208"/>
      <c r="E1643" s="209">
        <f t="shared" ref="E1643:H1643" si="530">E1644+E1661</f>
        <v>350000</v>
      </c>
      <c r="F1643" s="209">
        <f t="shared" si="530"/>
        <v>350000</v>
      </c>
      <c r="G1643" s="209">
        <f t="shared" si="530"/>
        <v>0</v>
      </c>
      <c r="H1643" s="209">
        <f t="shared" si="530"/>
        <v>0</v>
      </c>
      <c r="I1643" s="209">
        <f t="shared" ref="I1643:I1663" si="531">F1643-G1643+H1643</f>
        <v>350000</v>
      </c>
      <c r="J1643" s="247"/>
    </row>
    <row r="1644" spans="1:10" x14ac:dyDescent="0.2">
      <c r="A1644" s="210" t="s">
        <v>976</v>
      </c>
      <c r="B1644" s="211" t="s">
        <v>987</v>
      </c>
      <c r="C1644" s="212"/>
      <c r="D1644" s="212"/>
      <c r="E1644" s="213">
        <f t="shared" ref="E1644:H1644" si="532">E1645+E1649+E1651+E1659</f>
        <v>349000</v>
      </c>
      <c r="F1644" s="213">
        <f t="shared" si="532"/>
        <v>349000</v>
      </c>
      <c r="G1644" s="213">
        <f t="shared" si="532"/>
        <v>0</v>
      </c>
      <c r="H1644" s="213">
        <f t="shared" si="532"/>
        <v>0</v>
      </c>
      <c r="I1644" s="213">
        <f t="shared" si="531"/>
        <v>349000</v>
      </c>
      <c r="J1644" s="247"/>
    </row>
    <row r="1645" spans="1:10" x14ac:dyDescent="0.2">
      <c r="A1645" s="119">
        <v>321</v>
      </c>
      <c r="B1645" s="227" t="s">
        <v>916</v>
      </c>
      <c r="C1645" s="117"/>
      <c r="D1645" s="118"/>
      <c r="E1645" s="148">
        <f>E1646+E1647+E1648</f>
        <v>51000</v>
      </c>
      <c r="F1645" s="148">
        <f>F1646+F1647+F1648</f>
        <v>51000</v>
      </c>
      <c r="G1645" s="148">
        <f>G1646+G1647+G1648</f>
        <v>0</v>
      </c>
      <c r="H1645" s="148">
        <f>H1646+H1647+H1648</f>
        <v>0</v>
      </c>
      <c r="I1645" s="148">
        <f t="shared" si="531"/>
        <v>51000</v>
      </c>
      <c r="J1645" s="247"/>
    </row>
    <row r="1646" spans="1:10" ht="15" x14ac:dyDescent="0.2">
      <c r="A1646" s="123">
        <v>3211</v>
      </c>
      <c r="B1646" s="222" t="s">
        <v>110</v>
      </c>
      <c r="C1646" s="111">
        <v>51</v>
      </c>
      <c r="D1646" s="122" t="s">
        <v>18</v>
      </c>
      <c r="E1646" s="141">
        <v>45000</v>
      </c>
      <c r="F1646" s="141">
        <v>45000</v>
      </c>
      <c r="G1646" s="141"/>
      <c r="H1646" s="141"/>
      <c r="I1646" s="141">
        <f t="shared" si="531"/>
        <v>45000</v>
      </c>
      <c r="J1646" s="247"/>
    </row>
    <row r="1647" spans="1:10" ht="15" x14ac:dyDescent="0.2">
      <c r="A1647" s="123">
        <v>3212</v>
      </c>
      <c r="B1647" s="222" t="s">
        <v>111</v>
      </c>
      <c r="C1647" s="132">
        <v>51</v>
      </c>
      <c r="D1647" s="122" t="s">
        <v>18</v>
      </c>
      <c r="E1647" s="141">
        <v>0</v>
      </c>
      <c r="F1647" s="141">
        <v>0</v>
      </c>
      <c r="G1647" s="141"/>
      <c r="H1647" s="141"/>
      <c r="I1647" s="141">
        <f t="shared" si="531"/>
        <v>0</v>
      </c>
      <c r="J1647" s="247"/>
    </row>
    <row r="1648" spans="1:10" ht="15" x14ac:dyDescent="0.2">
      <c r="A1648" s="123">
        <v>3213</v>
      </c>
      <c r="B1648" s="222" t="s">
        <v>112</v>
      </c>
      <c r="C1648" s="132">
        <v>51</v>
      </c>
      <c r="D1648" s="122" t="s">
        <v>18</v>
      </c>
      <c r="E1648" s="141">
        <v>6000</v>
      </c>
      <c r="F1648" s="141">
        <v>6000</v>
      </c>
      <c r="G1648" s="141"/>
      <c r="H1648" s="141"/>
      <c r="I1648" s="141">
        <f t="shared" si="531"/>
        <v>6000</v>
      </c>
      <c r="J1648" s="247"/>
    </row>
    <row r="1649" spans="1:10" s="115" customFormat="1" x14ac:dyDescent="0.2">
      <c r="A1649" s="119">
        <v>322</v>
      </c>
      <c r="B1649" s="227" t="s">
        <v>917</v>
      </c>
      <c r="C1649" s="117"/>
      <c r="D1649" s="118"/>
      <c r="E1649" s="148">
        <f>E1650</f>
        <v>1000</v>
      </c>
      <c r="F1649" s="148">
        <f>F1650</f>
        <v>1000</v>
      </c>
      <c r="G1649" s="148">
        <f>G1650</f>
        <v>0</v>
      </c>
      <c r="H1649" s="148">
        <f>H1650</f>
        <v>0</v>
      </c>
      <c r="I1649" s="148">
        <f t="shared" si="531"/>
        <v>1000</v>
      </c>
      <c r="J1649" s="247"/>
    </row>
    <row r="1650" spans="1:10" ht="15" x14ac:dyDescent="0.2">
      <c r="A1650" s="123">
        <v>3221</v>
      </c>
      <c r="B1650" s="222" t="s">
        <v>146</v>
      </c>
      <c r="C1650" s="111">
        <v>51</v>
      </c>
      <c r="D1650" s="122" t="s">
        <v>18</v>
      </c>
      <c r="E1650" s="141">
        <v>1000</v>
      </c>
      <c r="F1650" s="141">
        <v>1000</v>
      </c>
      <c r="G1650" s="141"/>
      <c r="H1650" s="141"/>
      <c r="I1650" s="141">
        <f t="shared" si="531"/>
        <v>1000</v>
      </c>
      <c r="J1650" s="247"/>
    </row>
    <row r="1651" spans="1:10" x14ac:dyDescent="0.2">
      <c r="A1651" s="119">
        <v>323</v>
      </c>
      <c r="B1651" s="227" t="s">
        <v>918</v>
      </c>
      <c r="C1651" s="117"/>
      <c r="D1651" s="118"/>
      <c r="E1651" s="148">
        <f>SUM(E1652:E1658)</f>
        <v>296000</v>
      </c>
      <c r="F1651" s="148">
        <f>SUM(F1652:F1658)</f>
        <v>296000</v>
      </c>
      <c r="G1651" s="148">
        <f>SUM(G1652:G1658)</f>
        <v>0</v>
      </c>
      <c r="H1651" s="148">
        <f>SUM(H1652:H1658)</f>
        <v>0</v>
      </c>
      <c r="I1651" s="148">
        <f t="shared" si="531"/>
        <v>296000</v>
      </c>
      <c r="J1651" s="247"/>
    </row>
    <row r="1652" spans="1:10" ht="15" x14ac:dyDescent="0.2">
      <c r="A1652" s="123">
        <v>3231</v>
      </c>
      <c r="B1652" s="222" t="s">
        <v>117</v>
      </c>
      <c r="C1652" s="111">
        <v>51</v>
      </c>
      <c r="D1652" s="122" t="s">
        <v>18</v>
      </c>
      <c r="E1652" s="141">
        <v>1000</v>
      </c>
      <c r="F1652" s="141">
        <v>1000</v>
      </c>
      <c r="G1652" s="141"/>
      <c r="H1652" s="141"/>
      <c r="I1652" s="141">
        <f t="shared" si="531"/>
        <v>1000</v>
      </c>
      <c r="J1652" s="247"/>
    </row>
    <row r="1653" spans="1:10" ht="15" x14ac:dyDescent="0.2">
      <c r="A1653" s="123">
        <v>3232</v>
      </c>
      <c r="B1653" s="222" t="s">
        <v>118</v>
      </c>
      <c r="C1653" s="111">
        <v>51</v>
      </c>
      <c r="D1653" s="122" t="s">
        <v>18</v>
      </c>
      <c r="E1653" s="141">
        <v>24000</v>
      </c>
      <c r="F1653" s="141">
        <v>24000</v>
      </c>
      <c r="G1653" s="141"/>
      <c r="H1653" s="141"/>
      <c r="I1653" s="141">
        <f t="shared" si="531"/>
        <v>24000</v>
      </c>
      <c r="J1653" s="247"/>
    </row>
    <row r="1654" spans="1:10" ht="15" x14ac:dyDescent="0.2">
      <c r="A1654" s="123">
        <v>3233</v>
      </c>
      <c r="B1654" s="222" t="s">
        <v>119</v>
      </c>
      <c r="C1654" s="111">
        <v>51</v>
      </c>
      <c r="D1654" s="122" t="s">
        <v>18</v>
      </c>
      <c r="E1654" s="141">
        <v>35000</v>
      </c>
      <c r="F1654" s="141">
        <v>35000</v>
      </c>
      <c r="G1654" s="141"/>
      <c r="H1654" s="141"/>
      <c r="I1654" s="141">
        <f t="shared" si="531"/>
        <v>35000</v>
      </c>
      <c r="J1654" s="247"/>
    </row>
    <row r="1655" spans="1:10" ht="15" x14ac:dyDescent="0.2">
      <c r="A1655" s="123">
        <v>3235</v>
      </c>
      <c r="B1655" s="222" t="s">
        <v>42</v>
      </c>
      <c r="C1655" s="111">
        <v>51</v>
      </c>
      <c r="D1655" s="122" t="s">
        <v>18</v>
      </c>
      <c r="E1655" s="141">
        <v>1000</v>
      </c>
      <c r="F1655" s="141">
        <v>1000</v>
      </c>
      <c r="G1655" s="141"/>
      <c r="H1655" s="141"/>
      <c r="I1655" s="141">
        <f t="shared" si="531"/>
        <v>1000</v>
      </c>
      <c r="J1655" s="247"/>
    </row>
    <row r="1656" spans="1:10" ht="15" x14ac:dyDescent="0.2">
      <c r="A1656" s="123">
        <v>3237</v>
      </c>
      <c r="B1656" s="222" t="s">
        <v>36</v>
      </c>
      <c r="C1656" s="111">
        <v>51</v>
      </c>
      <c r="D1656" s="122" t="s">
        <v>18</v>
      </c>
      <c r="E1656" s="141">
        <v>218000</v>
      </c>
      <c r="F1656" s="141">
        <v>218000</v>
      </c>
      <c r="G1656" s="141"/>
      <c r="H1656" s="141"/>
      <c r="I1656" s="141">
        <f t="shared" si="531"/>
        <v>218000</v>
      </c>
      <c r="J1656" s="247"/>
    </row>
    <row r="1657" spans="1:10" ht="15" x14ac:dyDescent="0.2">
      <c r="A1657" s="123">
        <v>3238</v>
      </c>
      <c r="B1657" s="222" t="s">
        <v>122</v>
      </c>
      <c r="C1657" s="111">
        <v>51</v>
      </c>
      <c r="D1657" s="122" t="s">
        <v>18</v>
      </c>
      <c r="E1657" s="141">
        <v>16000</v>
      </c>
      <c r="F1657" s="141">
        <v>16000</v>
      </c>
      <c r="G1657" s="141"/>
      <c r="H1657" s="141"/>
      <c r="I1657" s="141">
        <f t="shared" si="531"/>
        <v>16000</v>
      </c>
      <c r="J1657" s="247"/>
    </row>
    <row r="1658" spans="1:10" ht="15" x14ac:dyDescent="0.2">
      <c r="A1658" s="123">
        <v>3239</v>
      </c>
      <c r="B1658" s="222" t="s">
        <v>41</v>
      </c>
      <c r="C1658" s="111">
        <v>51</v>
      </c>
      <c r="D1658" s="122" t="s">
        <v>18</v>
      </c>
      <c r="E1658" s="141">
        <v>1000</v>
      </c>
      <c r="F1658" s="141">
        <v>1000</v>
      </c>
      <c r="G1658" s="141"/>
      <c r="H1658" s="141"/>
      <c r="I1658" s="141">
        <f t="shared" si="531"/>
        <v>1000</v>
      </c>
      <c r="J1658" s="247"/>
    </row>
    <row r="1659" spans="1:10" x14ac:dyDescent="0.2">
      <c r="A1659" s="119">
        <v>329</v>
      </c>
      <c r="B1659" s="227" t="s">
        <v>125</v>
      </c>
      <c r="C1659" s="117"/>
      <c r="D1659" s="118"/>
      <c r="E1659" s="148">
        <f>E1660</f>
        <v>1000</v>
      </c>
      <c r="F1659" s="148">
        <f>F1660</f>
        <v>1000</v>
      </c>
      <c r="G1659" s="148">
        <f>G1660</f>
        <v>0</v>
      </c>
      <c r="H1659" s="148">
        <f>H1660</f>
        <v>0</v>
      </c>
      <c r="I1659" s="148">
        <f t="shared" si="531"/>
        <v>1000</v>
      </c>
      <c r="J1659" s="247"/>
    </row>
    <row r="1660" spans="1:10" ht="15" x14ac:dyDescent="0.2">
      <c r="A1660" s="123">
        <v>3293</v>
      </c>
      <c r="B1660" s="222" t="s">
        <v>124</v>
      </c>
      <c r="C1660" s="111">
        <v>51</v>
      </c>
      <c r="D1660" s="122" t="s">
        <v>18</v>
      </c>
      <c r="E1660" s="141">
        <v>1000</v>
      </c>
      <c r="F1660" s="141">
        <v>1000</v>
      </c>
      <c r="G1660" s="141"/>
      <c r="H1660" s="141"/>
      <c r="I1660" s="141">
        <f t="shared" si="531"/>
        <v>1000</v>
      </c>
      <c r="J1660" s="247"/>
    </row>
    <row r="1661" spans="1:10" x14ac:dyDescent="0.2">
      <c r="A1661" s="210" t="s">
        <v>977</v>
      </c>
      <c r="B1661" s="211" t="s">
        <v>994</v>
      </c>
      <c r="C1661" s="212"/>
      <c r="D1661" s="212"/>
      <c r="E1661" s="213">
        <f t="shared" ref="E1661:H1661" si="533">E1662</f>
        <v>1000</v>
      </c>
      <c r="F1661" s="213">
        <f t="shared" si="533"/>
        <v>1000</v>
      </c>
      <c r="G1661" s="213">
        <f t="shared" si="533"/>
        <v>0</v>
      </c>
      <c r="H1661" s="213">
        <f t="shared" si="533"/>
        <v>0</v>
      </c>
      <c r="I1661" s="213">
        <f t="shared" si="531"/>
        <v>1000</v>
      </c>
      <c r="J1661" s="247"/>
    </row>
    <row r="1662" spans="1:10" x14ac:dyDescent="0.2">
      <c r="A1662" s="119">
        <v>422</v>
      </c>
      <c r="B1662" s="227" t="s">
        <v>921</v>
      </c>
      <c r="C1662" s="117"/>
      <c r="D1662" s="118"/>
      <c r="E1662" s="148">
        <f t="shared" ref="E1662:H1662" si="534">E1663</f>
        <v>1000</v>
      </c>
      <c r="F1662" s="148">
        <f t="shared" si="534"/>
        <v>1000</v>
      </c>
      <c r="G1662" s="148">
        <f t="shared" si="534"/>
        <v>0</v>
      </c>
      <c r="H1662" s="148">
        <f t="shared" si="534"/>
        <v>0</v>
      </c>
      <c r="I1662" s="148">
        <f t="shared" si="531"/>
        <v>1000</v>
      </c>
      <c r="J1662" s="247"/>
    </row>
    <row r="1663" spans="1:10" ht="15" x14ac:dyDescent="0.2">
      <c r="A1663" s="123">
        <v>4222</v>
      </c>
      <c r="B1663" s="222" t="s">
        <v>130</v>
      </c>
      <c r="C1663" s="111">
        <v>51</v>
      </c>
      <c r="D1663" s="122" t="s">
        <v>18</v>
      </c>
      <c r="E1663" s="141">
        <v>1000</v>
      </c>
      <c r="F1663" s="141">
        <v>1000</v>
      </c>
      <c r="G1663" s="147"/>
      <c r="H1663" s="147"/>
      <c r="I1663" s="147">
        <f t="shared" si="531"/>
        <v>1000</v>
      </c>
      <c r="J1663" s="247"/>
    </row>
    <row r="1664" spans="1:10" s="115" customFormat="1" x14ac:dyDescent="0.2">
      <c r="A1664" s="207" t="s">
        <v>948</v>
      </c>
      <c r="B1664" s="205" t="s">
        <v>949</v>
      </c>
      <c r="C1664" s="208"/>
      <c r="D1664" s="208"/>
      <c r="E1664" s="209">
        <f t="shared" ref="E1664:H1664" si="535">E1665+E1673+E1692</f>
        <v>79000</v>
      </c>
      <c r="F1664" s="209">
        <f t="shared" si="535"/>
        <v>79000</v>
      </c>
      <c r="G1664" s="209">
        <f t="shared" si="535"/>
        <v>0</v>
      </c>
      <c r="H1664" s="209">
        <f t="shared" si="535"/>
        <v>0</v>
      </c>
      <c r="I1664" s="209">
        <f t="shared" ref="I1664:I1708" si="536">F1664-G1664+H1664</f>
        <v>79000</v>
      </c>
      <c r="J1664" s="247"/>
    </row>
    <row r="1665" spans="1:10" x14ac:dyDescent="0.2">
      <c r="A1665" s="210" t="s">
        <v>944</v>
      </c>
      <c r="B1665" s="211" t="s">
        <v>986</v>
      </c>
      <c r="C1665" s="212"/>
      <c r="D1665" s="212"/>
      <c r="E1665" s="213">
        <f t="shared" ref="E1665:H1665" si="537">E1666+E1669+E1671</f>
        <v>4000</v>
      </c>
      <c r="F1665" s="213">
        <f t="shared" si="537"/>
        <v>4000</v>
      </c>
      <c r="G1665" s="213">
        <f t="shared" si="537"/>
        <v>0</v>
      </c>
      <c r="H1665" s="213">
        <f t="shared" si="537"/>
        <v>0</v>
      </c>
      <c r="I1665" s="213">
        <f t="shared" si="536"/>
        <v>4000</v>
      </c>
      <c r="J1665" s="247"/>
    </row>
    <row r="1666" spans="1:10" x14ac:dyDescent="0.2">
      <c r="A1666" s="119">
        <v>311</v>
      </c>
      <c r="B1666" s="226" t="s">
        <v>914</v>
      </c>
      <c r="C1666" s="130"/>
      <c r="D1666" s="118"/>
      <c r="E1666" s="120">
        <f>E1667+E1668</f>
        <v>2000</v>
      </c>
      <c r="F1666" s="120">
        <f>F1667+F1668</f>
        <v>2000</v>
      </c>
      <c r="G1666" s="120">
        <f>G1667+G1668</f>
        <v>0</v>
      </c>
      <c r="H1666" s="120">
        <f>H1667+H1668</f>
        <v>0</v>
      </c>
      <c r="I1666" s="120">
        <f t="shared" si="536"/>
        <v>2000</v>
      </c>
      <c r="J1666" s="247"/>
    </row>
    <row r="1667" spans="1:10" s="142" customFormat="1" ht="15" x14ac:dyDescent="0.2">
      <c r="A1667" s="123">
        <v>3111</v>
      </c>
      <c r="B1667" s="222" t="s">
        <v>19</v>
      </c>
      <c r="C1667" s="132">
        <v>559</v>
      </c>
      <c r="D1667" s="122" t="s">
        <v>18</v>
      </c>
      <c r="E1667" s="147">
        <v>1000</v>
      </c>
      <c r="F1667" s="147">
        <v>1000</v>
      </c>
      <c r="G1667" s="147"/>
      <c r="H1667" s="147"/>
      <c r="I1667" s="147">
        <f t="shared" si="536"/>
        <v>1000</v>
      </c>
      <c r="J1667" s="247"/>
    </row>
    <row r="1668" spans="1:10" s="142" customFormat="1" ht="15" x14ac:dyDescent="0.2">
      <c r="A1668" s="123">
        <v>3113</v>
      </c>
      <c r="B1668" s="222" t="s">
        <v>20</v>
      </c>
      <c r="C1668" s="132">
        <v>559</v>
      </c>
      <c r="D1668" s="122" t="s">
        <v>18</v>
      </c>
      <c r="E1668" s="147">
        <v>1000</v>
      </c>
      <c r="F1668" s="147">
        <v>1000</v>
      </c>
      <c r="G1668" s="147"/>
      <c r="H1668" s="147"/>
      <c r="I1668" s="147">
        <f t="shared" si="536"/>
        <v>1000</v>
      </c>
      <c r="J1668" s="247"/>
    </row>
    <row r="1669" spans="1:10" x14ac:dyDescent="0.2">
      <c r="A1669" s="119">
        <v>312</v>
      </c>
      <c r="B1669" s="227" t="s">
        <v>22</v>
      </c>
      <c r="C1669" s="130"/>
      <c r="D1669" s="118"/>
      <c r="E1669" s="120">
        <f>E1670</f>
        <v>1000</v>
      </c>
      <c r="F1669" s="120">
        <f>F1670</f>
        <v>1000</v>
      </c>
      <c r="G1669" s="120">
        <f>G1670</f>
        <v>0</v>
      </c>
      <c r="H1669" s="120">
        <f>H1670</f>
        <v>0</v>
      </c>
      <c r="I1669" s="120">
        <f t="shared" si="536"/>
        <v>1000</v>
      </c>
      <c r="J1669" s="247"/>
    </row>
    <row r="1670" spans="1:10" s="142" customFormat="1" ht="15" x14ac:dyDescent="0.2">
      <c r="A1670" s="123">
        <v>3121</v>
      </c>
      <c r="B1670" s="222" t="s">
        <v>138</v>
      </c>
      <c r="C1670" s="132">
        <v>559</v>
      </c>
      <c r="D1670" s="122" t="s">
        <v>18</v>
      </c>
      <c r="E1670" s="147">
        <v>1000</v>
      </c>
      <c r="F1670" s="147">
        <v>1000</v>
      </c>
      <c r="G1670" s="147"/>
      <c r="H1670" s="147"/>
      <c r="I1670" s="147">
        <f t="shared" si="536"/>
        <v>1000</v>
      </c>
      <c r="J1670" s="247"/>
    </row>
    <row r="1671" spans="1:10" x14ac:dyDescent="0.2">
      <c r="A1671" s="119">
        <v>313</v>
      </c>
      <c r="B1671" s="227" t="s">
        <v>915</v>
      </c>
      <c r="C1671" s="130"/>
      <c r="D1671" s="118"/>
      <c r="E1671" s="120">
        <f>E1672</f>
        <v>1000</v>
      </c>
      <c r="F1671" s="120">
        <f>F1672</f>
        <v>1000</v>
      </c>
      <c r="G1671" s="120">
        <f>G1672</f>
        <v>0</v>
      </c>
      <c r="H1671" s="120">
        <f>H1672</f>
        <v>0</v>
      </c>
      <c r="I1671" s="120">
        <f t="shared" si="536"/>
        <v>1000</v>
      </c>
      <c r="J1671" s="247"/>
    </row>
    <row r="1672" spans="1:10" s="142" customFormat="1" ht="15" x14ac:dyDescent="0.2">
      <c r="A1672" s="123">
        <v>3132</v>
      </c>
      <c r="B1672" s="222" t="s">
        <v>280</v>
      </c>
      <c r="C1672" s="132">
        <v>559</v>
      </c>
      <c r="D1672" s="122" t="s">
        <v>18</v>
      </c>
      <c r="E1672" s="147">
        <v>1000</v>
      </c>
      <c r="F1672" s="147">
        <v>1000</v>
      </c>
      <c r="G1672" s="147"/>
      <c r="H1672" s="147"/>
      <c r="I1672" s="147">
        <f t="shared" si="536"/>
        <v>1000</v>
      </c>
      <c r="J1672" s="247"/>
    </row>
    <row r="1673" spans="1:10" x14ac:dyDescent="0.2">
      <c r="A1673" s="210" t="s">
        <v>976</v>
      </c>
      <c r="B1673" s="211" t="s">
        <v>987</v>
      </c>
      <c r="C1673" s="212"/>
      <c r="D1673" s="212"/>
      <c r="E1673" s="213">
        <f t="shared" ref="E1673:H1673" si="538">E1674+E1678+E1680+E1688+E1690</f>
        <v>75000</v>
      </c>
      <c r="F1673" s="213">
        <f t="shared" si="538"/>
        <v>75000</v>
      </c>
      <c r="G1673" s="213">
        <f t="shared" si="538"/>
        <v>0</v>
      </c>
      <c r="H1673" s="213">
        <f t="shared" si="538"/>
        <v>0</v>
      </c>
      <c r="I1673" s="213">
        <f t="shared" si="536"/>
        <v>75000</v>
      </c>
      <c r="J1673" s="247"/>
    </row>
    <row r="1674" spans="1:10" x14ac:dyDescent="0.2">
      <c r="A1674" s="119">
        <v>321</v>
      </c>
      <c r="B1674" s="227" t="s">
        <v>916</v>
      </c>
      <c r="C1674" s="117"/>
      <c r="D1674" s="118"/>
      <c r="E1674" s="148">
        <f>E1675+E1676+E1677</f>
        <v>0</v>
      </c>
      <c r="F1674" s="148">
        <f>F1675+F1676+F1677</f>
        <v>0</v>
      </c>
      <c r="G1674" s="148">
        <f>G1675+G1676+G1677</f>
        <v>0</v>
      </c>
      <c r="H1674" s="148">
        <f>H1675+H1676+H1677</f>
        <v>0</v>
      </c>
      <c r="I1674" s="148">
        <f t="shared" si="536"/>
        <v>0</v>
      </c>
      <c r="J1674" s="247"/>
    </row>
    <row r="1675" spans="1:10" ht="15" x14ac:dyDescent="0.2">
      <c r="A1675" s="123">
        <v>3211</v>
      </c>
      <c r="B1675" s="222" t="s">
        <v>110</v>
      </c>
      <c r="C1675" s="111">
        <v>559</v>
      </c>
      <c r="D1675" s="122" t="s">
        <v>18</v>
      </c>
      <c r="E1675" s="141">
        <v>0</v>
      </c>
      <c r="F1675" s="141">
        <v>0</v>
      </c>
      <c r="G1675" s="141"/>
      <c r="H1675" s="141"/>
      <c r="I1675" s="141">
        <f t="shared" si="536"/>
        <v>0</v>
      </c>
      <c r="J1675" s="247"/>
    </row>
    <row r="1676" spans="1:10" ht="15" x14ac:dyDescent="0.2">
      <c r="A1676" s="123">
        <v>3212</v>
      </c>
      <c r="B1676" s="222" t="s">
        <v>111</v>
      </c>
      <c r="C1676" s="132">
        <v>559</v>
      </c>
      <c r="D1676" s="122" t="s">
        <v>18</v>
      </c>
      <c r="E1676" s="141">
        <v>0</v>
      </c>
      <c r="F1676" s="141">
        <v>0</v>
      </c>
      <c r="G1676" s="141"/>
      <c r="H1676" s="141"/>
      <c r="I1676" s="141">
        <f t="shared" si="536"/>
        <v>0</v>
      </c>
      <c r="J1676" s="247"/>
    </row>
    <row r="1677" spans="1:10" ht="15" x14ac:dyDescent="0.2">
      <c r="A1677" s="123">
        <v>3213</v>
      </c>
      <c r="B1677" s="222" t="s">
        <v>112</v>
      </c>
      <c r="C1677" s="132">
        <v>559</v>
      </c>
      <c r="D1677" s="122" t="s">
        <v>18</v>
      </c>
      <c r="E1677" s="141">
        <v>0</v>
      </c>
      <c r="F1677" s="141">
        <v>0</v>
      </c>
      <c r="G1677" s="141"/>
      <c r="H1677" s="141"/>
      <c r="I1677" s="141">
        <f t="shared" si="536"/>
        <v>0</v>
      </c>
      <c r="J1677" s="247"/>
    </row>
    <row r="1678" spans="1:10" s="115" customFormat="1" x14ac:dyDescent="0.2">
      <c r="A1678" s="119">
        <v>322</v>
      </c>
      <c r="B1678" s="227" t="s">
        <v>917</v>
      </c>
      <c r="C1678" s="117"/>
      <c r="D1678" s="118"/>
      <c r="E1678" s="148">
        <f>E1679</f>
        <v>0</v>
      </c>
      <c r="F1678" s="148">
        <f>F1679</f>
        <v>0</v>
      </c>
      <c r="G1678" s="148">
        <f>G1679</f>
        <v>0</v>
      </c>
      <c r="H1678" s="148">
        <f>H1679</f>
        <v>0</v>
      </c>
      <c r="I1678" s="148">
        <f t="shared" si="536"/>
        <v>0</v>
      </c>
      <c r="J1678" s="247"/>
    </row>
    <row r="1679" spans="1:10" ht="15" x14ac:dyDescent="0.2">
      <c r="A1679" s="123">
        <v>3221</v>
      </c>
      <c r="B1679" s="222" t="s">
        <v>146</v>
      </c>
      <c r="C1679" s="111">
        <v>559</v>
      </c>
      <c r="D1679" s="122" t="s">
        <v>18</v>
      </c>
      <c r="E1679" s="141">
        <v>0</v>
      </c>
      <c r="F1679" s="141">
        <v>0</v>
      </c>
      <c r="G1679" s="141"/>
      <c r="H1679" s="141"/>
      <c r="I1679" s="141">
        <f t="shared" si="536"/>
        <v>0</v>
      </c>
      <c r="J1679" s="247"/>
    </row>
    <row r="1680" spans="1:10" x14ac:dyDescent="0.2">
      <c r="A1680" s="119">
        <v>323</v>
      </c>
      <c r="B1680" s="227" t="s">
        <v>918</v>
      </c>
      <c r="C1680" s="117"/>
      <c r="D1680" s="118"/>
      <c r="E1680" s="148">
        <f>SUM(E1681:E1687)</f>
        <v>75000</v>
      </c>
      <c r="F1680" s="148">
        <f>SUM(F1681:F1687)</f>
        <v>75000</v>
      </c>
      <c r="G1680" s="148">
        <f>SUM(G1681:G1687)</f>
        <v>0</v>
      </c>
      <c r="H1680" s="148">
        <f>SUM(H1681:H1687)</f>
        <v>0</v>
      </c>
      <c r="I1680" s="148">
        <f t="shared" si="536"/>
        <v>75000</v>
      </c>
      <c r="J1680" s="247"/>
    </row>
    <row r="1681" spans="1:10" ht="15" x14ac:dyDescent="0.2">
      <c r="A1681" s="123">
        <v>3231</v>
      </c>
      <c r="B1681" s="222" t="s">
        <v>117</v>
      </c>
      <c r="C1681" s="111">
        <v>559</v>
      </c>
      <c r="D1681" s="122" t="s">
        <v>18</v>
      </c>
      <c r="E1681" s="141">
        <v>0</v>
      </c>
      <c r="F1681" s="141">
        <v>0</v>
      </c>
      <c r="G1681" s="141"/>
      <c r="H1681" s="141"/>
      <c r="I1681" s="141">
        <f t="shared" si="536"/>
        <v>0</v>
      </c>
      <c r="J1681" s="247"/>
    </row>
    <row r="1682" spans="1:10" ht="15" x14ac:dyDescent="0.2">
      <c r="A1682" s="123">
        <v>3232</v>
      </c>
      <c r="B1682" s="222" t="s">
        <v>118</v>
      </c>
      <c r="C1682" s="111">
        <v>559</v>
      </c>
      <c r="D1682" s="122" t="s">
        <v>18</v>
      </c>
      <c r="E1682" s="141">
        <v>20000</v>
      </c>
      <c r="F1682" s="141">
        <v>20000</v>
      </c>
      <c r="G1682" s="141"/>
      <c r="H1682" s="141"/>
      <c r="I1682" s="141">
        <f t="shared" si="536"/>
        <v>20000</v>
      </c>
      <c r="J1682" s="247"/>
    </row>
    <row r="1683" spans="1:10" ht="15" x14ac:dyDescent="0.2">
      <c r="A1683" s="123">
        <v>3233</v>
      </c>
      <c r="B1683" s="222" t="s">
        <v>119</v>
      </c>
      <c r="C1683" s="111">
        <v>559</v>
      </c>
      <c r="D1683" s="122" t="s">
        <v>18</v>
      </c>
      <c r="E1683" s="141">
        <v>28000</v>
      </c>
      <c r="F1683" s="141">
        <v>28000</v>
      </c>
      <c r="G1683" s="141"/>
      <c r="H1683" s="141"/>
      <c r="I1683" s="141">
        <f t="shared" si="536"/>
        <v>28000</v>
      </c>
      <c r="J1683" s="247"/>
    </row>
    <row r="1684" spans="1:10" ht="15" x14ac:dyDescent="0.2">
      <c r="A1684" s="123">
        <v>3235</v>
      </c>
      <c r="B1684" s="222" t="s">
        <v>42</v>
      </c>
      <c r="C1684" s="111">
        <v>559</v>
      </c>
      <c r="D1684" s="122" t="s">
        <v>18</v>
      </c>
      <c r="E1684" s="141">
        <v>0</v>
      </c>
      <c r="F1684" s="141">
        <v>0</v>
      </c>
      <c r="G1684" s="141"/>
      <c r="H1684" s="141"/>
      <c r="I1684" s="141">
        <f t="shared" si="536"/>
        <v>0</v>
      </c>
      <c r="J1684" s="247"/>
    </row>
    <row r="1685" spans="1:10" ht="15" x14ac:dyDescent="0.2">
      <c r="A1685" s="123">
        <v>3237</v>
      </c>
      <c r="B1685" s="222" t="s">
        <v>36</v>
      </c>
      <c r="C1685" s="111">
        <v>559</v>
      </c>
      <c r="D1685" s="122" t="s">
        <v>18</v>
      </c>
      <c r="E1685" s="141">
        <v>14000</v>
      </c>
      <c r="F1685" s="141">
        <v>14000</v>
      </c>
      <c r="G1685" s="141"/>
      <c r="H1685" s="141"/>
      <c r="I1685" s="141">
        <f t="shared" si="536"/>
        <v>14000</v>
      </c>
      <c r="J1685" s="247"/>
    </row>
    <row r="1686" spans="1:10" ht="15" x14ac:dyDescent="0.2">
      <c r="A1686" s="123">
        <v>3238</v>
      </c>
      <c r="B1686" s="222" t="s">
        <v>122</v>
      </c>
      <c r="C1686" s="111">
        <v>559</v>
      </c>
      <c r="D1686" s="122" t="s">
        <v>18</v>
      </c>
      <c r="E1686" s="141">
        <v>13000</v>
      </c>
      <c r="F1686" s="141">
        <v>13000</v>
      </c>
      <c r="G1686" s="141"/>
      <c r="H1686" s="141"/>
      <c r="I1686" s="141">
        <f t="shared" si="536"/>
        <v>13000</v>
      </c>
      <c r="J1686" s="247"/>
    </row>
    <row r="1687" spans="1:10" ht="15" x14ac:dyDescent="0.2">
      <c r="A1687" s="123">
        <v>3239</v>
      </c>
      <c r="B1687" s="222" t="s">
        <v>41</v>
      </c>
      <c r="C1687" s="111">
        <v>559</v>
      </c>
      <c r="D1687" s="122" t="s">
        <v>18</v>
      </c>
      <c r="E1687" s="141">
        <v>0</v>
      </c>
      <c r="F1687" s="141">
        <v>0</v>
      </c>
      <c r="G1687" s="141"/>
      <c r="H1687" s="141"/>
      <c r="I1687" s="141">
        <f t="shared" si="536"/>
        <v>0</v>
      </c>
      <c r="J1687" s="247"/>
    </row>
    <row r="1688" spans="1:10" s="115" customFormat="1" x14ac:dyDescent="0.2">
      <c r="A1688" s="119">
        <v>324</v>
      </c>
      <c r="B1688" s="227" t="s">
        <v>238</v>
      </c>
      <c r="C1688" s="117"/>
      <c r="D1688" s="118"/>
      <c r="E1688" s="155">
        <f>E1689</f>
        <v>0</v>
      </c>
      <c r="F1688" s="155">
        <f>F1689</f>
        <v>0</v>
      </c>
      <c r="G1688" s="155">
        <f>G1689</f>
        <v>0</v>
      </c>
      <c r="H1688" s="155">
        <f>H1689</f>
        <v>0</v>
      </c>
      <c r="I1688" s="155">
        <f t="shared" si="536"/>
        <v>0</v>
      </c>
      <c r="J1688" s="247"/>
    </row>
    <row r="1689" spans="1:10" ht="15" x14ac:dyDescent="0.2">
      <c r="A1689" s="123">
        <v>3241</v>
      </c>
      <c r="B1689" s="222" t="s">
        <v>238</v>
      </c>
      <c r="C1689" s="111">
        <v>559</v>
      </c>
      <c r="D1689" s="122" t="s">
        <v>18</v>
      </c>
      <c r="E1689" s="147">
        <v>0</v>
      </c>
      <c r="F1689" s="147">
        <v>0</v>
      </c>
      <c r="G1689" s="147"/>
      <c r="H1689" s="147"/>
      <c r="I1689" s="147">
        <f t="shared" si="536"/>
        <v>0</v>
      </c>
      <c r="J1689" s="247"/>
    </row>
    <row r="1690" spans="1:10" x14ac:dyDescent="0.2">
      <c r="A1690" s="119">
        <v>329</v>
      </c>
      <c r="B1690" s="227" t="s">
        <v>125</v>
      </c>
      <c r="C1690" s="117"/>
      <c r="D1690" s="118"/>
      <c r="E1690" s="148">
        <f>E1691</f>
        <v>0</v>
      </c>
      <c r="F1690" s="148">
        <f>F1691</f>
        <v>0</v>
      </c>
      <c r="G1690" s="148">
        <f>G1691</f>
        <v>0</v>
      </c>
      <c r="H1690" s="148">
        <f>H1691</f>
        <v>0</v>
      </c>
      <c r="I1690" s="148">
        <f t="shared" si="536"/>
        <v>0</v>
      </c>
      <c r="J1690" s="247"/>
    </row>
    <row r="1691" spans="1:10" ht="15" x14ac:dyDescent="0.2">
      <c r="A1691" s="123">
        <v>3293</v>
      </c>
      <c r="B1691" s="222" t="s">
        <v>124</v>
      </c>
      <c r="C1691" s="111">
        <v>559</v>
      </c>
      <c r="D1691" s="122" t="s">
        <v>18</v>
      </c>
      <c r="E1691" s="141">
        <v>0</v>
      </c>
      <c r="F1691" s="141">
        <v>0</v>
      </c>
      <c r="G1691" s="141"/>
      <c r="H1691" s="141"/>
      <c r="I1691" s="141">
        <f t="shared" si="536"/>
        <v>0</v>
      </c>
      <c r="J1691" s="247"/>
    </row>
    <row r="1692" spans="1:10" x14ac:dyDescent="0.2">
      <c r="A1692" s="210" t="s">
        <v>977</v>
      </c>
      <c r="B1692" s="211" t="s">
        <v>994</v>
      </c>
      <c r="C1692" s="212"/>
      <c r="D1692" s="212"/>
      <c r="E1692" s="213">
        <f t="shared" ref="E1692:H1692" si="539">E1693</f>
        <v>0</v>
      </c>
      <c r="F1692" s="213">
        <f t="shared" si="539"/>
        <v>0</v>
      </c>
      <c r="G1692" s="213">
        <f t="shared" si="539"/>
        <v>0</v>
      </c>
      <c r="H1692" s="213">
        <f t="shared" si="539"/>
        <v>0</v>
      </c>
      <c r="I1692" s="213">
        <f t="shared" si="536"/>
        <v>0</v>
      </c>
      <c r="J1692" s="247"/>
    </row>
    <row r="1693" spans="1:10" x14ac:dyDescent="0.2">
      <c r="A1693" s="119">
        <v>422</v>
      </c>
      <c r="B1693" s="227" t="s">
        <v>921</v>
      </c>
      <c r="C1693" s="117"/>
      <c r="D1693" s="118"/>
      <c r="E1693" s="148">
        <f>E1694+E1695</f>
        <v>0</v>
      </c>
      <c r="F1693" s="148">
        <f>F1694+F1695</f>
        <v>0</v>
      </c>
      <c r="G1693" s="148">
        <f>G1694+G1695</f>
        <v>0</v>
      </c>
      <c r="H1693" s="148">
        <f>H1694+H1695</f>
        <v>0</v>
      </c>
      <c r="I1693" s="148">
        <f t="shared" si="536"/>
        <v>0</v>
      </c>
      <c r="J1693" s="247"/>
    </row>
    <row r="1694" spans="1:10" ht="15" x14ac:dyDescent="0.2">
      <c r="A1694" s="123">
        <v>4222</v>
      </c>
      <c r="B1694" s="222" t="s">
        <v>130</v>
      </c>
      <c r="C1694" s="111">
        <v>559</v>
      </c>
      <c r="D1694" s="122" t="s">
        <v>18</v>
      </c>
      <c r="E1694" s="147">
        <v>0</v>
      </c>
      <c r="F1694" s="147">
        <v>0</v>
      </c>
      <c r="G1694" s="147"/>
      <c r="H1694" s="147"/>
      <c r="I1694" s="147">
        <f t="shared" si="536"/>
        <v>0</v>
      </c>
      <c r="J1694" s="247"/>
    </row>
    <row r="1695" spans="1:10" ht="15" x14ac:dyDescent="0.2">
      <c r="A1695" s="123">
        <v>4227</v>
      </c>
      <c r="B1695" s="222" t="s">
        <v>132</v>
      </c>
      <c r="C1695" s="111">
        <v>559</v>
      </c>
      <c r="D1695" s="122" t="s">
        <v>18</v>
      </c>
      <c r="E1695" s="147">
        <v>0</v>
      </c>
      <c r="F1695" s="147">
        <v>0</v>
      </c>
      <c r="G1695" s="147"/>
      <c r="H1695" s="147"/>
      <c r="I1695" s="147">
        <f t="shared" si="536"/>
        <v>0</v>
      </c>
      <c r="J1695" s="247"/>
    </row>
    <row r="1696" spans="1:10" ht="31.5" x14ac:dyDescent="0.2">
      <c r="A1696" s="171" t="s">
        <v>886</v>
      </c>
      <c r="B1696" s="173" t="s">
        <v>887</v>
      </c>
      <c r="C1696" s="194"/>
      <c r="D1696" s="194"/>
      <c r="E1696" s="174">
        <f>E1697</f>
        <v>150006000</v>
      </c>
      <c r="F1696" s="174">
        <f>F1697</f>
        <v>150006000</v>
      </c>
      <c r="G1696" s="174">
        <f>G1697</f>
        <v>0</v>
      </c>
      <c r="H1696" s="174">
        <f>H1697</f>
        <v>0</v>
      </c>
      <c r="I1696" s="174">
        <f t="shared" si="536"/>
        <v>150006000</v>
      </c>
      <c r="J1696" s="247"/>
    </row>
    <row r="1697" spans="1:10" s="115" customFormat="1" x14ac:dyDescent="0.2">
      <c r="A1697" s="207" t="s">
        <v>967</v>
      </c>
      <c r="B1697" s="205" t="s">
        <v>887</v>
      </c>
      <c r="C1697" s="208"/>
      <c r="D1697" s="208"/>
      <c r="E1697" s="209">
        <f t="shared" ref="E1697:H1697" si="540">E1698+E1703</f>
        <v>150006000</v>
      </c>
      <c r="F1697" s="209">
        <f t="shared" si="540"/>
        <v>150006000</v>
      </c>
      <c r="G1697" s="209">
        <f t="shared" si="540"/>
        <v>0</v>
      </c>
      <c r="H1697" s="209">
        <f t="shared" si="540"/>
        <v>0</v>
      </c>
      <c r="I1697" s="209">
        <f t="shared" si="536"/>
        <v>150006000</v>
      </c>
      <c r="J1697" s="247"/>
    </row>
    <row r="1698" spans="1:10" x14ac:dyDescent="0.2">
      <c r="A1698" s="210" t="s">
        <v>983</v>
      </c>
      <c r="B1698" s="211" t="s">
        <v>990</v>
      </c>
      <c r="C1698" s="212"/>
      <c r="D1698" s="212"/>
      <c r="E1698" s="213">
        <f t="shared" ref="E1698:H1698" si="541">E1699</f>
        <v>3000.0000000149012</v>
      </c>
      <c r="F1698" s="213">
        <f t="shared" si="541"/>
        <v>3000.0000000149012</v>
      </c>
      <c r="G1698" s="213">
        <f t="shared" si="541"/>
        <v>0</v>
      </c>
      <c r="H1698" s="213">
        <f t="shared" si="541"/>
        <v>0</v>
      </c>
      <c r="I1698" s="213">
        <f t="shared" si="536"/>
        <v>3000.0000000149012</v>
      </c>
      <c r="J1698" s="247"/>
    </row>
    <row r="1699" spans="1:10" s="115" customFormat="1" x14ac:dyDescent="0.2">
      <c r="A1699" s="119">
        <v>368</v>
      </c>
      <c r="B1699" s="144" t="s">
        <v>928</v>
      </c>
      <c r="C1699" s="117"/>
      <c r="D1699" s="118"/>
      <c r="E1699" s="120">
        <f>SUM(E1700:E1702)</f>
        <v>3000.0000000149012</v>
      </c>
      <c r="F1699" s="120">
        <f>SUM(F1700:F1702)</f>
        <v>3000.0000000149012</v>
      </c>
      <c r="G1699" s="120">
        <f>SUM(G1700:G1702)</f>
        <v>0</v>
      </c>
      <c r="H1699" s="120">
        <f>SUM(H1700:H1702)</f>
        <v>0</v>
      </c>
      <c r="I1699" s="120">
        <f t="shared" si="536"/>
        <v>3000.0000000149012</v>
      </c>
      <c r="J1699" s="247"/>
    </row>
    <row r="1700" spans="1:10" s="142" customFormat="1" ht="15" x14ac:dyDescent="0.2">
      <c r="A1700" s="139">
        <v>3682</v>
      </c>
      <c r="B1700" s="223" t="s">
        <v>618</v>
      </c>
      <c r="C1700" s="137">
        <v>581</v>
      </c>
      <c r="D1700" s="138" t="s">
        <v>24</v>
      </c>
      <c r="E1700" s="147">
        <v>1000</v>
      </c>
      <c r="F1700" s="147">
        <v>1000</v>
      </c>
      <c r="G1700" s="147"/>
      <c r="H1700" s="147"/>
      <c r="I1700" s="147">
        <f t="shared" si="536"/>
        <v>1000</v>
      </c>
      <c r="J1700" s="247"/>
    </row>
    <row r="1701" spans="1:10" s="142" customFormat="1" ht="15" x14ac:dyDescent="0.2">
      <c r="A1701" s="139">
        <v>3682</v>
      </c>
      <c r="B1701" s="223" t="s">
        <v>618</v>
      </c>
      <c r="C1701" s="137">
        <v>581</v>
      </c>
      <c r="D1701" s="138" t="s">
        <v>25</v>
      </c>
      <c r="E1701" s="147">
        <v>1000</v>
      </c>
      <c r="F1701" s="147">
        <v>1000</v>
      </c>
      <c r="G1701" s="147"/>
      <c r="H1701" s="147"/>
      <c r="I1701" s="147">
        <f t="shared" si="536"/>
        <v>1000</v>
      </c>
      <c r="J1701" s="247"/>
    </row>
    <row r="1702" spans="1:10" s="142" customFormat="1" ht="15" x14ac:dyDescent="0.2">
      <c r="A1702" s="139">
        <v>3682</v>
      </c>
      <c r="B1702" s="223" t="s">
        <v>618</v>
      </c>
      <c r="C1702" s="137">
        <v>581</v>
      </c>
      <c r="D1702" s="138" t="s">
        <v>27</v>
      </c>
      <c r="E1702" s="147">
        <v>1000.0000000149012</v>
      </c>
      <c r="F1702" s="147">
        <v>1000.0000000149012</v>
      </c>
      <c r="G1702" s="147"/>
      <c r="H1702" s="147"/>
      <c r="I1702" s="147">
        <f t="shared" si="536"/>
        <v>1000.0000000149012</v>
      </c>
      <c r="J1702" s="247"/>
    </row>
    <row r="1703" spans="1:10" x14ac:dyDescent="0.2">
      <c r="A1703" s="210" t="s">
        <v>982</v>
      </c>
      <c r="B1703" s="211" t="s">
        <v>992</v>
      </c>
      <c r="C1703" s="212"/>
      <c r="D1703" s="212"/>
      <c r="E1703" s="213">
        <f t="shared" ref="E1703:H1703" si="542">E1704</f>
        <v>150003000</v>
      </c>
      <c r="F1703" s="213">
        <f t="shared" si="542"/>
        <v>150003000</v>
      </c>
      <c r="G1703" s="213">
        <f t="shared" si="542"/>
        <v>0</v>
      </c>
      <c r="H1703" s="213">
        <f t="shared" si="542"/>
        <v>0</v>
      </c>
      <c r="I1703" s="213">
        <f t="shared" si="536"/>
        <v>150003000</v>
      </c>
      <c r="J1703" s="247"/>
    </row>
    <row r="1704" spans="1:10" s="142" customFormat="1" x14ac:dyDescent="0.2">
      <c r="A1704" s="144">
        <v>386</v>
      </c>
      <c r="B1704" s="227" t="s">
        <v>933</v>
      </c>
      <c r="C1704" s="143"/>
      <c r="D1704" s="151"/>
      <c r="E1704" s="148">
        <f>SUM(E1705:E1708)</f>
        <v>150003000</v>
      </c>
      <c r="F1704" s="148">
        <f>SUM(F1705:F1708)</f>
        <v>150003000</v>
      </c>
      <c r="G1704" s="148">
        <f>SUM(G1705:G1708)</f>
        <v>0</v>
      </c>
      <c r="H1704" s="148">
        <f>SUM(H1705:H1708)</f>
        <v>0</v>
      </c>
      <c r="I1704" s="148">
        <f t="shared" si="536"/>
        <v>150003000</v>
      </c>
      <c r="J1704" s="247"/>
    </row>
    <row r="1705" spans="1:10" s="142" customFormat="1" ht="15" x14ac:dyDescent="0.2">
      <c r="A1705" s="139">
        <v>3864</v>
      </c>
      <c r="B1705" s="223" t="s">
        <v>648</v>
      </c>
      <c r="C1705" s="137">
        <v>581</v>
      </c>
      <c r="D1705" s="138" t="s">
        <v>24</v>
      </c>
      <c r="E1705" s="147">
        <v>150000000</v>
      </c>
      <c r="F1705" s="147">
        <v>150000000</v>
      </c>
      <c r="G1705" s="147"/>
      <c r="H1705" s="147"/>
      <c r="I1705" s="147">
        <f t="shared" si="536"/>
        <v>150000000</v>
      </c>
      <c r="J1705" s="247"/>
    </row>
    <row r="1706" spans="1:10" s="142" customFormat="1" ht="15" x14ac:dyDescent="0.2">
      <c r="A1706" s="139">
        <v>3864</v>
      </c>
      <c r="B1706" s="223" t="s">
        <v>648</v>
      </c>
      <c r="C1706" s="137">
        <v>581</v>
      </c>
      <c r="D1706" s="138" t="s">
        <v>25</v>
      </c>
      <c r="E1706" s="147">
        <v>1000</v>
      </c>
      <c r="F1706" s="147">
        <v>1000</v>
      </c>
      <c r="G1706" s="147"/>
      <c r="H1706" s="147"/>
      <c r="I1706" s="147">
        <f t="shared" si="536"/>
        <v>1000</v>
      </c>
      <c r="J1706" s="247"/>
    </row>
    <row r="1707" spans="1:10" s="142" customFormat="1" ht="15" x14ac:dyDescent="0.2">
      <c r="A1707" s="139">
        <v>3864</v>
      </c>
      <c r="B1707" s="223" t="s">
        <v>648</v>
      </c>
      <c r="C1707" s="137">
        <v>581</v>
      </c>
      <c r="D1707" s="138" t="s">
        <v>27</v>
      </c>
      <c r="E1707" s="147">
        <v>1000</v>
      </c>
      <c r="F1707" s="147">
        <v>1000</v>
      </c>
      <c r="G1707" s="147"/>
      <c r="H1707" s="147"/>
      <c r="I1707" s="147">
        <f t="shared" si="536"/>
        <v>1000</v>
      </c>
      <c r="J1707" s="247"/>
    </row>
    <row r="1708" spans="1:10" s="142" customFormat="1" ht="15" x14ac:dyDescent="0.2">
      <c r="A1708" s="139">
        <v>3864</v>
      </c>
      <c r="B1708" s="223" t="s">
        <v>648</v>
      </c>
      <c r="C1708" s="137">
        <v>581</v>
      </c>
      <c r="D1708" s="138" t="s">
        <v>23</v>
      </c>
      <c r="E1708" s="147">
        <v>1000</v>
      </c>
      <c r="F1708" s="147">
        <v>1000</v>
      </c>
      <c r="G1708" s="147"/>
      <c r="H1708" s="147"/>
      <c r="I1708" s="147">
        <f t="shared" si="536"/>
        <v>1000</v>
      </c>
      <c r="J1708" s="247"/>
    </row>
    <row r="1709" spans="1:10" ht="31.5" x14ac:dyDescent="0.2">
      <c r="A1709" s="171" t="s">
        <v>1008</v>
      </c>
      <c r="B1709" s="173" t="s">
        <v>1009</v>
      </c>
      <c r="C1709" s="194"/>
      <c r="D1709" s="194"/>
      <c r="E1709" s="174">
        <f>E1710+E1726</f>
        <v>144975000</v>
      </c>
      <c r="F1709" s="174">
        <f>F1710+F1726</f>
        <v>144975000</v>
      </c>
      <c r="G1709" s="174">
        <f>G1710+G1726</f>
        <v>5950</v>
      </c>
      <c r="H1709" s="174">
        <f>H1710+H1726</f>
        <v>0</v>
      </c>
      <c r="I1709" s="174">
        <f t="shared" ref="I1709:I1784" si="543">F1709-G1709+H1709</f>
        <v>144969050</v>
      </c>
      <c r="J1709" s="247"/>
    </row>
    <row r="1710" spans="1:10" s="115" customFormat="1" x14ac:dyDescent="0.2">
      <c r="A1710" s="207" t="s">
        <v>956</v>
      </c>
      <c r="B1710" s="205" t="s">
        <v>910</v>
      </c>
      <c r="C1710" s="208"/>
      <c r="D1710" s="208"/>
      <c r="E1710" s="209">
        <f>E1711+E1719</f>
        <v>1119000</v>
      </c>
      <c r="F1710" s="209">
        <f t="shared" ref="F1710:H1710" si="544">F1711+F1719</f>
        <v>1119000</v>
      </c>
      <c r="G1710" s="209">
        <f t="shared" si="544"/>
        <v>5950</v>
      </c>
      <c r="H1710" s="209">
        <f t="shared" si="544"/>
        <v>0</v>
      </c>
      <c r="I1710" s="209">
        <f t="shared" si="543"/>
        <v>1113050</v>
      </c>
      <c r="J1710" s="247"/>
    </row>
    <row r="1711" spans="1:10" s="115" customFormat="1" x14ac:dyDescent="0.2">
      <c r="A1711" s="210" t="s">
        <v>944</v>
      </c>
      <c r="B1711" s="211" t="s">
        <v>986</v>
      </c>
      <c r="C1711" s="211"/>
      <c r="D1711" s="211"/>
      <c r="E1711" s="213">
        <f>E1712+E1715+E1717</f>
        <v>115000</v>
      </c>
      <c r="F1711" s="213">
        <f t="shared" ref="F1711:H1711" si="545">F1712+F1715+F1717</f>
        <v>115000</v>
      </c>
      <c r="G1711" s="213">
        <f t="shared" si="545"/>
        <v>5750</v>
      </c>
      <c r="H1711" s="213">
        <f t="shared" si="545"/>
        <v>0</v>
      </c>
      <c r="I1711" s="213">
        <f t="shared" si="543"/>
        <v>109250</v>
      </c>
      <c r="J1711" s="247"/>
    </row>
    <row r="1712" spans="1:10" s="115" customFormat="1" x14ac:dyDescent="0.2">
      <c r="A1712" s="248" t="s">
        <v>1015</v>
      </c>
      <c r="B1712" s="226" t="s">
        <v>914</v>
      </c>
      <c r="C1712" s="117"/>
      <c r="D1712" s="117"/>
      <c r="E1712" s="120">
        <f>SUM(E1713:E1714)</f>
        <v>91000</v>
      </c>
      <c r="F1712" s="120">
        <f t="shared" ref="F1712:H1712" si="546">SUM(F1713:F1714)</f>
        <v>91000</v>
      </c>
      <c r="G1712" s="120">
        <f t="shared" si="546"/>
        <v>4550</v>
      </c>
      <c r="H1712" s="120">
        <f t="shared" si="546"/>
        <v>0</v>
      </c>
      <c r="I1712" s="120">
        <f t="shared" si="543"/>
        <v>86450</v>
      </c>
      <c r="J1712" s="247"/>
    </row>
    <row r="1713" spans="1:10" s="115" customFormat="1" x14ac:dyDescent="0.2">
      <c r="A1713" s="139">
        <v>3111</v>
      </c>
      <c r="B1713" s="223" t="s">
        <v>19</v>
      </c>
      <c r="C1713" s="137">
        <v>11</v>
      </c>
      <c r="D1713" s="138" t="s">
        <v>18</v>
      </c>
      <c r="E1713" s="147">
        <v>90000</v>
      </c>
      <c r="F1713" s="147">
        <v>90000</v>
      </c>
      <c r="G1713" s="147">
        <v>4500</v>
      </c>
      <c r="H1713" s="120"/>
      <c r="I1713" s="147">
        <f t="shared" si="543"/>
        <v>85500</v>
      </c>
      <c r="J1713" s="247"/>
    </row>
    <row r="1714" spans="1:10" s="115" customFormat="1" x14ac:dyDescent="0.2">
      <c r="A1714" s="139">
        <v>3113</v>
      </c>
      <c r="B1714" s="223" t="s">
        <v>20</v>
      </c>
      <c r="C1714" s="137">
        <v>11</v>
      </c>
      <c r="D1714" s="138" t="s">
        <v>18</v>
      </c>
      <c r="E1714" s="147">
        <v>1000</v>
      </c>
      <c r="F1714" s="147">
        <v>1000</v>
      </c>
      <c r="G1714" s="147">
        <v>50</v>
      </c>
      <c r="H1714" s="120"/>
      <c r="I1714" s="147">
        <f t="shared" si="543"/>
        <v>950</v>
      </c>
      <c r="J1714" s="247"/>
    </row>
    <row r="1715" spans="1:10" s="115" customFormat="1" x14ac:dyDescent="0.2">
      <c r="A1715" s="119">
        <v>312</v>
      </c>
      <c r="B1715" s="227" t="s">
        <v>22</v>
      </c>
      <c r="C1715" s="117"/>
      <c r="D1715" s="117"/>
      <c r="E1715" s="120">
        <f>E1716</f>
        <v>9000</v>
      </c>
      <c r="F1715" s="120">
        <f t="shared" ref="F1715:H1715" si="547">F1716</f>
        <v>9000</v>
      </c>
      <c r="G1715" s="120">
        <f t="shared" si="547"/>
        <v>450</v>
      </c>
      <c r="H1715" s="120">
        <f t="shared" si="547"/>
        <v>0</v>
      </c>
      <c r="I1715" s="120">
        <f t="shared" si="543"/>
        <v>8550</v>
      </c>
      <c r="J1715" s="247"/>
    </row>
    <row r="1716" spans="1:10" s="115" customFormat="1" x14ac:dyDescent="0.2">
      <c r="A1716" s="139">
        <v>3121</v>
      </c>
      <c r="B1716" s="223" t="s">
        <v>138</v>
      </c>
      <c r="C1716" s="137">
        <v>11</v>
      </c>
      <c r="D1716" s="138" t="s">
        <v>18</v>
      </c>
      <c r="E1716" s="147">
        <v>9000</v>
      </c>
      <c r="F1716" s="147">
        <v>9000</v>
      </c>
      <c r="G1716" s="147">
        <v>450</v>
      </c>
      <c r="H1716" s="120"/>
      <c r="I1716" s="147">
        <f t="shared" si="543"/>
        <v>8550</v>
      </c>
      <c r="J1716" s="247"/>
    </row>
    <row r="1717" spans="1:10" s="115" customFormat="1" x14ac:dyDescent="0.2">
      <c r="A1717" s="248" t="s">
        <v>1017</v>
      </c>
      <c r="B1717" s="227" t="s">
        <v>915</v>
      </c>
      <c r="C1717" s="117"/>
      <c r="D1717" s="117"/>
      <c r="E1717" s="120">
        <f>E1718</f>
        <v>15000</v>
      </c>
      <c r="F1717" s="120">
        <f t="shared" ref="F1717:H1717" si="548">F1718</f>
        <v>15000</v>
      </c>
      <c r="G1717" s="120">
        <f t="shared" si="548"/>
        <v>750</v>
      </c>
      <c r="H1717" s="120">
        <f t="shared" si="548"/>
        <v>0</v>
      </c>
      <c r="I1717" s="120">
        <f t="shared" si="543"/>
        <v>14250</v>
      </c>
      <c r="J1717" s="247"/>
    </row>
    <row r="1718" spans="1:10" s="115" customFormat="1" x14ac:dyDescent="0.2">
      <c r="A1718" s="139">
        <v>3132</v>
      </c>
      <c r="B1718" s="223" t="s">
        <v>280</v>
      </c>
      <c r="C1718" s="137">
        <v>11</v>
      </c>
      <c r="D1718" s="138" t="s">
        <v>18</v>
      </c>
      <c r="E1718" s="147">
        <v>15000</v>
      </c>
      <c r="F1718" s="147">
        <v>15000</v>
      </c>
      <c r="G1718" s="147">
        <v>750</v>
      </c>
      <c r="H1718" s="120"/>
      <c r="I1718" s="147">
        <f t="shared" si="543"/>
        <v>14250</v>
      </c>
      <c r="J1718" s="247"/>
    </row>
    <row r="1719" spans="1:10" x14ac:dyDescent="0.2">
      <c r="A1719" s="210" t="s">
        <v>976</v>
      </c>
      <c r="B1719" s="211" t="s">
        <v>987</v>
      </c>
      <c r="C1719" s="212"/>
      <c r="D1719" s="212"/>
      <c r="E1719" s="213">
        <f>E1720+E1724</f>
        <v>1004000</v>
      </c>
      <c r="F1719" s="213">
        <f t="shared" ref="F1719:H1719" si="549">F1720+F1724</f>
        <v>1004000</v>
      </c>
      <c r="G1719" s="213">
        <f t="shared" si="549"/>
        <v>200</v>
      </c>
      <c r="H1719" s="213">
        <f t="shared" si="549"/>
        <v>0</v>
      </c>
      <c r="I1719" s="213">
        <f t="shared" si="543"/>
        <v>1003800</v>
      </c>
      <c r="J1719" s="247"/>
    </row>
    <row r="1720" spans="1:10" x14ac:dyDescent="0.2">
      <c r="A1720" s="248" t="s">
        <v>1018</v>
      </c>
      <c r="B1720" s="227" t="s">
        <v>916</v>
      </c>
      <c r="C1720" s="117"/>
      <c r="D1720" s="117"/>
      <c r="E1720" s="120">
        <f>SUM(E1721:E1723)</f>
        <v>4000</v>
      </c>
      <c r="F1720" s="120">
        <f t="shared" ref="F1720:H1720" si="550">SUM(F1721:F1723)</f>
        <v>54000</v>
      </c>
      <c r="G1720" s="120">
        <f t="shared" si="550"/>
        <v>200</v>
      </c>
      <c r="H1720" s="120">
        <f t="shared" si="550"/>
        <v>0</v>
      </c>
      <c r="I1720" s="120">
        <f t="shared" si="543"/>
        <v>53800</v>
      </c>
      <c r="J1720" s="247"/>
    </row>
    <row r="1721" spans="1:10" x14ac:dyDescent="0.2">
      <c r="A1721" s="139">
        <v>3211</v>
      </c>
      <c r="B1721" s="223" t="s">
        <v>110</v>
      </c>
      <c r="C1721" s="137">
        <v>11</v>
      </c>
      <c r="D1721" s="138" t="s">
        <v>18</v>
      </c>
      <c r="E1721" s="147">
        <v>1000</v>
      </c>
      <c r="F1721" s="147">
        <v>51000</v>
      </c>
      <c r="G1721" s="147">
        <v>200</v>
      </c>
      <c r="H1721" s="120"/>
      <c r="I1721" s="147">
        <f t="shared" si="543"/>
        <v>50800</v>
      </c>
      <c r="J1721" s="247"/>
    </row>
    <row r="1722" spans="1:10" x14ac:dyDescent="0.2">
      <c r="A1722" s="139">
        <v>3212</v>
      </c>
      <c r="B1722" s="223" t="s">
        <v>111</v>
      </c>
      <c r="C1722" s="137">
        <v>11</v>
      </c>
      <c r="D1722" s="138" t="s">
        <v>18</v>
      </c>
      <c r="E1722" s="147">
        <v>2000</v>
      </c>
      <c r="F1722" s="147">
        <v>2000</v>
      </c>
      <c r="G1722" s="120"/>
      <c r="H1722" s="120"/>
      <c r="I1722" s="147">
        <f t="shared" si="543"/>
        <v>2000</v>
      </c>
      <c r="J1722" s="247"/>
    </row>
    <row r="1723" spans="1:10" x14ac:dyDescent="0.2">
      <c r="A1723" s="139">
        <v>3213</v>
      </c>
      <c r="B1723" s="223" t="s">
        <v>112</v>
      </c>
      <c r="C1723" s="137">
        <v>11</v>
      </c>
      <c r="D1723" s="138" t="s">
        <v>18</v>
      </c>
      <c r="E1723" s="147">
        <v>1000</v>
      </c>
      <c r="F1723" s="147">
        <v>1000</v>
      </c>
      <c r="G1723" s="120"/>
      <c r="H1723" s="120"/>
      <c r="I1723" s="147">
        <f t="shared" si="543"/>
        <v>1000</v>
      </c>
      <c r="J1723" s="247"/>
    </row>
    <row r="1724" spans="1:10" s="115" customFormat="1" x14ac:dyDescent="0.2">
      <c r="A1724" s="119">
        <v>323</v>
      </c>
      <c r="B1724" s="144" t="s">
        <v>918</v>
      </c>
      <c r="C1724" s="117"/>
      <c r="D1724" s="118"/>
      <c r="E1724" s="120">
        <f t="shared" ref="E1724:H1724" si="551">E1725</f>
        <v>1000000</v>
      </c>
      <c r="F1724" s="120">
        <f t="shared" si="551"/>
        <v>950000</v>
      </c>
      <c r="G1724" s="120">
        <f t="shared" si="551"/>
        <v>0</v>
      </c>
      <c r="H1724" s="120">
        <f t="shared" si="551"/>
        <v>0</v>
      </c>
      <c r="I1724" s="120">
        <f t="shared" si="543"/>
        <v>950000</v>
      </c>
      <c r="J1724" s="247"/>
    </row>
    <row r="1725" spans="1:10" s="142" customFormat="1" ht="15" x14ac:dyDescent="0.2">
      <c r="A1725" s="123">
        <v>3237</v>
      </c>
      <c r="B1725" s="222" t="s">
        <v>36</v>
      </c>
      <c r="C1725" s="137">
        <v>11</v>
      </c>
      <c r="D1725" s="138" t="s">
        <v>18</v>
      </c>
      <c r="E1725" s="147">
        <v>1000000</v>
      </c>
      <c r="F1725" s="147">
        <v>950000</v>
      </c>
      <c r="G1725" s="147"/>
      <c r="H1725" s="147"/>
      <c r="I1725" s="147">
        <f t="shared" si="543"/>
        <v>950000</v>
      </c>
      <c r="J1725" s="247"/>
    </row>
    <row r="1726" spans="1:10" s="115" customFormat="1" x14ac:dyDescent="0.2">
      <c r="A1726" s="207" t="s">
        <v>954</v>
      </c>
      <c r="B1726" s="205" t="s">
        <v>1010</v>
      </c>
      <c r="C1726" s="208"/>
      <c r="D1726" s="208"/>
      <c r="E1726" s="209">
        <f t="shared" ref="E1726:H1726" si="552">E1727+E1731</f>
        <v>143856000</v>
      </c>
      <c r="F1726" s="209">
        <f t="shared" si="552"/>
        <v>143856000</v>
      </c>
      <c r="G1726" s="209">
        <f t="shared" si="552"/>
        <v>0</v>
      </c>
      <c r="H1726" s="209">
        <f t="shared" si="552"/>
        <v>0</v>
      </c>
      <c r="I1726" s="209">
        <f t="shared" si="543"/>
        <v>143856000</v>
      </c>
      <c r="J1726" s="247"/>
    </row>
    <row r="1727" spans="1:10" x14ac:dyDescent="0.2">
      <c r="A1727" s="210" t="s">
        <v>983</v>
      </c>
      <c r="B1727" s="211" t="s">
        <v>990</v>
      </c>
      <c r="C1727" s="212"/>
      <c r="D1727" s="212"/>
      <c r="E1727" s="213">
        <f t="shared" ref="E1727:H1727" si="553">E1728</f>
        <v>143256000</v>
      </c>
      <c r="F1727" s="213">
        <f t="shared" si="553"/>
        <v>143256000</v>
      </c>
      <c r="G1727" s="213">
        <f t="shared" si="553"/>
        <v>0</v>
      </c>
      <c r="H1727" s="213">
        <f t="shared" si="553"/>
        <v>0</v>
      </c>
      <c r="I1727" s="213">
        <f t="shared" si="543"/>
        <v>143256000</v>
      </c>
      <c r="J1727" s="247"/>
    </row>
    <row r="1728" spans="1:10" s="115" customFormat="1" x14ac:dyDescent="0.2">
      <c r="A1728" s="119">
        <v>363</v>
      </c>
      <c r="B1728" s="144" t="s">
        <v>926</v>
      </c>
      <c r="C1728" s="117"/>
      <c r="D1728" s="118"/>
      <c r="E1728" s="120">
        <f t="shared" ref="E1728:H1728" si="554">E1729+E1730</f>
        <v>143256000</v>
      </c>
      <c r="F1728" s="120">
        <f t="shared" si="554"/>
        <v>143256000</v>
      </c>
      <c r="G1728" s="120">
        <f t="shared" si="554"/>
        <v>0</v>
      </c>
      <c r="H1728" s="120">
        <f t="shared" si="554"/>
        <v>0</v>
      </c>
      <c r="I1728" s="120">
        <f t="shared" si="543"/>
        <v>143256000</v>
      </c>
      <c r="J1728" s="247"/>
    </row>
    <row r="1729" spans="1:10" s="142" customFormat="1" ht="15" x14ac:dyDescent="0.2">
      <c r="A1729" s="139">
        <v>3682</v>
      </c>
      <c r="B1729" s="223" t="s">
        <v>618</v>
      </c>
      <c r="C1729" s="137">
        <v>5762</v>
      </c>
      <c r="D1729" s="138" t="s">
        <v>24</v>
      </c>
      <c r="E1729" s="147">
        <v>132976000</v>
      </c>
      <c r="F1729" s="147">
        <v>132976000</v>
      </c>
      <c r="G1729" s="147"/>
      <c r="H1729" s="147"/>
      <c r="I1729" s="147">
        <f t="shared" si="543"/>
        <v>132976000</v>
      </c>
      <c r="J1729" s="247"/>
    </row>
    <row r="1730" spans="1:10" s="142" customFormat="1" ht="15" x14ac:dyDescent="0.2">
      <c r="A1730" s="139">
        <v>3682</v>
      </c>
      <c r="B1730" s="223" t="s">
        <v>618</v>
      </c>
      <c r="C1730" s="137">
        <v>5762</v>
      </c>
      <c r="D1730" s="138" t="s">
        <v>26</v>
      </c>
      <c r="E1730" s="147">
        <v>10280000</v>
      </c>
      <c r="F1730" s="147">
        <v>10280000</v>
      </c>
      <c r="G1730" s="147"/>
      <c r="H1730" s="147"/>
      <c r="I1730" s="147">
        <f t="shared" si="543"/>
        <v>10280000</v>
      </c>
      <c r="J1730" s="247"/>
    </row>
    <row r="1731" spans="1:10" x14ac:dyDescent="0.2">
      <c r="A1731" s="210" t="s">
        <v>982</v>
      </c>
      <c r="B1731" s="211" t="s">
        <v>992</v>
      </c>
      <c r="C1731" s="212"/>
      <c r="D1731" s="212"/>
      <c r="E1731" s="213">
        <f t="shared" ref="E1731:H1732" si="555">E1732</f>
        <v>600000</v>
      </c>
      <c r="F1731" s="213">
        <f t="shared" si="555"/>
        <v>600000</v>
      </c>
      <c r="G1731" s="213">
        <f t="shared" si="555"/>
        <v>0</v>
      </c>
      <c r="H1731" s="213">
        <f t="shared" si="555"/>
        <v>0</v>
      </c>
      <c r="I1731" s="213">
        <f t="shared" si="543"/>
        <v>600000</v>
      </c>
      <c r="J1731" s="247"/>
    </row>
    <row r="1732" spans="1:10" s="115" customFormat="1" x14ac:dyDescent="0.2">
      <c r="A1732" s="119">
        <v>386</v>
      </c>
      <c r="B1732" s="144" t="s">
        <v>1011</v>
      </c>
      <c r="C1732" s="117"/>
      <c r="D1732" s="118"/>
      <c r="E1732" s="120">
        <f t="shared" si="555"/>
        <v>600000</v>
      </c>
      <c r="F1732" s="120">
        <f t="shared" si="555"/>
        <v>600000</v>
      </c>
      <c r="G1732" s="120">
        <f t="shared" si="555"/>
        <v>0</v>
      </c>
      <c r="H1732" s="120">
        <f t="shared" si="555"/>
        <v>0</v>
      </c>
      <c r="I1732" s="120">
        <f t="shared" si="543"/>
        <v>600000</v>
      </c>
      <c r="J1732" s="247"/>
    </row>
    <row r="1733" spans="1:10" s="142" customFormat="1" ht="15" x14ac:dyDescent="0.2">
      <c r="A1733" s="139">
        <v>3864</v>
      </c>
      <c r="B1733" s="223" t="s">
        <v>648</v>
      </c>
      <c r="C1733" s="137">
        <v>5762</v>
      </c>
      <c r="D1733" s="138" t="s">
        <v>24</v>
      </c>
      <c r="E1733" s="147">
        <v>600000</v>
      </c>
      <c r="F1733" s="147">
        <v>600000</v>
      </c>
      <c r="G1733" s="147"/>
      <c r="H1733" s="147"/>
      <c r="I1733" s="147">
        <f t="shared" si="543"/>
        <v>600000</v>
      </c>
      <c r="J1733" s="247"/>
    </row>
    <row r="1734" spans="1:10" ht="15.6" customHeight="1" x14ac:dyDescent="0.2">
      <c r="A1734" s="202" t="s">
        <v>637</v>
      </c>
      <c r="B1734" s="225" t="s">
        <v>911</v>
      </c>
      <c r="C1734" s="203"/>
      <c r="D1734" s="203"/>
      <c r="E1734" s="204">
        <f>E1735+E1783+E1790+E1800</f>
        <v>496321600</v>
      </c>
      <c r="F1734" s="204">
        <f>F1735+F1783+F1790+F1800</f>
        <v>497625600</v>
      </c>
      <c r="G1734" s="204">
        <f>G1735+G1783+G1790+G1800</f>
        <v>3140900</v>
      </c>
      <c r="H1734" s="204">
        <f>H1735+H1783+H1790+H1800</f>
        <v>100000</v>
      </c>
      <c r="I1734" s="204">
        <f t="shared" si="543"/>
        <v>494584700</v>
      </c>
      <c r="J1734" s="247"/>
    </row>
    <row r="1735" spans="1:10" ht="31.5" x14ac:dyDescent="0.2">
      <c r="A1735" s="171" t="s">
        <v>77</v>
      </c>
      <c r="B1735" s="173" t="s">
        <v>643</v>
      </c>
      <c r="C1735" s="194"/>
      <c r="D1735" s="194"/>
      <c r="E1735" s="174">
        <f>E1736</f>
        <v>3744600</v>
      </c>
      <c r="F1735" s="174">
        <f>F1736</f>
        <v>3637600</v>
      </c>
      <c r="G1735" s="174">
        <f>G1736</f>
        <v>29650</v>
      </c>
      <c r="H1735" s="174">
        <f>H1736</f>
        <v>0</v>
      </c>
      <c r="I1735" s="174">
        <f t="shared" si="543"/>
        <v>3607950</v>
      </c>
      <c r="J1735" s="247"/>
    </row>
    <row r="1736" spans="1:10" x14ac:dyDescent="0.2">
      <c r="A1736" s="207" t="s">
        <v>956</v>
      </c>
      <c r="B1736" s="205" t="s">
        <v>910</v>
      </c>
      <c r="C1736" s="208"/>
      <c r="D1736" s="208"/>
      <c r="E1736" s="209">
        <f t="shared" ref="E1736:H1736" si="556">E1737+E1744+E1774+E1778</f>
        <v>3744600</v>
      </c>
      <c r="F1736" s="209">
        <f t="shared" si="556"/>
        <v>3637600</v>
      </c>
      <c r="G1736" s="209">
        <f t="shared" si="556"/>
        <v>29650</v>
      </c>
      <c r="H1736" s="209">
        <f t="shared" si="556"/>
        <v>0</v>
      </c>
      <c r="I1736" s="209">
        <f t="shared" si="543"/>
        <v>3607950</v>
      </c>
      <c r="J1736" s="247"/>
    </row>
    <row r="1737" spans="1:10" x14ac:dyDescent="0.2">
      <c r="A1737" s="210" t="s">
        <v>944</v>
      </c>
      <c r="B1737" s="211" t="s">
        <v>986</v>
      </c>
      <c r="C1737" s="212"/>
      <c r="D1737" s="212"/>
      <c r="E1737" s="213">
        <f t="shared" ref="E1737:H1737" si="557">E1738+E1740+E1742</f>
        <v>2440000</v>
      </c>
      <c r="F1737" s="213">
        <f t="shared" si="557"/>
        <v>2339000</v>
      </c>
      <c r="G1737" s="213">
        <f t="shared" si="557"/>
        <v>21000</v>
      </c>
      <c r="H1737" s="213">
        <f t="shared" si="557"/>
        <v>0</v>
      </c>
      <c r="I1737" s="213">
        <f t="shared" si="543"/>
        <v>2318000</v>
      </c>
      <c r="J1737" s="247"/>
    </row>
    <row r="1738" spans="1:10" s="115" customFormat="1" x14ac:dyDescent="0.2">
      <c r="A1738" s="119">
        <v>311</v>
      </c>
      <c r="B1738" s="226" t="s">
        <v>914</v>
      </c>
      <c r="C1738" s="117"/>
      <c r="D1738" s="118"/>
      <c r="E1738" s="120">
        <f>SUM(E1739)</f>
        <v>2035000</v>
      </c>
      <c r="F1738" s="120">
        <f>SUM(F1739)</f>
        <v>1934000</v>
      </c>
      <c r="G1738" s="120">
        <f>SUM(G1739)</f>
        <v>750</v>
      </c>
      <c r="H1738" s="120">
        <f>SUM(H1739)</f>
        <v>0</v>
      </c>
      <c r="I1738" s="120">
        <f t="shared" si="543"/>
        <v>1933250</v>
      </c>
      <c r="J1738" s="247"/>
    </row>
    <row r="1739" spans="1:10" s="142" customFormat="1" ht="15" x14ac:dyDescent="0.2">
      <c r="A1739" s="123">
        <v>3111</v>
      </c>
      <c r="B1739" s="222" t="s">
        <v>19</v>
      </c>
      <c r="C1739" s="111">
        <v>11</v>
      </c>
      <c r="D1739" s="122" t="s">
        <v>25</v>
      </c>
      <c r="E1739" s="147">
        <v>2035000</v>
      </c>
      <c r="F1739" s="147">
        <v>1934000</v>
      </c>
      <c r="G1739" s="147">
        <v>750</v>
      </c>
      <c r="H1739" s="147"/>
      <c r="I1739" s="147">
        <f t="shared" si="543"/>
        <v>1933250</v>
      </c>
      <c r="J1739" s="247"/>
    </row>
    <row r="1740" spans="1:10" s="115" customFormat="1" x14ac:dyDescent="0.2">
      <c r="A1740" s="119">
        <v>312</v>
      </c>
      <c r="B1740" s="227" t="s">
        <v>22</v>
      </c>
      <c r="C1740" s="117"/>
      <c r="D1740" s="118"/>
      <c r="E1740" s="145">
        <f>SUM(E1741)</f>
        <v>65000</v>
      </c>
      <c r="F1740" s="145">
        <f>SUM(F1741)</f>
        <v>65000</v>
      </c>
      <c r="G1740" s="145">
        <f>SUM(G1741)</f>
        <v>3250</v>
      </c>
      <c r="H1740" s="145">
        <f>SUM(H1741)</f>
        <v>0</v>
      </c>
      <c r="I1740" s="145">
        <f t="shared" si="543"/>
        <v>61750</v>
      </c>
      <c r="J1740" s="247"/>
    </row>
    <row r="1741" spans="1:10" s="142" customFormat="1" ht="15" x14ac:dyDescent="0.2">
      <c r="A1741" s="123">
        <v>3121</v>
      </c>
      <c r="B1741" s="222" t="s">
        <v>138</v>
      </c>
      <c r="C1741" s="111">
        <v>11</v>
      </c>
      <c r="D1741" s="122" t="s">
        <v>25</v>
      </c>
      <c r="E1741" s="147">
        <v>65000</v>
      </c>
      <c r="F1741" s="147">
        <v>65000</v>
      </c>
      <c r="G1741" s="147">
        <v>3250</v>
      </c>
      <c r="H1741" s="147"/>
      <c r="I1741" s="147">
        <f t="shared" si="543"/>
        <v>61750</v>
      </c>
      <c r="J1741" s="247"/>
    </row>
    <row r="1742" spans="1:10" s="115" customFormat="1" x14ac:dyDescent="0.2">
      <c r="A1742" s="119">
        <v>313</v>
      </c>
      <c r="B1742" s="227" t="s">
        <v>915</v>
      </c>
      <c r="C1742" s="117"/>
      <c r="D1742" s="118"/>
      <c r="E1742" s="145">
        <f>SUM(E1743:E1743)</f>
        <v>340000</v>
      </c>
      <c r="F1742" s="145">
        <f>SUM(F1743:F1743)</f>
        <v>340000</v>
      </c>
      <c r="G1742" s="145">
        <f>SUM(G1743:G1743)</f>
        <v>17000</v>
      </c>
      <c r="H1742" s="145">
        <f>SUM(H1743:H1743)</f>
        <v>0</v>
      </c>
      <c r="I1742" s="145">
        <f t="shared" si="543"/>
        <v>323000</v>
      </c>
      <c r="J1742" s="247"/>
    </row>
    <row r="1743" spans="1:10" s="142" customFormat="1" ht="15" x14ac:dyDescent="0.2">
      <c r="A1743" s="123">
        <v>3132</v>
      </c>
      <c r="B1743" s="222" t="s">
        <v>280</v>
      </c>
      <c r="C1743" s="111">
        <v>11</v>
      </c>
      <c r="D1743" s="122" t="s">
        <v>25</v>
      </c>
      <c r="E1743" s="147">
        <v>340000</v>
      </c>
      <c r="F1743" s="147">
        <v>340000</v>
      </c>
      <c r="G1743" s="147">
        <v>17000</v>
      </c>
      <c r="H1743" s="147"/>
      <c r="I1743" s="147">
        <f t="shared" si="543"/>
        <v>323000</v>
      </c>
      <c r="J1743" s="247"/>
    </row>
    <row r="1744" spans="1:10" x14ac:dyDescent="0.2">
      <c r="A1744" s="210" t="s">
        <v>976</v>
      </c>
      <c r="B1744" s="211" t="s">
        <v>987</v>
      </c>
      <c r="C1744" s="212"/>
      <c r="D1744" s="212"/>
      <c r="E1744" s="213">
        <f t="shared" ref="E1744:H1744" si="558">E1745+E1750+E1755+E1764+E1766</f>
        <v>1275100</v>
      </c>
      <c r="F1744" s="213">
        <f t="shared" si="558"/>
        <v>1269100</v>
      </c>
      <c r="G1744" s="213">
        <f t="shared" si="558"/>
        <v>8450</v>
      </c>
      <c r="H1744" s="213">
        <f t="shared" si="558"/>
        <v>0</v>
      </c>
      <c r="I1744" s="213">
        <f t="shared" si="543"/>
        <v>1260650</v>
      </c>
      <c r="J1744" s="247"/>
    </row>
    <row r="1745" spans="1:10" s="115" customFormat="1" x14ac:dyDescent="0.2">
      <c r="A1745" s="119">
        <v>321</v>
      </c>
      <c r="B1745" s="227" t="s">
        <v>916</v>
      </c>
      <c r="C1745" s="117"/>
      <c r="D1745" s="118"/>
      <c r="E1745" s="120">
        <f>SUM(E1746:E1749)</f>
        <v>117000</v>
      </c>
      <c r="F1745" s="120">
        <f>SUM(F1746:F1749)</f>
        <v>144000</v>
      </c>
      <c r="G1745" s="120">
        <f>SUM(G1746:G1749)</f>
        <v>0</v>
      </c>
      <c r="H1745" s="120">
        <f>SUM(H1746:H1749)</f>
        <v>0</v>
      </c>
      <c r="I1745" s="120">
        <f t="shared" si="543"/>
        <v>144000</v>
      </c>
      <c r="J1745" s="247"/>
    </row>
    <row r="1746" spans="1:10" s="142" customFormat="1" ht="15" x14ac:dyDescent="0.2">
      <c r="A1746" s="123">
        <v>3211</v>
      </c>
      <c r="B1746" s="222" t="s">
        <v>110</v>
      </c>
      <c r="C1746" s="111">
        <v>11</v>
      </c>
      <c r="D1746" s="122" t="s">
        <v>25</v>
      </c>
      <c r="E1746" s="147">
        <v>80000</v>
      </c>
      <c r="F1746" s="147">
        <v>87000</v>
      </c>
      <c r="G1746" s="147"/>
      <c r="H1746" s="147"/>
      <c r="I1746" s="147">
        <f t="shared" si="543"/>
        <v>87000</v>
      </c>
      <c r="J1746" s="247"/>
    </row>
    <row r="1747" spans="1:10" s="142" customFormat="1" ht="15" x14ac:dyDescent="0.2">
      <c r="A1747" s="123">
        <v>3212</v>
      </c>
      <c r="B1747" s="222" t="s">
        <v>111</v>
      </c>
      <c r="C1747" s="111">
        <v>11</v>
      </c>
      <c r="D1747" s="122" t="s">
        <v>25</v>
      </c>
      <c r="E1747" s="147">
        <v>30000</v>
      </c>
      <c r="F1747" s="147">
        <v>30000</v>
      </c>
      <c r="G1747" s="147"/>
      <c r="H1747" s="147"/>
      <c r="I1747" s="147">
        <f t="shared" si="543"/>
        <v>30000</v>
      </c>
      <c r="J1747" s="247"/>
    </row>
    <row r="1748" spans="1:10" s="142" customFormat="1" ht="15" x14ac:dyDescent="0.2">
      <c r="A1748" s="123">
        <v>3213</v>
      </c>
      <c r="B1748" s="222" t="s">
        <v>112</v>
      </c>
      <c r="C1748" s="111">
        <v>11</v>
      </c>
      <c r="D1748" s="122" t="s">
        <v>25</v>
      </c>
      <c r="E1748" s="147">
        <v>5000</v>
      </c>
      <c r="F1748" s="147">
        <v>25000</v>
      </c>
      <c r="G1748" s="147"/>
      <c r="H1748" s="147"/>
      <c r="I1748" s="147">
        <f t="shared" si="543"/>
        <v>25000</v>
      </c>
      <c r="J1748" s="247"/>
    </row>
    <row r="1749" spans="1:10" s="142" customFormat="1" ht="15" x14ac:dyDescent="0.2">
      <c r="A1749" s="123">
        <v>3214</v>
      </c>
      <c r="B1749" s="222" t="s">
        <v>234</v>
      </c>
      <c r="C1749" s="111">
        <v>11</v>
      </c>
      <c r="D1749" s="122" t="s">
        <v>25</v>
      </c>
      <c r="E1749" s="147">
        <v>2000</v>
      </c>
      <c r="F1749" s="147">
        <v>2000</v>
      </c>
      <c r="G1749" s="147"/>
      <c r="H1749" s="147"/>
      <c r="I1749" s="147">
        <f t="shared" si="543"/>
        <v>2000</v>
      </c>
      <c r="J1749" s="247"/>
    </row>
    <row r="1750" spans="1:10" s="115" customFormat="1" x14ac:dyDescent="0.2">
      <c r="A1750" s="119">
        <v>322</v>
      </c>
      <c r="B1750" s="227" t="s">
        <v>917</v>
      </c>
      <c r="C1750" s="117"/>
      <c r="D1750" s="118"/>
      <c r="E1750" s="121">
        <f>SUM(E1751:E1754)</f>
        <v>79600</v>
      </c>
      <c r="F1750" s="121">
        <f>SUM(F1751:F1754)</f>
        <v>79600</v>
      </c>
      <c r="G1750" s="121">
        <f>SUM(G1751:G1754)</f>
        <v>0</v>
      </c>
      <c r="H1750" s="121">
        <f>SUM(H1751:H1754)</f>
        <v>0</v>
      </c>
      <c r="I1750" s="121">
        <f t="shared" si="543"/>
        <v>79600</v>
      </c>
      <c r="J1750" s="247"/>
    </row>
    <row r="1751" spans="1:10" s="142" customFormat="1" ht="15" x14ac:dyDescent="0.2">
      <c r="A1751" s="123">
        <v>3221</v>
      </c>
      <c r="B1751" s="222" t="s">
        <v>146</v>
      </c>
      <c r="C1751" s="111">
        <v>11</v>
      </c>
      <c r="D1751" s="122" t="s">
        <v>25</v>
      </c>
      <c r="E1751" s="147">
        <v>23000</v>
      </c>
      <c r="F1751" s="147">
        <v>23000</v>
      </c>
      <c r="G1751" s="147"/>
      <c r="H1751" s="147"/>
      <c r="I1751" s="147">
        <f t="shared" si="543"/>
        <v>23000</v>
      </c>
      <c r="J1751" s="247"/>
    </row>
    <row r="1752" spans="1:10" s="142" customFormat="1" ht="15" x14ac:dyDescent="0.2">
      <c r="A1752" s="123">
        <v>3223</v>
      </c>
      <c r="B1752" s="222" t="s">
        <v>115</v>
      </c>
      <c r="C1752" s="111">
        <v>11</v>
      </c>
      <c r="D1752" s="122" t="s">
        <v>25</v>
      </c>
      <c r="E1752" s="147">
        <v>43000</v>
      </c>
      <c r="F1752" s="147">
        <v>43000</v>
      </c>
      <c r="G1752" s="147"/>
      <c r="H1752" s="147"/>
      <c r="I1752" s="147">
        <f t="shared" si="543"/>
        <v>43000</v>
      </c>
      <c r="J1752" s="247"/>
    </row>
    <row r="1753" spans="1:10" s="142" customFormat="1" ht="15" x14ac:dyDescent="0.2">
      <c r="A1753" s="123">
        <v>3224</v>
      </c>
      <c r="B1753" s="222" t="s">
        <v>144</v>
      </c>
      <c r="C1753" s="111">
        <v>11</v>
      </c>
      <c r="D1753" s="122" t="s">
        <v>25</v>
      </c>
      <c r="E1753" s="147">
        <v>1600</v>
      </c>
      <c r="F1753" s="147">
        <v>1600</v>
      </c>
      <c r="G1753" s="147"/>
      <c r="H1753" s="147"/>
      <c r="I1753" s="147">
        <f t="shared" si="543"/>
        <v>1600</v>
      </c>
      <c r="J1753" s="247"/>
    </row>
    <row r="1754" spans="1:10" s="142" customFormat="1" ht="15" x14ac:dyDescent="0.2">
      <c r="A1754" s="123">
        <v>3225</v>
      </c>
      <c r="B1754" s="222" t="s">
        <v>151</v>
      </c>
      <c r="C1754" s="111">
        <v>11</v>
      </c>
      <c r="D1754" s="122" t="s">
        <v>25</v>
      </c>
      <c r="E1754" s="147">
        <v>12000</v>
      </c>
      <c r="F1754" s="147">
        <v>12000</v>
      </c>
      <c r="G1754" s="147"/>
      <c r="H1754" s="147"/>
      <c r="I1754" s="147">
        <f t="shared" si="543"/>
        <v>12000</v>
      </c>
      <c r="J1754" s="247"/>
    </row>
    <row r="1755" spans="1:10" s="115" customFormat="1" x14ac:dyDescent="0.2">
      <c r="A1755" s="119">
        <v>323</v>
      </c>
      <c r="B1755" s="227" t="s">
        <v>918</v>
      </c>
      <c r="C1755" s="117"/>
      <c r="D1755" s="118"/>
      <c r="E1755" s="121">
        <f>SUM(E1756:E1763)</f>
        <v>782000</v>
      </c>
      <c r="F1755" s="121">
        <f>SUM(F1756:F1763)</f>
        <v>751000</v>
      </c>
      <c r="G1755" s="121">
        <f>SUM(G1756:G1763)</f>
        <v>0</v>
      </c>
      <c r="H1755" s="121">
        <f>SUM(H1756:H1763)</f>
        <v>0</v>
      </c>
      <c r="I1755" s="121">
        <f t="shared" si="543"/>
        <v>751000</v>
      </c>
      <c r="J1755" s="247"/>
    </row>
    <row r="1756" spans="1:10" s="142" customFormat="1" ht="15" x14ac:dyDescent="0.2">
      <c r="A1756" s="123">
        <v>3231</v>
      </c>
      <c r="B1756" s="222" t="s">
        <v>117</v>
      </c>
      <c r="C1756" s="111">
        <v>11</v>
      </c>
      <c r="D1756" s="122" t="s">
        <v>25</v>
      </c>
      <c r="E1756" s="147">
        <v>45000</v>
      </c>
      <c r="F1756" s="147">
        <v>45000</v>
      </c>
      <c r="G1756" s="147"/>
      <c r="H1756" s="147"/>
      <c r="I1756" s="147">
        <f t="shared" si="543"/>
        <v>45000</v>
      </c>
      <c r="J1756" s="247"/>
    </row>
    <row r="1757" spans="1:10" s="142" customFormat="1" ht="15" x14ac:dyDescent="0.2">
      <c r="A1757" s="123">
        <v>3232</v>
      </c>
      <c r="B1757" s="222" t="s">
        <v>118</v>
      </c>
      <c r="C1757" s="111">
        <v>11</v>
      </c>
      <c r="D1757" s="122" t="s">
        <v>25</v>
      </c>
      <c r="E1757" s="147">
        <v>41000</v>
      </c>
      <c r="F1757" s="147">
        <v>41000</v>
      </c>
      <c r="G1757" s="147"/>
      <c r="H1757" s="147"/>
      <c r="I1757" s="147">
        <f t="shared" si="543"/>
        <v>41000</v>
      </c>
      <c r="J1757" s="247"/>
    </row>
    <row r="1758" spans="1:10" s="142" customFormat="1" ht="15" x14ac:dyDescent="0.2">
      <c r="A1758" s="123">
        <v>3233</v>
      </c>
      <c r="B1758" s="222" t="s">
        <v>119</v>
      </c>
      <c r="C1758" s="111">
        <v>11</v>
      </c>
      <c r="D1758" s="122" t="s">
        <v>25</v>
      </c>
      <c r="E1758" s="147">
        <v>30000</v>
      </c>
      <c r="F1758" s="147">
        <v>30000</v>
      </c>
      <c r="G1758" s="147"/>
      <c r="H1758" s="147"/>
      <c r="I1758" s="147">
        <f t="shared" si="543"/>
        <v>30000</v>
      </c>
      <c r="J1758" s="247"/>
    </row>
    <row r="1759" spans="1:10" s="142" customFormat="1" ht="15" x14ac:dyDescent="0.2">
      <c r="A1759" s="123">
        <v>3234</v>
      </c>
      <c r="B1759" s="222" t="s">
        <v>120</v>
      </c>
      <c r="C1759" s="111">
        <v>11</v>
      </c>
      <c r="D1759" s="122" t="s">
        <v>25</v>
      </c>
      <c r="E1759" s="147">
        <v>28000</v>
      </c>
      <c r="F1759" s="147">
        <v>27000</v>
      </c>
      <c r="G1759" s="147"/>
      <c r="H1759" s="147"/>
      <c r="I1759" s="147">
        <f t="shared" si="543"/>
        <v>27000</v>
      </c>
      <c r="J1759" s="247"/>
    </row>
    <row r="1760" spans="1:10" s="142" customFormat="1" ht="15" x14ac:dyDescent="0.2">
      <c r="A1760" s="123">
        <v>3236</v>
      </c>
      <c r="B1760" s="222" t="s">
        <v>121</v>
      </c>
      <c r="C1760" s="111">
        <v>11</v>
      </c>
      <c r="D1760" s="122" t="s">
        <v>25</v>
      </c>
      <c r="E1760" s="147">
        <v>3000</v>
      </c>
      <c r="F1760" s="147">
        <v>3000</v>
      </c>
      <c r="G1760" s="147"/>
      <c r="H1760" s="147"/>
      <c r="I1760" s="147">
        <f t="shared" si="543"/>
        <v>3000</v>
      </c>
      <c r="J1760" s="247"/>
    </row>
    <row r="1761" spans="1:10" s="142" customFormat="1" ht="15" x14ac:dyDescent="0.2">
      <c r="A1761" s="123">
        <v>3237</v>
      </c>
      <c r="B1761" s="222" t="s">
        <v>36</v>
      </c>
      <c r="C1761" s="111">
        <v>11</v>
      </c>
      <c r="D1761" s="122" t="s">
        <v>25</v>
      </c>
      <c r="E1761" s="147">
        <v>540000</v>
      </c>
      <c r="F1761" s="147">
        <v>513000</v>
      </c>
      <c r="G1761" s="147"/>
      <c r="H1761" s="147"/>
      <c r="I1761" s="147">
        <f t="shared" si="543"/>
        <v>513000</v>
      </c>
      <c r="J1761" s="247"/>
    </row>
    <row r="1762" spans="1:10" s="142" customFormat="1" ht="15" x14ac:dyDescent="0.2">
      <c r="A1762" s="123">
        <v>3238</v>
      </c>
      <c r="B1762" s="222" t="s">
        <v>122</v>
      </c>
      <c r="C1762" s="111">
        <v>11</v>
      </c>
      <c r="D1762" s="122" t="s">
        <v>25</v>
      </c>
      <c r="E1762" s="147">
        <v>25000</v>
      </c>
      <c r="F1762" s="147">
        <v>25000</v>
      </c>
      <c r="G1762" s="147"/>
      <c r="H1762" s="147"/>
      <c r="I1762" s="147">
        <f t="shared" si="543"/>
        <v>25000</v>
      </c>
      <c r="J1762" s="247"/>
    </row>
    <row r="1763" spans="1:10" s="142" customFormat="1" ht="15" x14ac:dyDescent="0.2">
      <c r="A1763" s="123">
        <v>3239</v>
      </c>
      <c r="B1763" s="222" t="s">
        <v>41</v>
      </c>
      <c r="C1763" s="111">
        <v>11</v>
      </c>
      <c r="D1763" s="122" t="s">
        <v>25</v>
      </c>
      <c r="E1763" s="147">
        <v>70000</v>
      </c>
      <c r="F1763" s="147">
        <v>67000</v>
      </c>
      <c r="G1763" s="147"/>
      <c r="H1763" s="147"/>
      <c r="I1763" s="147">
        <f t="shared" si="543"/>
        <v>67000</v>
      </c>
      <c r="J1763" s="247"/>
    </row>
    <row r="1764" spans="1:10" s="115" customFormat="1" x14ac:dyDescent="0.2">
      <c r="A1764" s="119">
        <v>324</v>
      </c>
      <c r="B1764" s="227" t="s">
        <v>238</v>
      </c>
      <c r="C1764" s="117"/>
      <c r="D1764" s="118"/>
      <c r="E1764" s="121">
        <f>SUM(E1765)</f>
        <v>4000</v>
      </c>
      <c r="F1764" s="121">
        <f>SUM(F1765)</f>
        <v>4000</v>
      </c>
      <c r="G1764" s="121">
        <f>SUM(G1765)</f>
        <v>200</v>
      </c>
      <c r="H1764" s="121">
        <f>SUM(H1765)</f>
        <v>0</v>
      </c>
      <c r="I1764" s="121">
        <f t="shared" si="543"/>
        <v>3800</v>
      </c>
      <c r="J1764" s="247"/>
    </row>
    <row r="1765" spans="1:10" s="142" customFormat="1" ht="15" x14ac:dyDescent="0.2">
      <c r="A1765" s="123">
        <v>3241</v>
      </c>
      <c r="B1765" s="222" t="s">
        <v>238</v>
      </c>
      <c r="C1765" s="111">
        <v>11</v>
      </c>
      <c r="D1765" s="122" t="s">
        <v>25</v>
      </c>
      <c r="E1765" s="147">
        <v>4000</v>
      </c>
      <c r="F1765" s="147">
        <v>4000</v>
      </c>
      <c r="G1765" s="147">
        <v>200</v>
      </c>
      <c r="H1765" s="147"/>
      <c r="I1765" s="147">
        <f t="shared" si="543"/>
        <v>3800</v>
      </c>
      <c r="J1765" s="247"/>
    </row>
    <row r="1766" spans="1:10" s="115" customFormat="1" x14ac:dyDescent="0.2">
      <c r="A1766" s="119">
        <v>329</v>
      </c>
      <c r="B1766" s="227" t="s">
        <v>125</v>
      </c>
      <c r="C1766" s="117"/>
      <c r="D1766" s="118"/>
      <c r="E1766" s="120">
        <f>E1767+E1768+E1769+E1770+E1771+E1772+E1773</f>
        <v>292500</v>
      </c>
      <c r="F1766" s="120">
        <f>F1767+F1768+F1769+F1770+F1771+F1772+F1773</f>
        <v>290500</v>
      </c>
      <c r="G1766" s="120">
        <f>G1767+G1768+G1769+G1770+G1771+G1772+G1773</f>
        <v>8250</v>
      </c>
      <c r="H1766" s="120">
        <f>H1767+H1768+H1769+H1770+H1771+H1772+H1773</f>
        <v>0</v>
      </c>
      <c r="I1766" s="120">
        <f t="shared" si="543"/>
        <v>282250</v>
      </c>
      <c r="J1766" s="247"/>
    </row>
    <row r="1767" spans="1:10" s="142" customFormat="1" ht="30" x14ac:dyDescent="0.2">
      <c r="A1767" s="123">
        <v>3291</v>
      </c>
      <c r="B1767" s="222" t="s">
        <v>152</v>
      </c>
      <c r="C1767" s="111">
        <v>11</v>
      </c>
      <c r="D1767" s="122" t="s">
        <v>25</v>
      </c>
      <c r="E1767" s="147">
        <v>203000</v>
      </c>
      <c r="F1767" s="147">
        <v>203000</v>
      </c>
      <c r="G1767" s="147">
        <v>8000</v>
      </c>
      <c r="H1767" s="147"/>
      <c r="I1767" s="147">
        <f t="shared" si="543"/>
        <v>195000</v>
      </c>
      <c r="J1767" s="247"/>
    </row>
    <row r="1768" spans="1:10" s="142" customFormat="1" ht="15" x14ac:dyDescent="0.2">
      <c r="A1768" s="123">
        <v>3292</v>
      </c>
      <c r="B1768" s="222" t="s">
        <v>123</v>
      </c>
      <c r="C1768" s="111">
        <v>11</v>
      </c>
      <c r="D1768" s="122" t="s">
        <v>25</v>
      </c>
      <c r="E1768" s="147">
        <v>3000</v>
      </c>
      <c r="F1768" s="147">
        <v>3000</v>
      </c>
      <c r="G1768" s="147"/>
      <c r="H1768" s="147"/>
      <c r="I1768" s="147">
        <f t="shared" si="543"/>
        <v>3000</v>
      </c>
      <c r="J1768" s="247"/>
    </row>
    <row r="1769" spans="1:10" s="142" customFormat="1" ht="15" x14ac:dyDescent="0.2">
      <c r="A1769" s="123">
        <v>3293</v>
      </c>
      <c r="B1769" s="222" t="s">
        <v>124</v>
      </c>
      <c r="C1769" s="111">
        <v>11</v>
      </c>
      <c r="D1769" s="122" t="s">
        <v>25</v>
      </c>
      <c r="E1769" s="147">
        <v>30000</v>
      </c>
      <c r="F1769" s="147">
        <v>30000</v>
      </c>
      <c r="G1769" s="147"/>
      <c r="H1769" s="147"/>
      <c r="I1769" s="147">
        <f t="shared" si="543"/>
        <v>30000</v>
      </c>
      <c r="J1769" s="247"/>
    </row>
    <row r="1770" spans="1:10" s="142" customFormat="1" ht="15" x14ac:dyDescent="0.2">
      <c r="A1770" s="123">
        <v>3294</v>
      </c>
      <c r="B1770" s="222" t="s">
        <v>610</v>
      </c>
      <c r="C1770" s="111">
        <v>11</v>
      </c>
      <c r="D1770" s="122" t="s">
        <v>25</v>
      </c>
      <c r="E1770" s="147">
        <v>3500</v>
      </c>
      <c r="F1770" s="147">
        <v>3500</v>
      </c>
      <c r="G1770" s="147"/>
      <c r="H1770" s="147"/>
      <c r="I1770" s="147">
        <f t="shared" si="543"/>
        <v>3500</v>
      </c>
      <c r="J1770" s="247"/>
    </row>
    <row r="1771" spans="1:10" s="142" customFormat="1" ht="15" x14ac:dyDescent="0.2">
      <c r="A1771" s="123">
        <v>3295</v>
      </c>
      <c r="B1771" s="222" t="s">
        <v>237</v>
      </c>
      <c r="C1771" s="111">
        <v>11</v>
      </c>
      <c r="D1771" s="122" t="s">
        <v>25</v>
      </c>
      <c r="E1771" s="147">
        <v>5000</v>
      </c>
      <c r="F1771" s="147">
        <v>5000</v>
      </c>
      <c r="G1771" s="147"/>
      <c r="H1771" s="147"/>
      <c r="I1771" s="147">
        <f t="shared" si="543"/>
        <v>5000</v>
      </c>
      <c r="J1771" s="247"/>
    </row>
    <row r="1772" spans="1:10" s="142" customFormat="1" ht="15" x14ac:dyDescent="0.2">
      <c r="A1772" s="123">
        <v>3296</v>
      </c>
      <c r="B1772" s="222" t="s">
        <v>611</v>
      </c>
      <c r="C1772" s="111">
        <v>11</v>
      </c>
      <c r="D1772" s="122" t="s">
        <v>25</v>
      </c>
      <c r="E1772" s="147">
        <v>45000</v>
      </c>
      <c r="F1772" s="147">
        <v>43000</v>
      </c>
      <c r="G1772" s="147">
        <v>250</v>
      </c>
      <c r="H1772" s="147"/>
      <c r="I1772" s="147">
        <f t="shared" si="543"/>
        <v>42750</v>
      </c>
      <c r="J1772" s="247"/>
    </row>
    <row r="1773" spans="1:10" s="142" customFormat="1" ht="15" x14ac:dyDescent="0.2">
      <c r="A1773" s="123">
        <v>3299</v>
      </c>
      <c r="B1773" s="222" t="s">
        <v>125</v>
      </c>
      <c r="C1773" s="111">
        <v>11</v>
      </c>
      <c r="D1773" s="122" t="s">
        <v>25</v>
      </c>
      <c r="E1773" s="147">
        <v>3000</v>
      </c>
      <c r="F1773" s="147">
        <v>3000</v>
      </c>
      <c r="G1773" s="147"/>
      <c r="H1773" s="147"/>
      <c r="I1773" s="147">
        <f t="shared" si="543"/>
        <v>3000</v>
      </c>
      <c r="J1773" s="247"/>
    </row>
    <row r="1774" spans="1:10" x14ac:dyDescent="0.2">
      <c r="A1774" s="210" t="s">
        <v>978</v>
      </c>
      <c r="B1774" s="211" t="s">
        <v>988</v>
      </c>
      <c r="C1774" s="212"/>
      <c r="D1774" s="212"/>
      <c r="E1774" s="213">
        <f t="shared" ref="E1774:H1774" si="559">E1775</f>
        <v>2500</v>
      </c>
      <c r="F1774" s="213">
        <f t="shared" si="559"/>
        <v>2500</v>
      </c>
      <c r="G1774" s="213">
        <f t="shared" si="559"/>
        <v>100</v>
      </c>
      <c r="H1774" s="213">
        <f t="shared" si="559"/>
        <v>0</v>
      </c>
      <c r="I1774" s="213">
        <f t="shared" si="543"/>
        <v>2400</v>
      </c>
      <c r="J1774" s="247"/>
    </row>
    <row r="1775" spans="1:10" s="115" customFormat="1" x14ac:dyDescent="0.2">
      <c r="A1775" s="119">
        <v>343</v>
      </c>
      <c r="B1775" s="227" t="s">
        <v>919</v>
      </c>
      <c r="C1775" s="117"/>
      <c r="D1775" s="118"/>
      <c r="E1775" s="121">
        <f>SUM(E1776:E1777)</f>
        <v>2500</v>
      </c>
      <c r="F1775" s="121">
        <f>SUM(F1776:F1777)</f>
        <v>2500</v>
      </c>
      <c r="G1775" s="121">
        <f>SUM(G1776:G1777)</f>
        <v>100</v>
      </c>
      <c r="H1775" s="121">
        <f>SUM(H1776:H1777)</f>
        <v>0</v>
      </c>
      <c r="I1775" s="121">
        <f t="shared" si="543"/>
        <v>2400</v>
      </c>
      <c r="J1775" s="247"/>
    </row>
    <row r="1776" spans="1:10" s="166" customFormat="1" x14ac:dyDescent="0.2">
      <c r="A1776" s="123">
        <v>3431</v>
      </c>
      <c r="B1776" s="222" t="s">
        <v>153</v>
      </c>
      <c r="C1776" s="111">
        <v>11</v>
      </c>
      <c r="D1776" s="122" t="s">
        <v>25</v>
      </c>
      <c r="E1776" s="147">
        <v>500</v>
      </c>
      <c r="F1776" s="147">
        <v>500</v>
      </c>
      <c r="G1776" s="147"/>
      <c r="H1776" s="147"/>
      <c r="I1776" s="147">
        <f t="shared" si="543"/>
        <v>500</v>
      </c>
      <c r="J1776" s="247"/>
    </row>
    <row r="1777" spans="1:10" s="142" customFormat="1" ht="15" x14ac:dyDescent="0.2">
      <c r="A1777" s="123">
        <v>3433</v>
      </c>
      <c r="B1777" s="222" t="s">
        <v>126</v>
      </c>
      <c r="C1777" s="111">
        <v>11</v>
      </c>
      <c r="D1777" s="122" t="s">
        <v>25</v>
      </c>
      <c r="E1777" s="147">
        <v>2000</v>
      </c>
      <c r="F1777" s="147">
        <v>2000</v>
      </c>
      <c r="G1777" s="147">
        <v>100</v>
      </c>
      <c r="H1777" s="147"/>
      <c r="I1777" s="147">
        <f t="shared" si="543"/>
        <v>1900</v>
      </c>
      <c r="J1777" s="247"/>
    </row>
    <row r="1778" spans="1:10" x14ac:dyDescent="0.2">
      <c r="A1778" s="210" t="s">
        <v>977</v>
      </c>
      <c r="B1778" s="211" t="s">
        <v>994</v>
      </c>
      <c r="C1778" s="212"/>
      <c r="D1778" s="212"/>
      <c r="E1778" s="213">
        <f t="shared" ref="E1778:H1778" si="560">E1779+E1781</f>
        <v>27000</v>
      </c>
      <c r="F1778" s="213">
        <f t="shared" si="560"/>
        <v>27000</v>
      </c>
      <c r="G1778" s="213">
        <f t="shared" si="560"/>
        <v>100</v>
      </c>
      <c r="H1778" s="213">
        <f t="shared" si="560"/>
        <v>0</v>
      </c>
      <c r="I1778" s="213">
        <f t="shared" si="543"/>
        <v>26900</v>
      </c>
      <c r="J1778" s="247"/>
    </row>
    <row r="1779" spans="1:10" s="115" customFormat="1" x14ac:dyDescent="0.2">
      <c r="A1779" s="119">
        <v>422</v>
      </c>
      <c r="B1779" s="227" t="s">
        <v>921</v>
      </c>
      <c r="C1779" s="117"/>
      <c r="D1779" s="118"/>
      <c r="E1779" s="121">
        <f>SUM(E1780)</f>
        <v>25000</v>
      </c>
      <c r="F1779" s="121">
        <f>SUM(F1780)</f>
        <v>25000</v>
      </c>
      <c r="G1779" s="121">
        <f>SUM(G1780)</f>
        <v>0</v>
      </c>
      <c r="H1779" s="121">
        <f>SUM(H1780)</f>
        <v>0</v>
      </c>
      <c r="I1779" s="121">
        <f t="shared" si="543"/>
        <v>25000</v>
      </c>
      <c r="J1779" s="247"/>
    </row>
    <row r="1780" spans="1:10" s="142" customFormat="1" ht="15" x14ac:dyDescent="0.2">
      <c r="A1780" s="123">
        <v>4221</v>
      </c>
      <c r="B1780" s="222" t="s">
        <v>129</v>
      </c>
      <c r="C1780" s="111">
        <v>11</v>
      </c>
      <c r="D1780" s="122" t="s">
        <v>25</v>
      </c>
      <c r="E1780" s="147">
        <v>25000</v>
      </c>
      <c r="F1780" s="147">
        <v>25000</v>
      </c>
      <c r="G1780" s="147"/>
      <c r="H1780" s="147"/>
      <c r="I1780" s="147">
        <f t="shared" si="543"/>
        <v>25000</v>
      </c>
      <c r="J1780" s="247"/>
    </row>
    <row r="1781" spans="1:10" s="115" customFormat="1" x14ac:dyDescent="0.2">
      <c r="A1781" s="119">
        <v>426</v>
      </c>
      <c r="B1781" s="227" t="s">
        <v>939</v>
      </c>
      <c r="C1781" s="117"/>
      <c r="D1781" s="118"/>
      <c r="E1781" s="121">
        <f>SUM(E1782)</f>
        <v>2000</v>
      </c>
      <c r="F1781" s="121">
        <f>SUM(F1782)</f>
        <v>2000</v>
      </c>
      <c r="G1781" s="121">
        <f>SUM(G1782)</f>
        <v>100</v>
      </c>
      <c r="H1781" s="121">
        <f>SUM(H1782)</f>
        <v>0</v>
      </c>
      <c r="I1781" s="121">
        <f t="shared" si="543"/>
        <v>1900</v>
      </c>
      <c r="J1781" s="247"/>
    </row>
    <row r="1782" spans="1:10" s="142" customFormat="1" ht="15" x14ac:dyDescent="0.2">
      <c r="A1782" s="123">
        <v>4262</v>
      </c>
      <c r="B1782" s="222" t="s">
        <v>135</v>
      </c>
      <c r="C1782" s="111">
        <v>11</v>
      </c>
      <c r="D1782" s="122" t="s">
        <v>25</v>
      </c>
      <c r="E1782" s="147">
        <v>2000</v>
      </c>
      <c r="F1782" s="147">
        <v>2000</v>
      </c>
      <c r="G1782" s="147">
        <v>100</v>
      </c>
      <c r="H1782" s="147"/>
      <c r="I1782" s="147">
        <f t="shared" si="543"/>
        <v>1900</v>
      </c>
      <c r="J1782" s="247"/>
    </row>
    <row r="1783" spans="1:10" ht="31.5" x14ac:dyDescent="0.2">
      <c r="A1783" s="171" t="s">
        <v>175</v>
      </c>
      <c r="B1783" s="173" t="s">
        <v>76</v>
      </c>
      <c r="C1783" s="194"/>
      <c r="D1783" s="194"/>
      <c r="E1783" s="174">
        <f>E1784</f>
        <v>490000000</v>
      </c>
      <c r="F1783" s="174">
        <f>F1784</f>
        <v>491000000</v>
      </c>
      <c r="G1783" s="174">
        <f>G1784</f>
        <v>3110000</v>
      </c>
      <c r="H1783" s="174">
        <f>H1784</f>
        <v>0</v>
      </c>
      <c r="I1783" s="174">
        <f t="shared" si="543"/>
        <v>487890000</v>
      </c>
      <c r="J1783" s="247"/>
    </row>
    <row r="1784" spans="1:10" s="115" customFormat="1" x14ac:dyDescent="0.2">
      <c r="A1784" s="207" t="s">
        <v>956</v>
      </c>
      <c r="B1784" s="205" t="s">
        <v>910</v>
      </c>
      <c r="C1784" s="208"/>
      <c r="D1784" s="208"/>
      <c r="E1784" s="209">
        <f t="shared" ref="E1784:H1784" si="561">E1785</f>
        <v>490000000</v>
      </c>
      <c r="F1784" s="209">
        <f t="shared" si="561"/>
        <v>491000000</v>
      </c>
      <c r="G1784" s="209">
        <f t="shared" si="561"/>
        <v>3110000</v>
      </c>
      <c r="H1784" s="209">
        <f t="shared" si="561"/>
        <v>0</v>
      </c>
      <c r="I1784" s="209">
        <f t="shared" si="543"/>
        <v>487890000</v>
      </c>
      <c r="J1784" s="247"/>
    </row>
    <row r="1785" spans="1:10" x14ac:dyDescent="0.2">
      <c r="A1785" s="210" t="s">
        <v>985</v>
      </c>
      <c r="B1785" s="211" t="s">
        <v>989</v>
      </c>
      <c r="C1785" s="212"/>
      <c r="D1785" s="212"/>
      <c r="E1785" s="213">
        <f t="shared" ref="E1785:H1785" si="562">E1786+E1788</f>
        <v>490000000</v>
      </c>
      <c r="F1785" s="213">
        <f t="shared" si="562"/>
        <v>491000000</v>
      </c>
      <c r="G1785" s="213">
        <f t="shared" si="562"/>
        <v>3110000</v>
      </c>
      <c r="H1785" s="213">
        <f t="shared" si="562"/>
        <v>0</v>
      </c>
      <c r="I1785" s="213">
        <f t="shared" ref="I1785:I1848" si="563">F1785-G1785+H1785</f>
        <v>487890000</v>
      </c>
      <c r="J1785" s="247"/>
    </row>
    <row r="1786" spans="1:10" s="115" customFormat="1" x14ac:dyDescent="0.2">
      <c r="A1786" s="119">
        <v>351</v>
      </c>
      <c r="B1786" s="228" t="s">
        <v>140</v>
      </c>
      <c r="C1786" s="117"/>
      <c r="D1786" s="128"/>
      <c r="E1786" s="120">
        <f>SUM(E1787)</f>
        <v>401200000</v>
      </c>
      <c r="F1786" s="120">
        <f>SUM(F1787)</f>
        <v>401200000</v>
      </c>
      <c r="G1786" s="120">
        <f>SUM(G1787)</f>
        <v>2370000</v>
      </c>
      <c r="H1786" s="120">
        <f>SUM(H1787)</f>
        <v>0</v>
      </c>
      <c r="I1786" s="120">
        <f t="shared" si="563"/>
        <v>398830000</v>
      </c>
      <c r="J1786" s="247"/>
    </row>
    <row r="1787" spans="1:10" s="142" customFormat="1" ht="15" x14ac:dyDescent="0.2">
      <c r="A1787" s="123">
        <v>3512</v>
      </c>
      <c r="B1787" s="222" t="s">
        <v>140</v>
      </c>
      <c r="C1787" s="111">
        <v>11</v>
      </c>
      <c r="D1787" s="112" t="s">
        <v>25</v>
      </c>
      <c r="E1787" s="147">
        <v>401200000</v>
      </c>
      <c r="F1787" s="147">
        <v>401200000</v>
      </c>
      <c r="G1787" s="147">
        <v>2370000</v>
      </c>
      <c r="H1787" s="147"/>
      <c r="I1787" s="147">
        <f t="shared" si="563"/>
        <v>398830000</v>
      </c>
      <c r="J1787" s="247"/>
    </row>
    <row r="1788" spans="1:10" ht="31.5" x14ac:dyDescent="0.2">
      <c r="A1788" s="119">
        <v>352</v>
      </c>
      <c r="B1788" s="227" t="s">
        <v>923</v>
      </c>
      <c r="C1788" s="117"/>
      <c r="D1788" s="128"/>
      <c r="E1788" s="121">
        <f>E1789</f>
        <v>88800000</v>
      </c>
      <c r="F1788" s="121">
        <f>F1789</f>
        <v>89800000</v>
      </c>
      <c r="G1788" s="121">
        <f>G1789</f>
        <v>740000</v>
      </c>
      <c r="H1788" s="121">
        <f>H1789</f>
        <v>0</v>
      </c>
      <c r="I1788" s="121">
        <f t="shared" si="563"/>
        <v>89060000</v>
      </c>
      <c r="J1788" s="247"/>
    </row>
    <row r="1789" spans="1:10" s="142" customFormat="1" ht="30" x14ac:dyDescent="0.2">
      <c r="A1789" s="123">
        <v>3522</v>
      </c>
      <c r="B1789" s="222" t="s">
        <v>646</v>
      </c>
      <c r="C1789" s="111">
        <v>11</v>
      </c>
      <c r="D1789" s="112" t="s">
        <v>25</v>
      </c>
      <c r="E1789" s="147">
        <v>88800000</v>
      </c>
      <c r="F1789" s="147">
        <v>89800000</v>
      </c>
      <c r="G1789" s="147">
        <v>740000</v>
      </c>
      <c r="H1789" s="147"/>
      <c r="I1789" s="147">
        <f t="shared" si="563"/>
        <v>89060000</v>
      </c>
      <c r="J1789" s="247"/>
    </row>
    <row r="1790" spans="1:10" s="115" customFormat="1" ht="31.5" x14ac:dyDescent="0.2">
      <c r="A1790" s="171" t="s">
        <v>378</v>
      </c>
      <c r="B1790" s="173" t="s">
        <v>35</v>
      </c>
      <c r="C1790" s="194"/>
      <c r="D1790" s="194"/>
      <c r="E1790" s="174">
        <f>E1791</f>
        <v>127000</v>
      </c>
      <c r="F1790" s="174">
        <f>F1791</f>
        <v>123000</v>
      </c>
      <c r="G1790" s="174">
        <f>G1791</f>
        <v>1250</v>
      </c>
      <c r="H1790" s="174">
        <f>H1791</f>
        <v>0</v>
      </c>
      <c r="I1790" s="174">
        <f t="shared" si="563"/>
        <v>121750</v>
      </c>
      <c r="J1790" s="247"/>
    </row>
    <row r="1791" spans="1:10" s="115" customFormat="1" x14ac:dyDescent="0.2">
      <c r="A1791" s="207" t="s">
        <v>956</v>
      </c>
      <c r="B1791" s="205" t="s">
        <v>910</v>
      </c>
      <c r="C1791" s="208"/>
      <c r="D1791" s="208"/>
      <c r="E1791" s="209">
        <f t="shared" ref="E1791:H1791" si="564">E1792</f>
        <v>127000</v>
      </c>
      <c r="F1791" s="209">
        <f t="shared" si="564"/>
        <v>123000</v>
      </c>
      <c r="G1791" s="209">
        <f t="shared" si="564"/>
        <v>1250</v>
      </c>
      <c r="H1791" s="209">
        <f t="shared" si="564"/>
        <v>0</v>
      </c>
      <c r="I1791" s="209">
        <f t="shared" si="563"/>
        <v>121750</v>
      </c>
      <c r="J1791" s="247"/>
    </row>
    <row r="1792" spans="1:10" x14ac:dyDescent="0.2">
      <c r="A1792" s="210" t="s">
        <v>976</v>
      </c>
      <c r="B1792" s="211" t="s">
        <v>987</v>
      </c>
      <c r="C1792" s="212"/>
      <c r="D1792" s="212"/>
      <c r="E1792" s="213">
        <f t="shared" ref="E1792:H1792" si="565">E1793+E1797</f>
        <v>127000</v>
      </c>
      <c r="F1792" s="213">
        <f t="shared" si="565"/>
        <v>123000</v>
      </c>
      <c r="G1792" s="213">
        <f t="shared" si="565"/>
        <v>1250</v>
      </c>
      <c r="H1792" s="213">
        <f t="shared" si="565"/>
        <v>0</v>
      </c>
      <c r="I1792" s="213">
        <f t="shared" si="563"/>
        <v>121750</v>
      </c>
      <c r="J1792" s="247"/>
    </row>
    <row r="1793" spans="1:10" s="115" customFormat="1" x14ac:dyDescent="0.2">
      <c r="A1793" s="126">
        <v>323</v>
      </c>
      <c r="B1793" s="227" t="s">
        <v>918</v>
      </c>
      <c r="C1793" s="117"/>
      <c r="D1793" s="128"/>
      <c r="E1793" s="120">
        <f>SUM(E1794:E1796)</f>
        <v>107000</v>
      </c>
      <c r="F1793" s="120">
        <f>SUM(F1794:F1796)</f>
        <v>103000</v>
      </c>
      <c r="G1793" s="120">
        <f>SUM(G1794:G1796)</f>
        <v>250</v>
      </c>
      <c r="H1793" s="120">
        <f>SUM(H1794:H1796)</f>
        <v>0</v>
      </c>
      <c r="I1793" s="120">
        <f t="shared" si="563"/>
        <v>102750</v>
      </c>
      <c r="J1793" s="247"/>
    </row>
    <row r="1794" spans="1:10" s="142" customFormat="1" ht="15" x14ac:dyDescent="0.2">
      <c r="A1794" s="123">
        <v>3232</v>
      </c>
      <c r="B1794" s="222" t="s">
        <v>118</v>
      </c>
      <c r="C1794" s="111">
        <v>11</v>
      </c>
      <c r="D1794" s="112" t="s">
        <v>25</v>
      </c>
      <c r="E1794" s="147">
        <v>15000</v>
      </c>
      <c r="F1794" s="147">
        <v>15000</v>
      </c>
      <c r="G1794" s="147"/>
      <c r="H1794" s="147"/>
      <c r="I1794" s="147">
        <f t="shared" si="563"/>
        <v>15000</v>
      </c>
      <c r="J1794" s="247"/>
    </row>
    <row r="1795" spans="1:10" s="142" customFormat="1" ht="15" x14ac:dyDescent="0.2">
      <c r="A1795" s="123">
        <v>3235</v>
      </c>
      <c r="B1795" s="222" t="s">
        <v>42</v>
      </c>
      <c r="C1795" s="111">
        <v>11</v>
      </c>
      <c r="D1795" s="112" t="s">
        <v>25</v>
      </c>
      <c r="E1795" s="147">
        <v>85000</v>
      </c>
      <c r="F1795" s="147">
        <v>81000</v>
      </c>
      <c r="G1795" s="147">
        <v>250</v>
      </c>
      <c r="H1795" s="147"/>
      <c r="I1795" s="147">
        <f t="shared" si="563"/>
        <v>80750</v>
      </c>
      <c r="J1795" s="247"/>
    </row>
    <row r="1796" spans="1:10" s="142" customFormat="1" ht="15" x14ac:dyDescent="0.2">
      <c r="A1796" s="123">
        <v>3239</v>
      </c>
      <c r="B1796" s="222" t="s">
        <v>41</v>
      </c>
      <c r="C1796" s="111">
        <v>11</v>
      </c>
      <c r="D1796" s="112" t="s">
        <v>25</v>
      </c>
      <c r="E1796" s="147">
        <v>7000</v>
      </c>
      <c r="F1796" s="147">
        <v>7000</v>
      </c>
      <c r="G1796" s="147"/>
      <c r="H1796" s="147"/>
      <c r="I1796" s="147">
        <f t="shared" si="563"/>
        <v>7000</v>
      </c>
      <c r="J1796" s="247"/>
    </row>
    <row r="1797" spans="1:10" s="115" customFormat="1" x14ac:dyDescent="0.2">
      <c r="A1797" s="119">
        <v>329</v>
      </c>
      <c r="B1797" s="227" t="s">
        <v>125</v>
      </c>
      <c r="C1797" s="117"/>
      <c r="D1797" s="128"/>
      <c r="E1797" s="120">
        <f>SUM(E1798:E1799)</f>
        <v>20000</v>
      </c>
      <c r="F1797" s="120">
        <f>SUM(F1798:F1799)</f>
        <v>20000</v>
      </c>
      <c r="G1797" s="120">
        <f>SUM(G1798:G1799)</f>
        <v>1000</v>
      </c>
      <c r="H1797" s="120">
        <f>SUM(H1798:H1799)</f>
        <v>0</v>
      </c>
      <c r="I1797" s="120">
        <f t="shared" si="563"/>
        <v>19000</v>
      </c>
      <c r="J1797" s="247"/>
    </row>
    <row r="1798" spans="1:10" s="142" customFormat="1" ht="15" x14ac:dyDescent="0.2">
      <c r="A1798" s="123">
        <v>3292</v>
      </c>
      <c r="B1798" s="222" t="s">
        <v>123</v>
      </c>
      <c r="C1798" s="111">
        <v>11</v>
      </c>
      <c r="D1798" s="112" t="s">
        <v>25</v>
      </c>
      <c r="E1798" s="147">
        <v>18000</v>
      </c>
      <c r="F1798" s="147">
        <v>18000</v>
      </c>
      <c r="G1798" s="147">
        <v>900</v>
      </c>
      <c r="H1798" s="147"/>
      <c r="I1798" s="147">
        <f t="shared" si="563"/>
        <v>17100</v>
      </c>
      <c r="J1798" s="247"/>
    </row>
    <row r="1799" spans="1:10" s="142" customFormat="1" ht="15" x14ac:dyDescent="0.2">
      <c r="A1799" s="123">
        <v>3299</v>
      </c>
      <c r="B1799" s="222" t="s">
        <v>125</v>
      </c>
      <c r="C1799" s="111">
        <v>11</v>
      </c>
      <c r="D1799" s="112" t="s">
        <v>25</v>
      </c>
      <c r="E1799" s="147">
        <v>2000</v>
      </c>
      <c r="F1799" s="147">
        <v>2000</v>
      </c>
      <c r="G1799" s="147">
        <v>100</v>
      </c>
      <c r="H1799" s="147"/>
      <c r="I1799" s="147">
        <f t="shared" si="563"/>
        <v>1900</v>
      </c>
      <c r="J1799" s="247"/>
    </row>
    <row r="1800" spans="1:10" s="115" customFormat="1" x14ac:dyDescent="0.2">
      <c r="A1800" s="170" t="s">
        <v>596</v>
      </c>
      <c r="B1800" s="173" t="s">
        <v>560</v>
      </c>
      <c r="C1800" s="194"/>
      <c r="D1800" s="194"/>
      <c r="E1800" s="174">
        <f>E1801</f>
        <v>2450000</v>
      </c>
      <c r="F1800" s="174">
        <f>F1801</f>
        <v>2865000</v>
      </c>
      <c r="G1800" s="174">
        <f>G1801</f>
        <v>0</v>
      </c>
      <c r="H1800" s="174">
        <f>H1801</f>
        <v>100000</v>
      </c>
      <c r="I1800" s="174">
        <f t="shared" si="563"/>
        <v>2965000</v>
      </c>
      <c r="J1800" s="247"/>
    </row>
    <row r="1801" spans="1:10" s="115" customFormat="1" x14ac:dyDescent="0.2">
      <c r="A1801" s="207" t="s">
        <v>956</v>
      </c>
      <c r="B1801" s="205" t="s">
        <v>910</v>
      </c>
      <c r="C1801" s="208"/>
      <c r="D1801" s="208"/>
      <c r="E1801" s="209">
        <f t="shared" ref="E1801:H1801" si="566">E1802+E1806</f>
        <v>2450000</v>
      </c>
      <c r="F1801" s="209">
        <f t="shared" si="566"/>
        <v>2865000</v>
      </c>
      <c r="G1801" s="209">
        <f t="shared" si="566"/>
        <v>0</v>
      </c>
      <c r="H1801" s="209">
        <f t="shared" si="566"/>
        <v>100000</v>
      </c>
      <c r="I1801" s="209">
        <f t="shared" si="563"/>
        <v>2965000</v>
      </c>
      <c r="J1801" s="247"/>
    </row>
    <row r="1802" spans="1:10" x14ac:dyDescent="0.2">
      <c r="A1802" s="210" t="s">
        <v>976</v>
      </c>
      <c r="B1802" s="211" t="s">
        <v>987</v>
      </c>
      <c r="C1802" s="212"/>
      <c r="D1802" s="212"/>
      <c r="E1802" s="213">
        <f t="shared" ref="E1802:H1802" si="567">E1803</f>
        <v>2441000</v>
      </c>
      <c r="F1802" s="213">
        <f t="shared" si="567"/>
        <v>2441000</v>
      </c>
      <c r="G1802" s="213">
        <f t="shared" si="567"/>
        <v>0</v>
      </c>
      <c r="H1802" s="213">
        <f t="shared" si="567"/>
        <v>100000</v>
      </c>
      <c r="I1802" s="213">
        <f t="shared" si="563"/>
        <v>2541000</v>
      </c>
      <c r="J1802" s="247"/>
    </row>
    <row r="1803" spans="1:10" s="115" customFormat="1" x14ac:dyDescent="0.2">
      <c r="A1803" s="126">
        <v>323</v>
      </c>
      <c r="B1803" s="227" t="s">
        <v>918</v>
      </c>
      <c r="C1803" s="116"/>
      <c r="D1803" s="128"/>
      <c r="E1803" s="120">
        <f>E1805+E1804</f>
        <v>2441000</v>
      </c>
      <c r="F1803" s="120">
        <f>F1805+F1804</f>
        <v>2441000</v>
      </c>
      <c r="G1803" s="120">
        <f>G1805+G1804</f>
        <v>0</v>
      </c>
      <c r="H1803" s="120">
        <f>H1805+H1804</f>
        <v>100000</v>
      </c>
      <c r="I1803" s="120">
        <f t="shared" si="563"/>
        <v>2541000</v>
      </c>
      <c r="J1803" s="247"/>
    </row>
    <row r="1804" spans="1:10" s="142" customFormat="1" ht="15" x14ac:dyDescent="0.2">
      <c r="A1804" s="129">
        <v>3238</v>
      </c>
      <c r="B1804" s="222" t="s">
        <v>122</v>
      </c>
      <c r="C1804" s="110">
        <v>11</v>
      </c>
      <c r="D1804" s="112" t="s">
        <v>25</v>
      </c>
      <c r="E1804" s="147">
        <v>851000</v>
      </c>
      <c r="F1804" s="147">
        <v>851000</v>
      </c>
      <c r="G1804" s="147"/>
      <c r="H1804" s="147"/>
      <c r="I1804" s="147">
        <f t="shared" si="563"/>
        <v>851000</v>
      </c>
      <c r="J1804" s="247"/>
    </row>
    <row r="1805" spans="1:10" s="142" customFormat="1" ht="15" x14ac:dyDescent="0.2">
      <c r="A1805" s="129">
        <v>3239</v>
      </c>
      <c r="B1805" s="222" t="s">
        <v>41</v>
      </c>
      <c r="C1805" s="110">
        <v>11</v>
      </c>
      <c r="D1805" s="112" t="s">
        <v>25</v>
      </c>
      <c r="E1805" s="147">
        <v>1590000</v>
      </c>
      <c r="F1805" s="147">
        <v>1590000</v>
      </c>
      <c r="G1805" s="147"/>
      <c r="H1805" s="147">
        <v>100000</v>
      </c>
      <c r="I1805" s="147">
        <f t="shared" si="563"/>
        <v>1690000</v>
      </c>
      <c r="J1805" s="247"/>
    </row>
    <row r="1806" spans="1:10" x14ac:dyDescent="0.2">
      <c r="A1806" s="210" t="s">
        <v>977</v>
      </c>
      <c r="B1806" s="211" t="s">
        <v>994</v>
      </c>
      <c r="C1806" s="212"/>
      <c r="D1806" s="212"/>
      <c r="E1806" s="213">
        <f t="shared" ref="E1806:H1806" si="568">E1807</f>
        <v>9000</v>
      </c>
      <c r="F1806" s="213">
        <f t="shared" si="568"/>
        <v>424000</v>
      </c>
      <c r="G1806" s="213">
        <f t="shared" si="568"/>
        <v>0</v>
      </c>
      <c r="H1806" s="213">
        <f t="shared" si="568"/>
        <v>0</v>
      </c>
      <c r="I1806" s="213">
        <f t="shared" si="563"/>
        <v>424000</v>
      </c>
      <c r="J1806" s="247"/>
    </row>
    <row r="1807" spans="1:10" x14ac:dyDescent="0.2">
      <c r="A1807" s="126">
        <v>426</v>
      </c>
      <c r="B1807" s="227" t="s">
        <v>939</v>
      </c>
      <c r="C1807" s="116"/>
      <c r="D1807" s="128"/>
      <c r="E1807" s="120">
        <f t="shared" ref="E1807:H1807" si="569">E1808</f>
        <v>9000</v>
      </c>
      <c r="F1807" s="120">
        <f t="shared" si="569"/>
        <v>424000</v>
      </c>
      <c r="G1807" s="120">
        <f t="shared" si="569"/>
        <v>0</v>
      </c>
      <c r="H1807" s="120">
        <f t="shared" si="569"/>
        <v>0</v>
      </c>
      <c r="I1807" s="120">
        <f t="shared" si="563"/>
        <v>424000</v>
      </c>
      <c r="J1807" s="247"/>
    </row>
    <row r="1808" spans="1:10" s="142" customFormat="1" ht="15" x14ac:dyDescent="0.2">
      <c r="A1808" s="129">
        <v>4262</v>
      </c>
      <c r="B1808" s="222" t="s">
        <v>135</v>
      </c>
      <c r="C1808" s="110">
        <v>11</v>
      </c>
      <c r="D1808" s="112" t="s">
        <v>25</v>
      </c>
      <c r="E1808" s="147">
        <v>9000</v>
      </c>
      <c r="F1808" s="147">
        <v>424000</v>
      </c>
      <c r="G1808" s="147"/>
      <c r="H1808" s="147"/>
      <c r="I1808" s="147">
        <f t="shared" si="563"/>
        <v>424000</v>
      </c>
      <c r="J1808" s="247"/>
    </row>
    <row r="1809" spans="1:10" s="127" customFormat="1" x14ac:dyDescent="0.2">
      <c r="A1809" s="202" t="s">
        <v>638</v>
      </c>
      <c r="B1809" s="225" t="s">
        <v>635</v>
      </c>
      <c r="C1809" s="203"/>
      <c r="D1809" s="203"/>
      <c r="E1809" s="204">
        <f>E1810+E1885+E1901</f>
        <v>6059000</v>
      </c>
      <c r="F1809" s="204">
        <f>F1810+F1885+F1901</f>
        <v>6059000</v>
      </c>
      <c r="G1809" s="204">
        <f>G1810+G1885+G1901</f>
        <v>208039</v>
      </c>
      <c r="H1809" s="204">
        <f>H1810+H1885+H1901</f>
        <v>0</v>
      </c>
      <c r="I1809" s="204">
        <f t="shared" si="563"/>
        <v>5850961</v>
      </c>
      <c r="J1809" s="247"/>
    </row>
    <row r="1810" spans="1:10" s="115" customFormat="1" ht="31.5" x14ac:dyDescent="0.2">
      <c r="A1810" s="171" t="s">
        <v>227</v>
      </c>
      <c r="B1810" s="173" t="s">
        <v>263</v>
      </c>
      <c r="C1810" s="194"/>
      <c r="D1810" s="194"/>
      <c r="E1810" s="174">
        <f>E1811+E1871+E1875</f>
        <v>5665500</v>
      </c>
      <c r="F1810" s="174">
        <f>F1811+F1871+F1875</f>
        <v>5665500</v>
      </c>
      <c r="G1810" s="174">
        <f>G1811+G1871+G1875</f>
        <v>190914</v>
      </c>
      <c r="H1810" s="174">
        <f>H1811+H1871+H1875</f>
        <v>0</v>
      </c>
      <c r="I1810" s="174">
        <f t="shared" si="563"/>
        <v>5474586</v>
      </c>
      <c r="J1810" s="247"/>
    </row>
    <row r="1811" spans="1:10" s="115" customFormat="1" x14ac:dyDescent="0.2">
      <c r="A1811" s="207" t="s">
        <v>956</v>
      </c>
      <c r="B1811" s="205" t="s">
        <v>910</v>
      </c>
      <c r="C1811" s="208"/>
      <c r="D1811" s="208"/>
      <c r="E1811" s="209">
        <f t="shared" ref="E1811:H1811" si="570">E1812+E1820+E1851+E1855+E1858+E1862+E1868</f>
        <v>5353000</v>
      </c>
      <c r="F1811" s="209">
        <f t="shared" si="570"/>
        <v>5353000</v>
      </c>
      <c r="G1811" s="209">
        <f t="shared" si="570"/>
        <v>190914</v>
      </c>
      <c r="H1811" s="209">
        <f t="shared" si="570"/>
        <v>0</v>
      </c>
      <c r="I1811" s="209">
        <f t="shared" si="563"/>
        <v>5162086</v>
      </c>
      <c r="J1811" s="247"/>
    </row>
    <row r="1812" spans="1:10" x14ac:dyDescent="0.2">
      <c r="A1812" s="210" t="s">
        <v>944</v>
      </c>
      <c r="B1812" s="211" t="s">
        <v>986</v>
      </c>
      <c r="C1812" s="212"/>
      <c r="D1812" s="212"/>
      <c r="E1812" s="213">
        <f t="shared" ref="E1812:H1812" si="571">E1813+E1816+E1818</f>
        <v>3951000</v>
      </c>
      <c r="F1812" s="213">
        <f t="shared" si="571"/>
        <v>3951000</v>
      </c>
      <c r="G1812" s="213">
        <f t="shared" si="571"/>
        <v>190914</v>
      </c>
      <c r="H1812" s="213">
        <f t="shared" si="571"/>
        <v>0</v>
      </c>
      <c r="I1812" s="213">
        <f t="shared" si="563"/>
        <v>3760086</v>
      </c>
      <c r="J1812" s="247"/>
    </row>
    <row r="1813" spans="1:10" s="115" customFormat="1" x14ac:dyDescent="0.2">
      <c r="A1813" s="119">
        <v>311</v>
      </c>
      <c r="B1813" s="226" t="s">
        <v>914</v>
      </c>
      <c r="C1813" s="117"/>
      <c r="D1813" s="128"/>
      <c r="E1813" s="148">
        <f>SUM(E1814:E1815)</f>
        <v>3311000</v>
      </c>
      <c r="F1813" s="148">
        <f>SUM(F1814:F1815)</f>
        <v>3311000</v>
      </c>
      <c r="G1813" s="148">
        <f>SUM(G1814:G1815)</f>
        <v>165550</v>
      </c>
      <c r="H1813" s="148">
        <f>SUM(H1814:H1815)</f>
        <v>0</v>
      </c>
      <c r="I1813" s="148">
        <f t="shared" si="563"/>
        <v>3145450</v>
      </c>
      <c r="J1813" s="247"/>
    </row>
    <row r="1814" spans="1:10" s="146" customFormat="1" x14ac:dyDescent="0.2">
      <c r="A1814" s="129">
        <v>3111</v>
      </c>
      <c r="B1814" s="222" t="s">
        <v>19</v>
      </c>
      <c r="C1814" s="111">
        <v>11</v>
      </c>
      <c r="D1814" s="112" t="s">
        <v>27</v>
      </c>
      <c r="E1814" s="147">
        <v>3306000</v>
      </c>
      <c r="F1814" s="147">
        <v>3306000</v>
      </c>
      <c r="G1814" s="147">
        <v>165550</v>
      </c>
      <c r="H1814" s="147"/>
      <c r="I1814" s="147">
        <f t="shared" si="563"/>
        <v>3140450</v>
      </c>
      <c r="J1814" s="247"/>
    </row>
    <row r="1815" spans="1:10" s="146" customFormat="1" x14ac:dyDescent="0.2">
      <c r="A1815" s="129">
        <v>3113</v>
      </c>
      <c r="B1815" s="222" t="s">
        <v>20</v>
      </c>
      <c r="C1815" s="111">
        <v>11</v>
      </c>
      <c r="D1815" s="112" t="s">
        <v>27</v>
      </c>
      <c r="E1815" s="147">
        <v>5000</v>
      </c>
      <c r="F1815" s="147">
        <v>5000</v>
      </c>
      <c r="G1815" s="147"/>
      <c r="H1815" s="147"/>
      <c r="I1815" s="147">
        <f t="shared" si="563"/>
        <v>5000</v>
      </c>
      <c r="J1815" s="247"/>
    </row>
    <row r="1816" spans="1:10" s="115" customFormat="1" x14ac:dyDescent="0.2">
      <c r="A1816" s="126">
        <v>312</v>
      </c>
      <c r="B1816" s="227" t="s">
        <v>22</v>
      </c>
      <c r="C1816" s="117"/>
      <c r="D1816" s="128"/>
      <c r="E1816" s="120">
        <f>SUM(E1817)</f>
        <v>100000</v>
      </c>
      <c r="F1816" s="120">
        <f>SUM(F1817)</f>
        <v>100000</v>
      </c>
      <c r="G1816" s="120">
        <f>SUM(G1817)</f>
        <v>0</v>
      </c>
      <c r="H1816" s="120">
        <f>SUM(H1817)</f>
        <v>0</v>
      </c>
      <c r="I1816" s="120">
        <f t="shared" si="563"/>
        <v>100000</v>
      </c>
      <c r="J1816" s="247"/>
    </row>
    <row r="1817" spans="1:10" s="146" customFormat="1" x14ac:dyDescent="0.2">
      <c r="A1817" s="129">
        <v>3121</v>
      </c>
      <c r="B1817" s="222" t="s">
        <v>138</v>
      </c>
      <c r="C1817" s="111">
        <v>11</v>
      </c>
      <c r="D1817" s="112" t="s">
        <v>27</v>
      </c>
      <c r="E1817" s="147">
        <v>100000</v>
      </c>
      <c r="F1817" s="147">
        <v>100000</v>
      </c>
      <c r="G1817" s="147"/>
      <c r="H1817" s="147"/>
      <c r="I1817" s="147">
        <f t="shared" si="563"/>
        <v>100000</v>
      </c>
      <c r="J1817" s="247"/>
    </row>
    <row r="1818" spans="1:10" s="115" customFormat="1" x14ac:dyDescent="0.2">
      <c r="A1818" s="126">
        <v>313</v>
      </c>
      <c r="B1818" s="227" t="s">
        <v>915</v>
      </c>
      <c r="C1818" s="117"/>
      <c r="D1818" s="128"/>
      <c r="E1818" s="120">
        <f>SUM(E1819:E1819)</f>
        <v>540000</v>
      </c>
      <c r="F1818" s="120">
        <f>SUM(F1819:F1819)</f>
        <v>540000</v>
      </c>
      <c r="G1818" s="120">
        <f>SUM(G1819:G1819)</f>
        <v>25364</v>
      </c>
      <c r="H1818" s="120">
        <f>SUM(H1819:H1819)</f>
        <v>0</v>
      </c>
      <c r="I1818" s="120">
        <f t="shared" si="563"/>
        <v>514636</v>
      </c>
      <c r="J1818" s="247"/>
    </row>
    <row r="1819" spans="1:10" s="146" customFormat="1" x14ac:dyDescent="0.2">
      <c r="A1819" s="129">
        <v>3132</v>
      </c>
      <c r="B1819" s="222" t="s">
        <v>280</v>
      </c>
      <c r="C1819" s="111">
        <v>11</v>
      </c>
      <c r="D1819" s="112" t="s">
        <v>27</v>
      </c>
      <c r="E1819" s="147">
        <v>540000</v>
      </c>
      <c r="F1819" s="147">
        <v>540000</v>
      </c>
      <c r="G1819" s="147">
        <v>25364</v>
      </c>
      <c r="H1819" s="147"/>
      <c r="I1819" s="147">
        <f t="shared" si="563"/>
        <v>514636</v>
      </c>
      <c r="J1819" s="247"/>
    </row>
    <row r="1820" spans="1:10" x14ac:dyDescent="0.2">
      <c r="A1820" s="210" t="s">
        <v>976</v>
      </c>
      <c r="B1820" s="211" t="s">
        <v>987</v>
      </c>
      <c r="C1820" s="212"/>
      <c r="D1820" s="212"/>
      <c r="E1820" s="213">
        <f t="shared" ref="E1820:H1820" si="572">E1821+E1826+E1832+E1841+E1843</f>
        <v>1358000</v>
      </c>
      <c r="F1820" s="213">
        <f t="shared" si="572"/>
        <v>1358000</v>
      </c>
      <c r="G1820" s="213">
        <f t="shared" si="572"/>
        <v>0</v>
      </c>
      <c r="H1820" s="213">
        <f t="shared" si="572"/>
        <v>0</v>
      </c>
      <c r="I1820" s="213">
        <f t="shared" si="563"/>
        <v>1358000</v>
      </c>
      <c r="J1820" s="247"/>
    </row>
    <row r="1821" spans="1:10" s="115" customFormat="1" x14ac:dyDescent="0.2">
      <c r="A1821" s="126">
        <v>321</v>
      </c>
      <c r="B1821" s="227" t="s">
        <v>916</v>
      </c>
      <c r="C1821" s="117"/>
      <c r="D1821" s="128"/>
      <c r="E1821" s="120">
        <f>SUM(E1822:E1825)</f>
        <v>305000</v>
      </c>
      <c r="F1821" s="120">
        <f>SUM(F1822:F1825)</f>
        <v>305000</v>
      </c>
      <c r="G1821" s="120">
        <f>SUM(G1822:G1825)</f>
        <v>0</v>
      </c>
      <c r="H1821" s="120">
        <f>SUM(H1822:H1825)</f>
        <v>0</v>
      </c>
      <c r="I1821" s="120">
        <f t="shared" si="563"/>
        <v>305000</v>
      </c>
      <c r="J1821" s="247"/>
    </row>
    <row r="1822" spans="1:10" s="146" customFormat="1" x14ac:dyDescent="0.2">
      <c r="A1822" s="129">
        <v>3211</v>
      </c>
      <c r="B1822" s="222" t="s">
        <v>110</v>
      </c>
      <c r="C1822" s="111">
        <v>11</v>
      </c>
      <c r="D1822" s="112" t="s">
        <v>27</v>
      </c>
      <c r="E1822" s="147">
        <v>100000</v>
      </c>
      <c r="F1822" s="147">
        <v>100000</v>
      </c>
      <c r="G1822" s="147"/>
      <c r="H1822" s="147"/>
      <c r="I1822" s="147">
        <f t="shared" si="563"/>
        <v>100000</v>
      </c>
      <c r="J1822" s="247"/>
    </row>
    <row r="1823" spans="1:10" s="146" customFormat="1" x14ac:dyDescent="0.2">
      <c r="A1823" s="129">
        <v>3212</v>
      </c>
      <c r="B1823" s="222" t="s">
        <v>111</v>
      </c>
      <c r="C1823" s="111">
        <v>11</v>
      </c>
      <c r="D1823" s="112" t="s">
        <v>27</v>
      </c>
      <c r="E1823" s="147">
        <v>85000</v>
      </c>
      <c r="F1823" s="147">
        <v>85000</v>
      </c>
      <c r="G1823" s="147"/>
      <c r="H1823" s="147"/>
      <c r="I1823" s="147">
        <f t="shared" si="563"/>
        <v>85000</v>
      </c>
      <c r="J1823" s="247"/>
    </row>
    <row r="1824" spans="1:10" s="146" customFormat="1" x14ac:dyDescent="0.2">
      <c r="A1824" s="129">
        <v>3213</v>
      </c>
      <c r="B1824" s="222" t="s">
        <v>112</v>
      </c>
      <c r="C1824" s="111">
        <v>11</v>
      </c>
      <c r="D1824" s="112" t="s">
        <v>27</v>
      </c>
      <c r="E1824" s="147">
        <v>85000</v>
      </c>
      <c r="F1824" s="147">
        <v>85000</v>
      </c>
      <c r="G1824" s="147"/>
      <c r="H1824" s="147"/>
      <c r="I1824" s="147">
        <f t="shared" si="563"/>
        <v>85000</v>
      </c>
      <c r="J1824" s="247"/>
    </row>
    <row r="1825" spans="1:10" s="146" customFormat="1" x14ac:dyDescent="0.2">
      <c r="A1825" s="129">
        <v>3214</v>
      </c>
      <c r="B1825" s="222" t="s">
        <v>234</v>
      </c>
      <c r="C1825" s="111">
        <v>11</v>
      </c>
      <c r="D1825" s="112" t="s">
        <v>27</v>
      </c>
      <c r="E1825" s="147">
        <v>35000</v>
      </c>
      <c r="F1825" s="147">
        <v>35000</v>
      </c>
      <c r="G1825" s="147"/>
      <c r="H1825" s="147"/>
      <c r="I1825" s="147">
        <f t="shared" si="563"/>
        <v>35000</v>
      </c>
      <c r="J1825" s="247"/>
    </row>
    <row r="1826" spans="1:10" s="115" customFormat="1" x14ac:dyDescent="0.2">
      <c r="A1826" s="126">
        <v>322</v>
      </c>
      <c r="B1826" s="227" t="s">
        <v>917</v>
      </c>
      <c r="C1826" s="117"/>
      <c r="D1826" s="128"/>
      <c r="E1826" s="120">
        <f>SUM(E1827:E1831)</f>
        <v>126000</v>
      </c>
      <c r="F1826" s="120">
        <f>SUM(F1827:F1831)</f>
        <v>126000</v>
      </c>
      <c r="G1826" s="120">
        <f>SUM(G1827:G1831)</f>
        <v>0</v>
      </c>
      <c r="H1826" s="120">
        <f>SUM(H1827:H1831)</f>
        <v>0</v>
      </c>
      <c r="I1826" s="120">
        <f t="shared" si="563"/>
        <v>126000</v>
      </c>
      <c r="J1826" s="247"/>
    </row>
    <row r="1827" spans="1:10" s="146" customFormat="1" x14ac:dyDescent="0.2">
      <c r="A1827" s="129">
        <v>3221</v>
      </c>
      <c r="B1827" s="222" t="s">
        <v>146</v>
      </c>
      <c r="C1827" s="111">
        <v>11</v>
      </c>
      <c r="D1827" s="112" t="s">
        <v>27</v>
      </c>
      <c r="E1827" s="147">
        <v>45000</v>
      </c>
      <c r="F1827" s="147">
        <v>45000</v>
      </c>
      <c r="G1827" s="147"/>
      <c r="H1827" s="147"/>
      <c r="I1827" s="147">
        <f t="shared" si="563"/>
        <v>45000</v>
      </c>
      <c r="J1827" s="247"/>
    </row>
    <row r="1828" spans="1:10" s="146" customFormat="1" x14ac:dyDescent="0.2">
      <c r="A1828" s="129">
        <v>3223</v>
      </c>
      <c r="B1828" s="222" t="s">
        <v>115</v>
      </c>
      <c r="C1828" s="111">
        <v>11</v>
      </c>
      <c r="D1828" s="112" t="s">
        <v>27</v>
      </c>
      <c r="E1828" s="147">
        <v>60000</v>
      </c>
      <c r="F1828" s="147">
        <v>60000</v>
      </c>
      <c r="G1828" s="147"/>
      <c r="H1828" s="147"/>
      <c r="I1828" s="147">
        <f t="shared" si="563"/>
        <v>60000</v>
      </c>
      <c r="J1828" s="247"/>
    </row>
    <row r="1829" spans="1:10" s="146" customFormat="1" x14ac:dyDescent="0.2">
      <c r="A1829" s="129">
        <v>3224</v>
      </c>
      <c r="B1829" s="222" t="s">
        <v>144</v>
      </c>
      <c r="C1829" s="111">
        <v>11</v>
      </c>
      <c r="D1829" s="112" t="s">
        <v>27</v>
      </c>
      <c r="E1829" s="147">
        <v>10000</v>
      </c>
      <c r="F1829" s="147">
        <v>10000</v>
      </c>
      <c r="G1829" s="147"/>
      <c r="H1829" s="147"/>
      <c r="I1829" s="147">
        <f t="shared" si="563"/>
        <v>10000</v>
      </c>
      <c r="J1829" s="247"/>
    </row>
    <row r="1830" spans="1:10" s="146" customFormat="1" x14ac:dyDescent="0.2">
      <c r="A1830" s="129">
        <v>3225</v>
      </c>
      <c r="B1830" s="222" t="s">
        <v>151</v>
      </c>
      <c r="C1830" s="111">
        <v>11</v>
      </c>
      <c r="D1830" s="112" t="s">
        <v>27</v>
      </c>
      <c r="E1830" s="147">
        <v>1000</v>
      </c>
      <c r="F1830" s="147">
        <v>1000</v>
      </c>
      <c r="G1830" s="147"/>
      <c r="H1830" s="147"/>
      <c r="I1830" s="147">
        <f t="shared" si="563"/>
        <v>1000</v>
      </c>
      <c r="J1830" s="247"/>
    </row>
    <row r="1831" spans="1:10" s="146" customFormat="1" x14ac:dyDescent="0.2">
      <c r="A1831" s="129">
        <v>3227</v>
      </c>
      <c r="B1831" s="222" t="s">
        <v>235</v>
      </c>
      <c r="C1831" s="111">
        <v>11</v>
      </c>
      <c r="D1831" s="112" t="s">
        <v>27</v>
      </c>
      <c r="E1831" s="147">
        <v>10000</v>
      </c>
      <c r="F1831" s="147">
        <v>10000</v>
      </c>
      <c r="G1831" s="147"/>
      <c r="H1831" s="147"/>
      <c r="I1831" s="147">
        <f t="shared" si="563"/>
        <v>10000</v>
      </c>
      <c r="J1831" s="247"/>
    </row>
    <row r="1832" spans="1:10" s="115" customFormat="1" x14ac:dyDescent="0.2">
      <c r="A1832" s="126">
        <v>323</v>
      </c>
      <c r="B1832" s="227" t="s">
        <v>918</v>
      </c>
      <c r="C1832" s="117"/>
      <c r="D1832" s="128"/>
      <c r="E1832" s="120">
        <f>SUM(E1833:E1840)</f>
        <v>731000</v>
      </c>
      <c r="F1832" s="120">
        <f>SUM(F1833:F1840)</f>
        <v>731000</v>
      </c>
      <c r="G1832" s="120">
        <f>SUM(G1833:G1840)</f>
        <v>0</v>
      </c>
      <c r="H1832" s="120">
        <f>SUM(H1833:H1840)</f>
        <v>0</v>
      </c>
      <c r="I1832" s="120">
        <f t="shared" si="563"/>
        <v>731000</v>
      </c>
      <c r="J1832" s="247"/>
    </row>
    <row r="1833" spans="1:10" s="146" customFormat="1" x14ac:dyDescent="0.2">
      <c r="A1833" s="129">
        <v>3231</v>
      </c>
      <c r="B1833" s="222" t="s">
        <v>117</v>
      </c>
      <c r="C1833" s="111">
        <v>11</v>
      </c>
      <c r="D1833" s="112" t="s">
        <v>27</v>
      </c>
      <c r="E1833" s="147">
        <v>55000</v>
      </c>
      <c r="F1833" s="147">
        <v>55000</v>
      </c>
      <c r="G1833" s="147"/>
      <c r="H1833" s="147"/>
      <c r="I1833" s="147">
        <f t="shared" si="563"/>
        <v>55000</v>
      </c>
      <c r="J1833" s="247"/>
    </row>
    <row r="1834" spans="1:10" s="146" customFormat="1" x14ac:dyDescent="0.2">
      <c r="A1834" s="129">
        <v>3232</v>
      </c>
      <c r="B1834" s="222" t="s">
        <v>118</v>
      </c>
      <c r="C1834" s="111">
        <v>11</v>
      </c>
      <c r="D1834" s="112" t="s">
        <v>27</v>
      </c>
      <c r="E1834" s="147">
        <v>80000</v>
      </c>
      <c r="F1834" s="147">
        <v>80000</v>
      </c>
      <c r="G1834" s="147"/>
      <c r="H1834" s="147"/>
      <c r="I1834" s="147">
        <f t="shared" si="563"/>
        <v>80000</v>
      </c>
      <c r="J1834" s="247"/>
    </row>
    <row r="1835" spans="1:10" s="146" customFormat="1" x14ac:dyDescent="0.2">
      <c r="A1835" s="129">
        <v>3233</v>
      </c>
      <c r="B1835" s="222" t="s">
        <v>119</v>
      </c>
      <c r="C1835" s="111">
        <v>11</v>
      </c>
      <c r="D1835" s="112" t="s">
        <v>27</v>
      </c>
      <c r="E1835" s="147">
        <v>10000</v>
      </c>
      <c r="F1835" s="147">
        <v>10000</v>
      </c>
      <c r="G1835" s="147"/>
      <c r="H1835" s="147"/>
      <c r="I1835" s="147">
        <f t="shared" si="563"/>
        <v>10000</v>
      </c>
      <c r="J1835" s="247"/>
    </row>
    <row r="1836" spans="1:10" s="146" customFormat="1" x14ac:dyDescent="0.2">
      <c r="A1836" s="129">
        <v>3234</v>
      </c>
      <c r="B1836" s="222" t="s">
        <v>120</v>
      </c>
      <c r="C1836" s="111">
        <v>11</v>
      </c>
      <c r="D1836" s="112" t="s">
        <v>27</v>
      </c>
      <c r="E1836" s="147">
        <v>15000</v>
      </c>
      <c r="F1836" s="147">
        <v>15000</v>
      </c>
      <c r="G1836" s="147"/>
      <c r="H1836" s="147"/>
      <c r="I1836" s="147">
        <f t="shared" si="563"/>
        <v>15000</v>
      </c>
      <c r="J1836" s="247"/>
    </row>
    <row r="1837" spans="1:10" s="146" customFormat="1" x14ac:dyDescent="0.2">
      <c r="A1837" s="129">
        <v>3235</v>
      </c>
      <c r="B1837" s="222" t="s">
        <v>42</v>
      </c>
      <c r="C1837" s="111">
        <v>11</v>
      </c>
      <c r="D1837" s="112" t="s">
        <v>27</v>
      </c>
      <c r="E1837" s="147">
        <v>465000</v>
      </c>
      <c r="F1837" s="147">
        <v>465000</v>
      </c>
      <c r="G1837" s="147"/>
      <c r="H1837" s="147"/>
      <c r="I1837" s="147">
        <f t="shared" si="563"/>
        <v>465000</v>
      </c>
      <c r="J1837" s="247"/>
    </row>
    <row r="1838" spans="1:10" s="146" customFormat="1" x14ac:dyDescent="0.2">
      <c r="A1838" s="129">
        <v>3236</v>
      </c>
      <c r="B1838" s="222" t="s">
        <v>121</v>
      </c>
      <c r="C1838" s="111">
        <v>11</v>
      </c>
      <c r="D1838" s="112" t="s">
        <v>27</v>
      </c>
      <c r="E1838" s="147">
        <v>6000</v>
      </c>
      <c r="F1838" s="147">
        <v>6000</v>
      </c>
      <c r="G1838" s="147"/>
      <c r="H1838" s="147"/>
      <c r="I1838" s="147">
        <f t="shared" si="563"/>
        <v>6000</v>
      </c>
      <c r="J1838" s="247"/>
    </row>
    <row r="1839" spans="1:10" s="146" customFormat="1" x14ac:dyDescent="0.2">
      <c r="A1839" s="129">
        <v>3237</v>
      </c>
      <c r="B1839" s="222" t="s">
        <v>36</v>
      </c>
      <c r="C1839" s="111">
        <v>11</v>
      </c>
      <c r="D1839" s="112" t="s">
        <v>27</v>
      </c>
      <c r="E1839" s="147">
        <v>90000</v>
      </c>
      <c r="F1839" s="147">
        <v>90000</v>
      </c>
      <c r="G1839" s="147"/>
      <c r="H1839" s="147"/>
      <c r="I1839" s="147">
        <f t="shared" si="563"/>
        <v>90000</v>
      </c>
      <c r="J1839" s="247"/>
    </row>
    <row r="1840" spans="1:10" s="146" customFormat="1" x14ac:dyDescent="0.2">
      <c r="A1840" s="129">
        <v>3239</v>
      </c>
      <c r="B1840" s="222" t="s">
        <v>41</v>
      </c>
      <c r="C1840" s="111">
        <v>11</v>
      </c>
      <c r="D1840" s="112" t="s">
        <v>27</v>
      </c>
      <c r="E1840" s="147">
        <v>10000</v>
      </c>
      <c r="F1840" s="147">
        <v>10000</v>
      </c>
      <c r="G1840" s="147"/>
      <c r="H1840" s="147"/>
      <c r="I1840" s="147">
        <f t="shared" si="563"/>
        <v>10000</v>
      </c>
      <c r="J1840" s="247"/>
    </row>
    <row r="1841" spans="1:10" s="115" customFormat="1" x14ac:dyDescent="0.2">
      <c r="A1841" s="126">
        <v>324</v>
      </c>
      <c r="B1841" s="227" t="s">
        <v>238</v>
      </c>
      <c r="C1841" s="117"/>
      <c r="D1841" s="128"/>
      <c r="E1841" s="120">
        <f>SUM(E1842)</f>
        <v>1000</v>
      </c>
      <c r="F1841" s="120">
        <f>SUM(F1842)</f>
        <v>1000</v>
      </c>
      <c r="G1841" s="120">
        <f>SUM(G1842)</f>
        <v>0</v>
      </c>
      <c r="H1841" s="120">
        <f>SUM(H1842)</f>
        <v>0</v>
      </c>
      <c r="I1841" s="120">
        <f t="shared" si="563"/>
        <v>1000</v>
      </c>
      <c r="J1841" s="247"/>
    </row>
    <row r="1842" spans="1:10" s="146" customFormat="1" x14ac:dyDescent="0.2">
      <c r="A1842" s="129">
        <v>3241</v>
      </c>
      <c r="B1842" s="222" t="s">
        <v>238</v>
      </c>
      <c r="C1842" s="111">
        <v>11</v>
      </c>
      <c r="D1842" s="112" t="s">
        <v>27</v>
      </c>
      <c r="E1842" s="147">
        <v>1000</v>
      </c>
      <c r="F1842" s="147">
        <v>1000</v>
      </c>
      <c r="G1842" s="147"/>
      <c r="H1842" s="147"/>
      <c r="I1842" s="147">
        <f t="shared" si="563"/>
        <v>1000</v>
      </c>
      <c r="J1842" s="247"/>
    </row>
    <row r="1843" spans="1:10" s="115" customFormat="1" x14ac:dyDescent="0.2">
      <c r="A1843" s="126">
        <v>329</v>
      </c>
      <c r="B1843" s="227" t="s">
        <v>125</v>
      </c>
      <c r="C1843" s="117"/>
      <c r="D1843" s="128"/>
      <c r="E1843" s="120">
        <f>SUM(E1844:E1850)</f>
        <v>195000</v>
      </c>
      <c r="F1843" s="120">
        <f>SUM(F1844:F1850)</f>
        <v>195000</v>
      </c>
      <c r="G1843" s="120">
        <f>SUM(G1844:G1850)</f>
        <v>0</v>
      </c>
      <c r="H1843" s="120">
        <f>SUM(H1844:H1850)</f>
        <v>0</v>
      </c>
      <c r="I1843" s="120">
        <f t="shared" si="563"/>
        <v>195000</v>
      </c>
      <c r="J1843" s="247"/>
    </row>
    <row r="1844" spans="1:10" s="146" customFormat="1" ht="30" x14ac:dyDescent="0.2">
      <c r="A1844" s="129">
        <v>3291</v>
      </c>
      <c r="B1844" s="222" t="s">
        <v>152</v>
      </c>
      <c r="C1844" s="111">
        <v>11</v>
      </c>
      <c r="D1844" s="112" t="s">
        <v>27</v>
      </c>
      <c r="E1844" s="147">
        <v>175000</v>
      </c>
      <c r="F1844" s="147">
        <v>175000</v>
      </c>
      <c r="G1844" s="147"/>
      <c r="H1844" s="147"/>
      <c r="I1844" s="147">
        <f t="shared" si="563"/>
        <v>175000</v>
      </c>
      <c r="J1844" s="247"/>
    </row>
    <row r="1845" spans="1:10" s="146" customFormat="1" x14ac:dyDescent="0.2">
      <c r="A1845" s="129">
        <v>3292</v>
      </c>
      <c r="B1845" s="222" t="s">
        <v>123</v>
      </c>
      <c r="C1845" s="111">
        <v>11</v>
      </c>
      <c r="D1845" s="112" t="s">
        <v>27</v>
      </c>
      <c r="E1845" s="147">
        <v>1000</v>
      </c>
      <c r="F1845" s="147">
        <v>1000</v>
      </c>
      <c r="G1845" s="147"/>
      <c r="H1845" s="147"/>
      <c r="I1845" s="147">
        <f t="shared" si="563"/>
        <v>1000</v>
      </c>
      <c r="J1845" s="247"/>
    </row>
    <row r="1846" spans="1:10" s="146" customFormat="1" x14ac:dyDescent="0.2">
      <c r="A1846" s="129">
        <v>3293</v>
      </c>
      <c r="B1846" s="222" t="s">
        <v>124</v>
      </c>
      <c r="C1846" s="111">
        <v>11</v>
      </c>
      <c r="D1846" s="112" t="s">
        <v>27</v>
      </c>
      <c r="E1846" s="147">
        <v>6000</v>
      </c>
      <c r="F1846" s="147">
        <v>6000</v>
      </c>
      <c r="G1846" s="147"/>
      <c r="H1846" s="147"/>
      <c r="I1846" s="147">
        <f t="shared" si="563"/>
        <v>6000</v>
      </c>
      <c r="J1846" s="247"/>
    </row>
    <row r="1847" spans="1:10" s="146" customFormat="1" x14ac:dyDescent="0.2">
      <c r="A1847" s="129">
        <v>3294</v>
      </c>
      <c r="B1847" s="222" t="s">
        <v>610</v>
      </c>
      <c r="C1847" s="111">
        <v>11</v>
      </c>
      <c r="D1847" s="112" t="s">
        <v>27</v>
      </c>
      <c r="E1847" s="147">
        <v>5000</v>
      </c>
      <c r="F1847" s="147">
        <v>5000</v>
      </c>
      <c r="G1847" s="147"/>
      <c r="H1847" s="147"/>
      <c r="I1847" s="147">
        <f t="shared" si="563"/>
        <v>5000</v>
      </c>
      <c r="J1847" s="247"/>
    </row>
    <row r="1848" spans="1:10" s="146" customFormat="1" x14ac:dyDescent="0.2">
      <c r="A1848" s="129">
        <v>3295</v>
      </c>
      <c r="B1848" s="222" t="s">
        <v>237</v>
      </c>
      <c r="C1848" s="111">
        <v>11</v>
      </c>
      <c r="D1848" s="112" t="s">
        <v>27</v>
      </c>
      <c r="E1848" s="147">
        <v>2000</v>
      </c>
      <c r="F1848" s="147">
        <v>2000</v>
      </c>
      <c r="G1848" s="147"/>
      <c r="H1848" s="147"/>
      <c r="I1848" s="147">
        <f t="shared" si="563"/>
        <v>2000</v>
      </c>
      <c r="J1848" s="247"/>
    </row>
    <row r="1849" spans="1:10" s="146" customFormat="1" x14ac:dyDescent="0.2">
      <c r="A1849" s="129">
        <v>3296</v>
      </c>
      <c r="B1849" s="222" t="s">
        <v>611</v>
      </c>
      <c r="C1849" s="111">
        <v>11</v>
      </c>
      <c r="D1849" s="112" t="s">
        <v>27</v>
      </c>
      <c r="E1849" s="147">
        <v>1000</v>
      </c>
      <c r="F1849" s="147">
        <v>1000</v>
      </c>
      <c r="G1849" s="147"/>
      <c r="H1849" s="147"/>
      <c r="I1849" s="147">
        <f t="shared" ref="I1849:I1912" si="573">F1849-G1849+H1849</f>
        <v>1000</v>
      </c>
      <c r="J1849" s="247"/>
    </row>
    <row r="1850" spans="1:10" s="146" customFormat="1" x14ac:dyDescent="0.2">
      <c r="A1850" s="129">
        <v>3299</v>
      </c>
      <c r="B1850" s="222" t="s">
        <v>125</v>
      </c>
      <c r="C1850" s="111">
        <v>11</v>
      </c>
      <c r="D1850" s="112" t="s">
        <v>27</v>
      </c>
      <c r="E1850" s="147">
        <v>5000</v>
      </c>
      <c r="F1850" s="147">
        <v>5000</v>
      </c>
      <c r="G1850" s="147"/>
      <c r="H1850" s="147"/>
      <c r="I1850" s="147">
        <f t="shared" si="573"/>
        <v>5000</v>
      </c>
      <c r="J1850" s="247"/>
    </row>
    <row r="1851" spans="1:10" x14ac:dyDescent="0.2">
      <c r="A1851" s="210" t="s">
        <v>978</v>
      </c>
      <c r="B1851" s="211" t="s">
        <v>988</v>
      </c>
      <c r="C1851" s="212"/>
      <c r="D1851" s="212"/>
      <c r="E1851" s="213">
        <f t="shared" ref="E1851:H1851" si="574">E1852</f>
        <v>2000</v>
      </c>
      <c r="F1851" s="213">
        <f t="shared" si="574"/>
        <v>2000</v>
      </c>
      <c r="G1851" s="213">
        <f t="shared" si="574"/>
        <v>0</v>
      </c>
      <c r="H1851" s="213">
        <f t="shared" si="574"/>
        <v>0</v>
      </c>
      <c r="I1851" s="213">
        <f t="shared" si="573"/>
        <v>2000</v>
      </c>
      <c r="J1851" s="247"/>
    </row>
    <row r="1852" spans="1:10" s="115" customFormat="1" x14ac:dyDescent="0.2">
      <c r="A1852" s="126">
        <v>343</v>
      </c>
      <c r="B1852" s="227" t="s">
        <v>919</v>
      </c>
      <c r="C1852" s="117"/>
      <c r="D1852" s="128"/>
      <c r="E1852" s="120">
        <f>SUM(E1853:E1854)</f>
        <v>2000</v>
      </c>
      <c r="F1852" s="120">
        <f>SUM(F1853:F1854)</f>
        <v>2000</v>
      </c>
      <c r="G1852" s="120">
        <f>SUM(G1853:G1854)</f>
        <v>0</v>
      </c>
      <c r="H1852" s="120">
        <f>SUM(H1853:H1854)</f>
        <v>0</v>
      </c>
      <c r="I1852" s="120">
        <f t="shared" si="573"/>
        <v>2000</v>
      </c>
      <c r="J1852" s="247"/>
    </row>
    <row r="1853" spans="1:10" s="146" customFormat="1" x14ac:dyDescent="0.2">
      <c r="A1853" s="129">
        <v>3431</v>
      </c>
      <c r="B1853" s="222" t="s">
        <v>153</v>
      </c>
      <c r="C1853" s="111">
        <v>11</v>
      </c>
      <c r="D1853" s="112" t="s">
        <v>27</v>
      </c>
      <c r="E1853" s="141">
        <v>1000</v>
      </c>
      <c r="F1853" s="141">
        <v>1000</v>
      </c>
      <c r="G1853" s="141"/>
      <c r="H1853" s="141"/>
      <c r="I1853" s="141">
        <f t="shared" si="573"/>
        <v>1000</v>
      </c>
      <c r="J1853" s="247"/>
    </row>
    <row r="1854" spans="1:10" s="146" customFormat="1" x14ac:dyDescent="0.2">
      <c r="A1854" s="129">
        <v>3433</v>
      </c>
      <c r="B1854" s="222" t="s">
        <v>126</v>
      </c>
      <c r="C1854" s="111">
        <v>11</v>
      </c>
      <c r="D1854" s="112" t="s">
        <v>27</v>
      </c>
      <c r="E1854" s="141">
        <v>1000</v>
      </c>
      <c r="F1854" s="141">
        <v>1000</v>
      </c>
      <c r="G1854" s="141"/>
      <c r="H1854" s="141"/>
      <c r="I1854" s="141">
        <f t="shared" si="573"/>
        <v>1000</v>
      </c>
      <c r="J1854" s="247"/>
    </row>
    <row r="1855" spans="1:10" ht="31.5" x14ac:dyDescent="0.2">
      <c r="A1855" s="210" t="s">
        <v>984</v>
      </c>
      <c r="B1855" s="211" t="s">
        <v>991</v>
      </c>
      <c r="C1855" s="212"/>
      <c r="D1855" s="212"/>
      <c r="E1855" s="213">
        <f t="shared" ref="E1855:H1855" si="575">E1856</f>
        <v>1000</v>
      </c>
      <c r="F1855" s="213">
        <f t="shared" si="575"/>
        <v>1000</v>
      </c>
      <c r="G1855" s="213">
        <f t="shared" si="575"/>
        <v>0</v>
      </c>
      <c r="H1855" s="213">
        <f t="shared" si="575"/>
        <v>0</v>
      </c>
      <c r="I1855" s="213">
        <f t="shared" si="573"/>
        <v>1000</v>
      </c>
      <c r="J1855" s="247"/>
    </row>
    <row r="1856" spans="1:10" s="115" customFormat="1" x14ac:dyDescent="0.2">
      <c r="A1856" s="126">
        <v>372</v>
      </c>
      <c r="B1856" s="227" t="s">
        <v>920</v>
      </c>
      <c r="C1856" s="117"/>
      <c r="D1856" s="128"/>
      <c r="E1856" s="120">
        <f t="shared" ref="E1856:H1856" si="576">E1857</f>
        <v>1000</v>
      </c>
      <c r="F1856" s="120">
        <f t="shared" si="576"/>
        <v>1000</v>
      </c>
      <c r="G1856" s="120">
        <f t="shared" si="576"/>
        <v>0</v>
      </c>
      <c r="H1856" s="120">
        <f t="shared" si="576"/>
        <v>0</v>
      </c>
      <c r="I1856" s="120">
        <f t="shared" si="573"/>
        <v>1000</v>
      </c>
      <c r="J1856" s="247"/>
    </row>
    <row r="1857" spans="1:10" s="142" customFormat="1" ht="15" x14ac:dyDescent="0.2">
      <c r="A1857" s="129">
        <v>3721</v>
      </c>
      <c r="B1857" s="222" t="s">
        <v>149</v>
      </c>
      <c r="C1857" s="111">
        <v>11</v>
      </c>
      <c r="D1857" s="112" t="s">
        <v>27</v>
      </c>
      <c r="E1857" s="147">
        <v>1000</v>
      </c>
      <c r="F1857" s="147">
        <v>1000</v>
      </c>
      <c r="G1857" s="147"/>
      <c r="H1857" s="147"/>
      <c r="I1857" s="147">
        <f t="shared" si="573"/>
        <v>1000</v>
      </c>
      <c r="J1857" s="247"/>
    </row>
    <row r="1858" spans="1:10" x14ac:dyDescent="0.2">
      <c r="A1858" s="210" t="s">
        <v>982</v>
      </c>
      <c r="B1858" s="211" t="s">
        <v>992</v>
      </c>
      <c r="C1858" s="212"/>
      <c r="D1858" s="212"/>
      <c r="E1858" s="213">
        <f t="shared" ref="E1858:H1858" si="577">E1859</f>
        <v>10000</v>
      </c>
      <c r="F1858" s="213">
        <f t="shared" si="577"/>
        <v>10000</v>
      </c>
      <c r="G1858" s="213">
        <f t="shared" si="577"/>
        <v>0</v>
      </c>
      <c r="H1858" s="213">
        <f t="shared" si="577"/>
        <v>0</v>
      </c>
      <c r="I1858" s="213">
        <f t="shared" si="573"/>
        <v>10000</v>
      </c>
      <c r="J1858" s="247"/>
    </row>
    <row r="1859" spans="1:10" s="115" customFormat="1" x14ac:dyDescent="0.2">
      <c r="A1859" s="126">
        <v>383</v>
      </c>
      <c r="B1859" s="228" t="s">
        <v>932</v>
      </c>
      <c r="C1859" s="117"/>
      <c r="D1859" s="128"/>
      <c r="E1859" s="120">
        <f>E1860+E1861</f>
        <v>10000</v>
      </c>
      <c r="F1859" s="120">
        <f>F1860+F1861</f>
        <v>10000</v>
      </c>
      <c r="G1859" s="120">
        <f>G1860+G1861</f>
        <v>0</v>
      </c>
      <c r="H1859" s="120">
        <f>H1860+H1861</f>
        <v>0</v>
      </c>
      <c r="I1859" s="120">
        <f t="shared" si="573"/>
        <v>10000</v>
      </c>
      <c r="J1859" s="247"/>
    </row>
    <row r="1860" spans="1:10" s="142" customFormat="1" ht="15" x14ac:dyDescent="0.2">
      <c r="A1860" s="129">
        <v>3833</v>
      </c>
      <c r="B1860" s="222" t="s">
        <v>619</v>
      </c>
      <c r="C1860" s="111">
        <v>11</v>
      </c>
      <c r="D1860" s="112" t="s">
        <v>27</v>
      </c>
      <c r="E1860" s="147">
        <v>5000</v>
      </c>
      <c r="F1860" s="147">
        <v>5000</v>
      </c>
      <c r="G1860" s="147"/>
      <c r="H1860" s="147"/>
      <c r="I1860" s="147">
        <f t="shared" si="573"/>
        <v>5000</v>
      </c>
      <c r="J1860" s="247"/>
    </row>
    <row r="1861" spans="1:10" s="142" customFormat="1" ht="15" x14ac:dyDescent="0.2">
      <c r="A1861" s="129">
        <v>3835</v>
      </c>
      <c r="B1861" s="222" t="s">
        <v>612</v>
      </c>
      <c r="C1861" s="111">
        <v>11</v>
      </c>
      <c r="D1861" s="112" t="s">
        <v>27</v>
      </c>
      <c r="E1861" s="147">
        <v>5000</v>
      </c>
      <c r="F1861" s="147">
        <v>5000</v>
      </c>
      <c r="G1861" s="147"/>
      <c r="H1861" s="147"/>
      <c r="I1861" s="147">
        <f t="shared" si="573"/>
        <v>5000</v>
      </c>
      <c r="J1861" s="247"/>
    </row>
    <row r="1862" spans="1:10" x14ac:dyDescent="0.2">
      <c r="A1862" s="210" t="s">
        <v>977</v>
      </c>
      <c r="B1862" s="211" t="s">
        <v>994</v>
      </c>
      <c r="C1862" s="212"/>
      <c r="D1862" s="212"/>
      <c r="E1862" s="213">
        <f t="shared" ref="E1862:H1862" si="578">E1863</f>
        <v>30000</v>
      </c>
      <c r="F1862" s="213">
        <f t="shared" si="578"/>
        <v>30000</v>
      </c>
      <c r="G1862" s="213">
        <f t="shared" si="578"/>
        <v>0</v>
      </c>
      <c r="H1862" s="213">
        <f t="shared" si="578"/>
        <v>0</v>
      </c>
      <c r="I1862" s="213">
        <f t="shared" si="573"/>
        <v>30000</v>
      </c>
      <c r="J1862" s="247"/>
    </row>
    <row r="1863" spans="1:10" s="115" customFormat="1" x14ac:dyDescent="0.2">
      <c r="A1863" s="126">
        <v>422</v>
      </c>
      <c r="B1863" s="227" t="s">
        <v>921</v>
      </c>
      <c r="C1863" s="117"/>
      <c r="D1863" s="128"/>
      <c r="E1863" s="120">
        <f>SUM(E1864:E1867)</f>
        <v>30000</v>
      </c>
      <c r="F1863" s="120">
        <f>SUM(F1864:F1867)</f>
        <v>30000</v>
      </c>
      <c r="G1863" s="120">
        <f>SUM(G1864:G1867)</f>
        <v>0</v>
      </c>
      <c r="H1863" s="120">
        <f>SUM(H1864:H1867)</f>
        <v>0</v>
      </c>
      <c r="I1863" s="120">
        <f t="shared" si="573"/>
        <v>30000</v>
      </c>
      <c r="J1863" s="247"/>
    </row>
    <row r="1864" spans="1:10" s="146" customFormat="1" x14ac:dyDescent="0.2">
      <c r="A1864" s="129">
        <v>4221</v>
      </c>
      <c r="B1864" s="222" t="s">
        <v>129</v>
      </c>
      <c r="C1864" s="111">
        <v>11</v>
      </c>
      <c r="D1864" s="112" t="s">
        <v>27</v>
      </c>
      <c r="E1864" s="147">
        <v>20000</v>
      </c>
      <c r="F1864" s="147">
        <v>20000</v>
      </c>
      <c r="G1864" s="147"/>
      <c r="H1864" s="147"/>
      <c r="I1864" s="147">
        <f t="shared" si="573"/>
        <v>20000</v>
      </c>
      <c r="J1864" s="247"/>
    </row>
    <row r="1865" spans="1:10" s="146" customFormat="1" x14ac:dyDescent="0.2">
      <c r="A1865" s="129">
        <v>4222</v>
      </c>
      <c r="B1865" s="222" t="s">
        <v>130</v>
      </c>
      <c r="C1865" s="111">
        <v>11</v>
      </c>
      <c r="D1865" s="112" t="s">
        <v>27</v>
      </c>
      <c r="E1865" s="147">
        <v>8000</v>
      </c>
      <c r="F1865" s="147">
        <v>8000</v>
      </c>
      <c r="G1865" s="147"/>
      <c r="H1865" s="147"/>
      <c r="I1865" s="147">
        <f t="shared" si="573"/>
        <v>8000</v>
      </c>
      <c r="J1865" s="247"/>
    </row>
    <row r="1866" spans="1:10" s="146" customFormat="1" x14ac:dyDescent="0.2">
      <c r="A1866" s="129">
        <v>4225</v>
      </c>
      <c r="B1866" s="222" t="s">
        <v>134</v>
      </c>
      <c r="C1866" s="111">
        <v>11</v>
      </c>
      <c r="D1866" s="112" t="s">
        <v>27</v>
      </c>
      <c r="E1866" s="147">
        <v>1000</v>
      </c>
      <c r="F1866" s="147">
        <v>1000</v>
      </c>
      <c r="G1866" s="147"/>
      <c r="H1866" s="147"/>
      <c r="I1866" s="147">
        <f t="shared" si="573"/>
        <v>1000</v>
      </c>
      <c r="J1866" s="247"/>
    </row>
    <row r="1867" spans="1:10" s="146" customFormat="1" x14ac:dyDescent="0.2">
      <c r="A1867" s="129">
        <v>4227</v>
      </c>
      <c r="B1867" s="222" t="s">
        <v>132</v>
      </c>
      <c r="C1867" s="111">
        <v>11</v>
      </c>
      <c r="D1867" s="112" t="s">
        <v>27</v>
      </c>
      <c r="E1867" s="147">
        <v>1000</v>
      </c>
      <c r="F1867" s="147">
        <v>1000</v>
      </c>
      <c r="G1867" s="147"/>
      <c r="H1867" s="147"/>
      <c r="I1867" s="147">
        <f t="shared" si="573"/>
        <v>1000</v>
      </c>
      <c r="J1867" s="247"/>
    </row>
    <row r="1868" spans="1:10" ht="31.5" x14ac:dyDescent="0.2">
      <c r="A1868" s="210" t="s">
        <v>950</v>
      </c>
      <c r="B1868" s="211" t="s">
        <v>995</v>
      </c>
      <c r="C1868" s="212"/>
      <c r="D1868" s="212"/>
      <c r="E1868" s="213">
        <f t="shared" ref="E1868:H1868" si="579">E1869</f>
        <v>1000</v>
      </c>
      <c r="F1868" s="213">
        <f t="shared" si="579"/>
        <v>1000</v>
      </c>
      <c r="G1868" s="213">
        <f t="shared" si="579"/>
        <v>0</v>
      </c>
      <c r="H1868" s="213">
        <f t="shared" si="579"/>
        <v>0</v>
      </c>
      <c r="I1868" s="213">
        <f t="shared" si="573"/>
        <v>1000</v>
      </c>
      <c r="J1868" s="247"/>
    </row>
    <row r="1869" spans="1:10" s="115" customFormat="1" x14ac:dyDescent="0.2">
      <c r="A1869" s="126">
        <v>431</v>
      </c>
      <c r="B1869" s="227" t="s">
        <v>940</v>
      </c>
      <c r="C1869" s="117"/>
      <c r="D1869" s="128"/>
      <c r="E1869" s="120">
        <f>SUM(E1870)</f>
        <v>1000</v>
      </c>
      <c r="F1869" s="120">
        <f>SUM(F1870)</f>
        <v>1000</v>
      </c>
      <c r="G1869" s="120">
        <f>SUM(G1870)</f>
        <v>0</v>
      </c>
      <c r="H1869" s="120">
        <f>SUM(H1870)</f>
        <v>0</v>
      </c>
      <c r="I1869" s="120">
        <f t="shared" si="573"/>
        <v>1000</v>
      </c>
      <c r="J1869" s="247"/>
    </row>
    <row r="1870" spans="1:10" s="146" customFormat="1" x14ac:dyDescent="0.2">
      <c r="A1870" s="129">
        <v>4312</v>
      </c>
      <c r="B1870" s="222" t="s">
        <v>319</v>
      </c>
      <c r="C1870" s="111">
        <v>11</v>
      </c>
      <c r="D1870" s="112" t="s">
        <v>27</v>
      </c>
      <c r="E1870" s="147">
        <v>1000</v>
      </c>
      <c r="F1870" s="147">
        <v>1000</v>
      </c>
      <c r="G1870" s="147"/>
      <c r="H1870" s="147"/>
      <c r="I1870" s="147">
        <f t="shared" si="573"/>
        <v>1000</v>
      </c>
      <c r="J1870" s="247"/>
    </row>
    <row r="1871" spans="1:10" x14ac:dyDescent="0.2">
      <c r="A1871" s="207" t="s">
        <v>952</v>
      </c>
      <c r="B1871" s="205" t="s">
        <v>953</v>
      </c>
      <c r="C1871" s="208"/>
      <c r="D1871" s="208"/>
      <c r="E1871" s="209">
        <f t="shared" ref="E1871:H1871" si="580">E1872</f>
        <v>20000</v>
      </c>
      <c r="F1871" s="209">
        <f t="shared" si="580"/>
        <v>20000</v>
      </c>
      <c r="G1871" s="209">
        <f t="shared" si="580"/>
        <v>0</v>
      </c>
      <c r="H1871" s="209">
        <f t="shared" si="580"/>
        <v>0</v>
      </c>
      <c r="I1871" s="209">
        <f t="shared" si="573"/>
        <v>20000</v>
      </c>
      <c r="J1871" s="247"/>
    </row>
    <row r="1872" spans="1:10" x14ac:dyDescent="0.2">
      <c r="A1872" s="210" t="s">
        <v>976</v>
      </c>
      <c r="B1872" s="211" t="s">
        <v>987</v>
      </c>
      <c r="C1872" s="212"/>
      <c r="D1872" s="212"/>
      <c r="E1872" s="213">
        <f t="shared" ref="E1872:H1872" si="581">E1873</f>
        <v>20000</v>
      </c>
      <c r="F1872" s="213">
        <f t="shared" si="581"/>
        <v>20000</v>
      </c>
      <c r="G1872" s="213">
        <f t="shared" si="581"/>
        <v>0</v>
      </c>
      <c r="H1872" s="213">
        <f t="shared" si="581"/>
        <v>0</v>
      </c>
      <c r="I1872" s="213">
        <f t="shared" si="573"/>
        <v>20000</v>
      </c>
      <c r="J1872" s="247"/>
    </row>
    <row r="1873" spans="1:10" s="115" customFormat="1" x14ac:dyDescent="0.2">
      <c r="A1873" s="126">
        <v>321</v>
      </c>
      <c r="B1873" s="227" t="s">
        <v>916</v>
      </c>
      <c r="C1873" s="117"/>
      <c r="D1873" s="128"/>
      <c r="E1873" s="120">
        <f t="shared" ref="E1873:H1873" si="582">E1874</f>
        <v>20000</v>
      </c>
      <c r="F1873" s="120">
        <f t="shared" si="582"/>
        <v>20000</v>
      </c>
      <c r="G1873" s="120">
        <f t="shared" si="582"/>
        <v>0</v>
      </c>
      <c r="H1873" s="120">
        <f t="shared" si="582"/>
        <v>0</v>
      </c>
      <c r="I1873" s="120">
        <f t="shared" si="573"/>
        <v>20000</v>
      </c>
      <c r="J1873" s="247"/>
    </row>
    <row r="1874" spans="1:10" s="146" customFormat="1" x14ac:dyDescent="0.2">
      <c r="A1874" s="129">
        <v>3211</v>
      </c>
      <c r="B1874" s="222" t="s">
        <v>110</v>
      </c>
      <c r="C1874" s="111">
        <v>51</v>
      </c>
      <c r="D1874" s="112" t="s">
        <v>27</v>
      </c>
      <c r="E1874" s="147">
        <v>20000</v>
      </c>
      <c r="F1874" s="147">
        <v>20000</v>
      </c>
      <c r="G1874" s="147"/>
      <c r="H1874" s="147"/>
      <c r="I1874" s="147">
        <f t="shared" si="573"/>
        <v>20000</v>
      </c>
      <c r="J1874" s="247"/>
    </row>
    <row r="1875" spans="1:10" s="115" customFormat="1" x14ac:dyDescent="0.2">
      <c r="A1875" s="207" t="s">
        <v>948</v>
      </c>
      <c r="B1875" s="205" t="s">
        <v>949</v>
      </c>
      <c r="C1875" s="208"/>
      <c r="D1875" s="208"/>
      <c r="E1875" s="209">
        <f t="shared" ref="E1875:H1875" si="583">E1876+E1881</f>
        <v>292500</v>
      </c>
      <c r="F1875" s="209">
        <f t="shared" si="583"/>
        <v>292500</v>
      </c>
      <c r="G1875" s="209">
        <f t="shared" si="583"/>
        <v>0</v>
      </c>
      <c r="H1875" s="209">
        <f t="shared" si="583"/>
        <v>0</v>
      </c>
      <c r="I1875" s="209">
        <f t="shared" si="573"/>
        <v>292500</v>
      </c>
      <c r="J1875" s="247"/>
    </row>
    <row r="1876" spans="1:10" x14ac:dyDescent="0.2">
      <c r="A1876" s="210" t="s">
        <v>944</v>
      </c>
      <c r="B1876" s="211" t="s">
        <v>986</v>
      </c>
      <c r="C1876" s="212"/>
      <c r="D1876" s="212"/>
      <c r="E1876" s="213">
        <f t="shared" ref="E1876:H1876" si="584">E1877+E1879</f>
        <v>280000</v>
      </c>
      <c r="F1876" s="213">
        <f t="shared" si="584"/>
        <v>280000</v>
      </c>
      <c r="G1876" s="213">
        <f t="shared" si="584"/>
        <v>0</v>
      </c>
      <c r="H1876" s="213">
        <f t="shared" si="584"/>
        <v>0</v>
      </c>
      <c r="I1876" s="213">
        <f t="shared" si="573"/>
        <v>280000</v>
      </c>
      <c r="J1876" s="247"/>
    </row>
    <row r="1877" spans="1:10" s="115" customFormat="1" x14ac:dyDescent="0.2">
      <c r="A1877" s="126">
        <v>311</v>
      </c>
      <c r="B1877" s="226" t="s">
        <v>914</v>
      </c>
      <c r="C1877" s="117"/>
      <c r="D1877" s="128"/>
      <c r="E1877" s="120">
        <f>E1878</f>
        <v>240000</v>
      </c>
      <c r="F1877" s="120">
        <f>F1878</f>
        <v>240000</v>
      </c>
      <c r="G1877" s="120">
        <f>G1878</f>
        <v>0</v>
      </c>
      <c r="H1877" s="120">
        <f>H1878</f>
        <v>0</v>
      </c>
      <c r="I1877" s="120">
        <f t="shared" si="573"/>
        <v>240000</v>
      </c>
      <c r="J1877" s="247"/>
    </row>
    <row r="1878" spans="1:10" s="146" customFormat="1" x14ac:dyDescent="0.2">
      <c r="A1878" s="129">
        <v>3111</v>
      </c>
      <c r="B1878" s="222" t="s">
        <v>19</v>
      </c>
      <c r="C1878" s="111">
        <v>559</v>
      </c>
      <c r="D1878" s="112" t="s">
        <v>27</v>
      </c>
      <c r="E1878" s="147">
        <v>240000</v>
      </c>
      <c r="F1878" s="147">
        <v>240000</v>
      </c>
      <c r="G1878" s="147"/>
      <c r="H1878" s="147"/>
      <c r="I1878" s="147">
        <f t="shared" si="573"/>
        <v>240000</v>
      </c>
      <c r="J1878" s="247"/>
    </row>
    <row r="1879" spans="1:10" s="115" customFormat="1" x14ac:dyDescent="0.2">
      <c r="A1879" s="126">
        <v>313</v>
      </c>
      <c r="B1879" s="227" t="s">
        <v>915</v>
      </c>
      <c r="C1879" s="117"/>
      <c r="D1879" s="128"/>
      <c r="E1879" s="120">
        <f>E1880</f>
        <v>40000</v>
      </c>
      <c r="F1879" s="120">
        <f>F1880</f>
        <v>40000</v>
      </c>
      <c r="G1879" s="120">
        <f>G1880</f>
        <v>0</v>
      </c>
      <c r="H1879" s="120">
        <f>H1880</f>
        <v>0</v>
      </c>
      <c r="I1879" s="120">
        <f t="shared" si="573"/>
        <v>40000</v>
      </c>
      <c r="J1879" s="247"/>
    </row>
    <row r="1880" spans="1:10" s="146" customFormat="1" x14ac:dyDescent="0.2">
      <c r="A1880" s="129">
        <v>3132</v>
      </c>
      <c r="B1880" s="222" t="s">
        <v>280</v>
      </c>
      <c r="C1880" s="111">
        <v>559</v>
      </c>
      <c r="D1880" s="112" t="s">
        <v>27</v>
      </c>
      <c r="E1880" s="147">
        <v>40000</v>
      </c>
      <c r="F1880" s="147">
        <v>40000</v>
      </c>
      <c r="G1880" s="147"/>
      <c r="H1880" s="147"/>
      <c r="I1880" s="147">
        <f t="shared" si="573"/>
        <v>40000</v>
      </c>
      <c r="J1880" s="247"/>
    </row>
    <row r="1881" spans="1:10" x14ac:dyDescent="0.2">
      <c r="A1881" s="210" t="s">
        <v>976</v>
      </c>
      <c r="B1881" s="211" t="s">
        <v>987</v>
      </c>
      <c r="C1881" s="212"/>
      <c r="D1881" s="212"/>
      <c r="E1881" s="213">
        <f t="shared" ref="E1881:H1881" si="585">E1882</f>
        <v>12500</v>
      </c>
      <c r="F1881" s="213">
        <f t="shared" si="585"/>
        <v>12500</v>
      </c>
      <c r="G1881" s="213">
        <f t="shared" si="585"/>
        <v>0</v>
      </c>
      <c r="H1881" s="213">
        <f t="shared" si="585"/>
        <v>0</v>
      </c>
      <c r="I1881" s="213">
        <f t="shared" si="573"/>
        <v>12500</v>
      </c>
      <c r="J1881" s="247"/>
    </row>
    <row r="1882" spans="1:10" s="115" customFormat="1" x14ac:dyDescent="0.2">
      <c r="A1882" s="126">
        <v>321</v>
      </c>
      <c r="B1882" s="227" t="s">
        <v>916</v>
      </c>
      <c r="C1882" s="117"/>
      <c r="D1882" s="128"/>
      <c r="E1882" s="120">
        <f>E1883+E1884</f>
        <v>12500</v>
      </c>
      <c r="F1882" s="120">
        <f>F1883+F1884</f>
        <v>12500</v>
      </c>
      <c r="G1882" s="120">
        <f>G1883+G1884</f>
        <v>0</v>
      </c>
      <c r="H1882" s="120">
        <f>H1883+H1884</f>
        <v>0</v>
      </c>
      <c r="I1882" s="120">
        <f t="shared" si="573"/>
        <v>12500</v>
      </c>
      <c r="J1882" s="247"/>
    </row>
    <row r="1883" spans="1:10" s="146" customFormat="1" x14ac:dyDescent="0.2">
      <c r="A1883" s="129">
        <v>3211</v>
      </c>
      <c r="B1883" s="222" t="s">
        <v>110</v>
      </c>
      <c r="C1883" s="111">
        <v>559</v>
      </c>
      <c r="D1883" s="112" t="s">
        <v>27</v>
      </c>
      <c r="E1883" s="147">
        <v>7500</v>
      </c>
      <c r="F1883" s="147">
        <v>7500</v>
      </c>
      <c r="G1883" s="147"/>
      <c r="H1883" s="147"/>
      <c r="I1883" s="147">
        <f t="shared" si="573"/>
        <v>7500</v>
      </c>
      <c r="J1883" s="247"/>
    </row>
    <row r="1884" spans="1:10" s="146" customFormat="1" x14ac:dyDescent="0.2">
      <c r="A1884" s="185">
        <v>3214</v>
      </c>
      <c r="B1884" s="222" t="s">
        <v>234</v>
      </c>
      <c r="C1884" s="111">
        <v>559</v>
      </c>
      <c r="D1884" s="112" t="s">
        <v>27</v>
      </c>
      <c r="E1884" s="147">
        <v>5000</v>
      </c>
      <c r="F1884" s="147">
        <v>5000</v>
      </c>
      <c r="G1884" s="147"/>
      <c r="H1884" s="147"/>
      <c r="I1884" s="147">
        <f t="shared" si="573"/>
        <v>5000</v>
      </c>
      <c r="J1884" s="247"/>
    </row>
    <row r="1885" spans="1:10" s="115" customFormat="1" ht="31.5" x14ac:dyDescent="0.2">
      <c r="A1885" s="171" t="s">
        <v>267</v>
      </c>
      <c r="B1885" s="173" t="s">
        <v>242</v>
      </c>
      <c r="C1885" s="194"/>
      <c r="D1885" s="194"/>
      <c r="E1885" s="174">
        <f>E1886</f>
        <v>206000</v>
      </c>
      <c r="F1885" s="174">
        <f>F1886</f>
        <v>206000</v>
      </c>
      <c r="G1885" s="174">
        <f>G1886</f>
        <v>7750</v>
      </c>
      <c r="H1885" s="174">
        <f>H1886</f>
        <v>0</v>
      </c>
      <c r="I1885" s="174">
        <f t="shared" si="573"/>
        <v>198250</v>
      </c>
      <c r="J1885" s="247"/>
    </row>
    <row r="1886" spans="1:10" x14ac:dyDescent="0.2">
      <c r="A1886" s="207" t="s">
        <v>956</v>
      </c>
      <c r="B1886" s="205" t="s">
        <v>910</v>
      </c>
      <c r="C1886" s="208"/>
      <c r="D1886" s="208"/>
      <c r="E1886" s="209">
        <f t="shared" ref="E1886:H1886" si="586">E1887+E1892+E1895</f>
        <v>206000</v>
      </c>
      <c r="F1886" s="209">
        <f t="shared" si="586"/>
        <v>206000</v>
      </c>
      <c r="G1886" s="209">
        <f t="shared" si="586"/>
        <v>7750</v>
      </c>
      <c r="H1886" s="209">
        <f t="shared" si="586"/>
        <v>0</v>
      </c>
      <c r="I1886" s="209">
        <f t="shared" si="573"/>
        <v>198250</v>
      </c>
      <c r="J1886" s="247"/>
    </row>
    <row r="1887" spans="1:10" x14ac:dyDescent="0.2">
      <c r="A1887" s="210" t="s">
        <v>976</v>
      </c>
      <c r="B1887" s="211" t="s">
        <v>987</v>
      </c>
      <c r="C1887" s="212"/>
      <c r="D1887" s="212"/>
      <c r="E1887" s="213">
        <f t="shared" ref="E1887:H1887" si="587">E1888</f>
        <v>30000</v>
      </c>
      <c r="F1887" s="213">
        <f t="shared" si="587"/>
        <v>30000</v>
      </c>
      <c r="G1887" s="213">
        <f t="shared" si="587"/>
        <v>1500</v>
      </c>
      <c r="H1887" s="213">
        <f t="shared" si="587"/>
        <v>0</v>
      </c>
      <c r="I1887" s="213">
        <f t="shared" si="573"/>
        <v>28500</v>
      </c>
      <c r="J1887" s="247"/>
    </row>
    <row r="1888" spans="1:10" s="115" customFormat="1" x14ac:dyDescent="0.2">
      <c r="A1888" s="126">
        <v>323</v>
      </c>
      <c r="B1888" s="227" t="s">
        <v>918</v>
      </c>
      <c r="C1888" s="117"/>
      <c r="D1888" s="128"/>
      <c r="E1888" s="120">
        <f>SUM(E1889:E1891)</f>
        <v>30000</v>
      </c>
      <c r="F1888" s="120">
        <f>SUM(F1889:F1891)</f>
        <v>30000</v>
      </c>
      <c r="G1888" s="120">
        <f>SUM(G1889:G1891)</f>
        <v>1500</v>
      </c>
      <c r="H1888" s="120">
        <f>SUM(H1889:H1891)</f>
        <v>0</v>
      </c>
      <c r="I1888" s="120">
        <f t="shared" si="573"/>
        <v>28500</v>
      </c>
      <c r="J1888" s="247"/>
    </row>
    <row r="1889" spans="1:10" s="146" customFormat="1" x14ac:dyDescent="0.2">
      <c r="A1889" s="129">
        <v>3232</v>
      </c>
      <c r="B1889" s="222" t="s">
        <v>118</v>
      </c>
      <c r="C1889" s="111">
        <v>11</v>
      </c>
      <c r="D1889" s="112" t="s">
        <v>27</v>
      </c>
      <c r="E1889" s="147">
        <v>5000</v>
      </c>
      <c r="F1889" s="147">
        <v>5000</v>
      </c>
      <c r="G1889" s="147"/>
      <c r="H1889" s="147"/>
      <c r="I1889" s="147">
        <f t="shared" si="573"/>
        <v>5000</v>
      </c>
      <c r="J1889" s="247"/>
    </row>
    <row r="1890" spans="1:10" s="146" customFormat="1" x14ac:dyDescent="0.2">
      <c r="A1890" s="129">
        <v>3235</v>
      </c>
      <c r="B1890" s="222" t="s">
        <v>42</v>
      </c>
      <c r="C1890" s="111">
        <v>11</v>
      </c>
      <c r="D1890" s="112" t="s">
        <v>27</v>
      </c>
      <c r="E1890" s="147">
        <v>5000</v>
      </c>
      <c r="F1890" s="147">
        <v>5000</v>
      </c>
      <c r="G1890" s="147"/>
      <c r="H1890" s="147"/>
      <c r="I1890" s="147">
        <f t="shared" si="573"/>
        <v>5000</v>
      </c>
      <c r="J1890" s="247"/>
    </row>
    <row r="1891" spans="1:10" s="146" customFormat="1" x14ac:dyDescent="0.2">
      <c r="A1891" s="129">
        <v>3238</v>
      </c>
      <c r="B1891" s="222" t="s">
        <v>122</v>
      </c>
      <c r="C1891" s="111">
        <v>11</v>
      </c>
      <c r="D1891" s="112" t="s">
        <v>27</v>
      </c>
      <c r="E1891" s="147">
        <v>20000</v>
      </c>
      <c r="F1891" s="147">
        <v>20000</v>
      </c>
      <c r="G1891" s="147">
        <v>1500</v>
      </c>
      <c r="H1891" s="147"/>
      <c r="I1891" s="147">
        <f t="shared" si="573"/>
        <v>18500</v>
      </c>
      <c r="J1891" s="247"/>
    </row>
    <row r="1892" spans="1:10" x14ac:dyDescent="0.2">
      <c r="A1892" s="210" t="s">
        <v>979</v>
      </c>
      <c r="B1892" s="211" t="s">
        <v>993</v>
      </c>
      <c r="C1892" s="212"/>
      <c r="D1892" s="212"/>
      <c r="E1892" s="213">
        <f t="shared" ref="E1892:H1892" si="588">E1893</f>
        <v>25000</v>
      </c>
      <c r="F1892" s="213">
        <f t="shared" si="588"/>
        <v>25000</v>
      </c>
      <c r="G1892" s="213">
        <f t="shared" si="588"/>
        <v>1250</v>
      </c>
      <c r="H1892" s="213">
        <f t="shared" si="588"/>
        <v>0</v>
      </c>
      <c r="I1892" s="213">
        <f t="shared" si="573"/>
        <v>23750</v>
      </c>
      <c r="J1892" s="247"/>
    </row>
    <row r="1893" spans="1:10" s="115" customFormat="1" x14ac:dyDescent="0.2">
      <c r="A1893" s="126">
        <v>412</v>
      </c>
      <c r="B1893" s="227" t="s">
        <v>935</v>
      </c>
      <c r="C1893" s="117"/>
      <c r="D1893" s="128"/>
      <c r="E1893" s="120">
        <f>SUM(E1894)</f>
        <v>25000</v>
      </c>
      <c r="F1893" s="120">
        <f>SUM(F1894)</f>
        <v>25000</v>
      </c>
      <c r="G1893" s="120">
        <f>SUM(G1894)</f>
        <v>1250</v>
      </c>
      <c r="H1893" s="120">
        <f>SUM(H1894)</f>
        <v>0</v>
      </c>
      <c r="I1893" s="120">
        <f t="shared" si="573"/>
        <v>23750</v>
      </c>
      <c r="J1893" s="247"/>
    </row>
    <row r="1894" spans="1:10" s="146" customFormat="1" x14ac:dyDescent="0.2">
      <c r="A1894" s="129">
        <v>4123</v>
      </c>
      <c r="B1894" s="222" t="s">
        <v>133</v>
      </c>
      <c r="C1894" s="111">
        <v>11</v>
      </c>
      <c r="D1894" s="112" t="s">
        <v>27</v>
      </c>
      <c r="E1894" s="147">
        <v>25000</v>
      </c>
      <c r="F1894" s="147">
        <v>25000</v>
      </c>
      <c r="G1894" s="147">
        <v>1250</v>
      </c>
      <c r="H1894" s="147"/>
      <c r="I1894" s="147">
        <f t="shared" si="573"/>
        <v>23750</v>
      </c>
      <c r="J1894" s="247"/>
    </row>
    <row r="1895" spans="1:10" x14ac:dyDescent="0.2">
      <c r="A1895" s="210" t="s">
        <v>977</v>
      </c>
      <c r="B1895" s="211" t="s">
        <v>994</v>
      </c>
      <c r="C1895" s="212"/>
      <c r="D1895" s="212"/>
      <c r="E1895" s="213">
        <f t="shared" ref="E1895:H1895" si="589">E1896+E1899</f>
        <v>151000</v>
      </c>
      <c r="F1895" s="213">
        <f t="shared" si="589"/>
        <v>151000</v>
      </c>
      <c r="G1895" s="213">
        <f t="shared" si="589"/>
        <v>5000</v>
      </c>
      <c r="H1895" s="213">
        <f t="shared" si="589"/>
        <v>0</v>
      </c>
      <c r="I1895" s="213">
        <f t="shared" si="573"/>
        <v>146000</v>
      </c>
      <c r="J1895" s="247"/>
    </row>
    <row r="1896" spans="1:10" s="115" customFormat="1" x14ac:dyDescent="0.2">
      <c r="A1896" s="126">
        <v>422</v>
      </c>
      <c r="B1896" s="227" t="s">
        <v>921</v>
      </c>
      <c r="C1896" s="117"/>
      <c r="D1896" s="128"/>
      <c r="E1896" s="120">
        <f>SUM(E1897:E1898)</f>
        <v>26000</v>
      </c>
      <c r="F1896" s="120">
        <f>SUM(F1897:F1898)</f>
        <v>26000</v>
      </c>
      <c r="G1896" s="120">
        <f>SUM(G1897:G1898)</f>
        <v>0</v>
      </c>
      <c r="H1896" s="120">
        <f>SUM(H1897:H1898)</f>
        <v>0</v>
      </c>
      <c r="I1896" s="120">
        <f t="shared" si="573"/>
        <v>26000</v>
      </c>
      <c r="J1896" s="247"/>
    </row>
    <row r="1897" spans="1:10" s="146" customFormat="1" x14ac:dyDescent="0.2">
      <c r="A1897" s="129">
        <v>4221</v>
      </c>
      <c r="B1897" s="222" t="s">
        <v>129</v>
      </c>
      <c r="C1897" s="111">
        <v>11</v>
      </c>
      <c r="D1897" s="112" t="s">
        <v>27</v>
      </c>
      <c r="E1897" s="147">
        <v>25000</v>
      </c>
      <c r="F1897" s="147">
        <v>25000</v>
      </c>
      <c r="G1897" s="147"/>
      <c r="H1897" s="147"/>
      <c r="I1897" s="147">
        <f t="shared" si="573"/>
        <v>25000</v>
      </c>
      <c r="J1897" s="247"/>
    </row>
    <row r="1898" spans="1:10" s="146" customFormat="1" x14ac:dyDescent="0.2">
      <c r="A1898" s="129">
        <v>4222</v>
      </c>
      <c r="B1898" s="222" t="s">
        <v>130</v>
      </c>
      <c r="C1898" s="111">
        <v>11</v>
      </c>
      <c r="D1898" s="112" t="s">
        <v>27</v>
      </c>
      <c r="E1898" s="147">
        <v>1000</v>
      </c>
      <c r="F1898" s="147">
        <v>1000</v>
      </c>
      <c r="G1898" s="147"/>
      <c r="H1898" s="147"/>
      <c r="I1898" s="147">
        <f t="shared" si="573"/>
        <v>1000</v>
      </c>
      <c r="J1898" s="247"/>
    </row>
    <row r="1899" spans="1:10" s="115" customFormat="1" x14ac:dyDescent="0.2">
      <c r="A1899" s="126">
        <v>426</v>
      </c>
      <c r="B1899" s="227" t="s">
        <v>939</v>
      </c>
      <c r="C1899" s="117"/>
      <c r="D1899" s="128"/>
      <c r="E1899" s="120">
        <f>SUM(E1900)</f>
        <v>125000</v>
      </c>
      <c r="F1899" s="120">
        <f>SUM(F1900)</f>
        <v>125000</v>
      </c>
      <c r="G1899" s="120">
        <f>SUM(G1900)</f>
        <v>5000</v>
      </c>
      <c r="H1899" s="120">
        <f>SUM(H1900)</f>
        <v>0</v>
      </c>
      <c r="I1899" s="120">
        <f t="shared" si="573"/>
        <v>120000</v>
      </c>
      <c r="J1899" s="247"/>
    </row>
    <row r="1900" spans="1:10" s="146" customFormat="1" x14ac:dyDescent="0.2">
      <c r="A1900" s="129">
        <v>4262</v>
      </c>
      <c r="B1900" s="222" t="s">
        <v>135</v>
      </c>
      <c r="C1900" s="111">
        <v>11</v>
      </c>
      <c r="D1900" s="112" t="s">
        <v>27</v>
      </c>
      <c r="E1900" s="147">
        <v>125000</v>
      </c>
      <c r="F1900" s="147">
        <v>125000</v>
      </c>
      <c r="G1900" s="147">
        <v>5000</v>
      </c>
      <c r="H1900" s="147"/>
      <c r="I1900" s="147">
        <f t="shared" si="573"/>
        <v>120000</v>
      </c>
      <c r="J1900" s="247"/>
    </row>
    <row r="1901" spans="1:10" s="115" customFormat="1" ht="31.5" x14ac:dyDescent="0.2">
      <c r="A1901" s="171" t="s">
        <v>658</v>
      </c>
      <c r="B1901" s="173" t="s">
        <v>79</v>
      </c>
      <c r="C1901" s="194"/>
      <c r="D1901" s="194"/>
      <c r="E1901" s="174">
        <f>E1902</f>
        <v>187500</v>
      </c>
      <c r="F1901" s="174">
        <f>F1902</f>
        <v>187500</v>
      </c>
      <c r="G1901" s="174">
        <f>G1902</f>
        <v>9375</v>
      </c>
      <c r="H1901" s="174">
        <f>H1902</f>
        <v>0</v>
      </c>
      <c r="I1901" s="174">
        <f t="shared" si="573"/>
        <v>178125</v>
      </c>
      <c r="J1901" s="247"/>
    </row>
    <row r="1902" spans="1:10" x14ac:dyDescent="0.2">
      <c r="A1902" s="207" t="s">
        <v>956</v>
      </c>
      <c r="B1902" s="205" t="s">
        <v>910</v>
      </c>
      <c r="C1902" s="208"/>
      <c r="D1902" s="208"/>
      <c r="E1902" s="209">
        <f t="shared" ref="E1902:H1902" si="590">E1903+E1909+E1916</f>
        <v>187500</v>
      </c>
      <c r="F1902" s="209">
        <f t="shared" si="590"/>
        <v>187500</v>
      </c>
      <c r="G1902" s="209">
        <f t="shared" si="590"/>
        <v>9375</v>
      </c>
      <c r="H1902" s="209">
        <f t="shared" si="590"/>
        <v>0</v>
      </c>
      <c r="I1902" s="209">
        <f t="shared" si="573"/>
        <v>178125</v>
      </c>
      <c r="J1902" s="247"/>
    </row>
    <row r="1903" spans="1:10" x14ac:dyDescent="0.2">
      <c r="A1903" s="210" t="s">
        <v>944</v>
      </c>
      <c r="B1903" s="211" t="s">
        <v>986</v>
      </c>
      <c r="C1903" s="212"/>
      <c r="D1903" s="212"/>
      <c r="E1903" s="213">
        <f t="shared" ref="E1903:H1903" si="591">E1904+E1906</f>
        <v>122500</v>
      </c>
      <c r="F1903" s="213">
        <f t="shared" si="591"/>
        <v>122500</v>
      </c>
      <c r="G1903" s="213">
        <f t="shared" si="591"/>
        <v>6125</v>
      </c>
      <c r="H1903" s="213">
        <f t="shared" si="591"/>
        <v>0</v>
      </c>
      <c r="I1903" s="213">
        <f t="shared" si="573"/>
        <v>116375</v>
      </c>
      <c r="J1903" s="247"/>
    </row>
    <row r="1904" spans="1:10" s="115" customFormat="1" x14ac:dyDescent="0.2">
      <c r="A1904" s="126">
        <v>311</v>
      </c>
      <c r="B1904" s="226" t="s">
        <v>914</v>
      </c>
      <c r="C1904" s="117"/>
      <c r="D1904" s="128"/>
      <c r="E1904" s="120">
        <f>E1905</f>
        <v>100000</v>
      </c>
      <c r="F1904" s="120">
        <f>F1905</f>
        <v>100000</v>
      </c>
      <c r="G1904" s="120">
        <f>G1905</f>
        <v>5000</v>
      </c>
      <c r="H1904" s="120">
        <f>H1905</f>
        <v>0</v>
      </c>
      <c r="I1904" s="120">
        <f t="shared" si="573"/>
        <v>95000</v>
      </c>
      <c r="J1904" s="247"/>
    </row>
    <row r="1905" spans="1:12" s="146" customFormat="1" x14ac:dyDescent="0.2">
      <c r="A1905" s="129">
        <v>3111</v>
      </c>
      <c r="B1905" s="222" t="s">
        <v>19</v>
      </c>
      <c r="C1905" s="111">
        <v>11</v>
      </c>
      <c r="D1905" s="112" t="s">
        <v>27</v>
      </c>
      <c r="E1905" s="147">
        <v>100000</v>
      </c>
      <c r="F1905" s="147">
        <v>100000</v>
      </c>
      <c r="G1905" s="147">
        <v>5000</v>
      </c>
      <c r="H1905" s="147"/>
      <c r="I1905" s="147">
        <f t="shared" si="573"/>
        <v>95000</v>
      </c>
      <c r="J1905" s="247"/>
    </row>
    <row r="1906" spans="1:12" s="115" customFormat="1" x14ac:dyDescent="0.2">
      <c r="A1906" s="126">
        <v>313</v>
      </c>
      <c r="B1906" s="227" t="s">
        <v>915</v>
      </c>
      <c r="C1906" s="117"/>
      <c r="D1906" s="128"/>
      <c r="E1906" s="120">
        <f>E1907+E1908</f>
        <v>22500</v>
      </c>
      <c r="F1906" s="120">
        <f>F1907+F1908</f>
        <v>22500</v>
      </c>
      <c r="G1906" s="120">
        <f>G1907+G1908</f>
        <v>1125</v>
      </c>
      <c r="H1906" s="120">
        <f>H1907+H1908</f>
        <v>0</v>
      </c>
      <c r="I1906" s="120">
        <f t="shared" si="573"/>
        <v>21375</v>
      </c>
      <c r="J1906" s="247"/>
    </row>
    <row r="1907" spans="1:12" s="146" customFormat="1" x14ac:dyDescent="0.2">
      <c r="A1907" s="129">
        <v>3132</v>
      </c>
      <c r="B1907" s="222" t="s">
        <v>280</v>
      </c>
      <c r="C1907" s="111">
        <v>11</v>
      </c>
      <c r="D1907" s="112" t="s">
        <v>27</v>
      </c>
      <c r="E1907" s="147">
        <v>20000</v>
      </c>
      <c r="F1907" s="147">
        <v>20000</v>
      </c>
      <c r="G1907" s="147">
        <v>1000</v>
      </c>
      <c r="H1907" s="147"/>
      <c r="I1907" s="147">
        <f t="shared" si="573"/>
        <v>19000</v>
      </c>
      <c r="J1907" s="247"/>
    </row>
    <row r="1908" spans="1:12" s="146" customFormat="1" x14ac:dyDescent="0.2">
      <c r="A1908" s="129">
        <v>3133</v>
      </c>
      <c r="B1908" s="222" t="s">
        <v>258</v>
      </c>
      <c r="C1908" s="111">
        <v>11</v>
      </c>
      <c r="D1908" s="112" t="s">
        <v>27</v>
      </c>
      <c r="E1908" s="147">
        <v>2500</v>
      </c>
      <c r="F1908" s="147">
        <v>2500</v>
      </c>
      <c r="G1908" s="147">
        <v>125</v>
      </c>
      <c r="H1908" s="147"/>
      <c r="I1908" s="147">
        <f t="shared" si="573"/>
        <v>2375</v>
      </c>
      <c r="J1908" s="247"/>
    </row>
    <row r="1909" spans="1:12" x14ac:dyDescent="0.2">
      <c r="A1909" s="210" t="s">
        <v>976</v>
      </c>
      <c r="B1909" s="211" t="s">
        <v>987</v>
      </c>
      <c r="C1909" s="212"/>
      <c r="D1909" s="212"/>
      <c r="E1909" s="213">
        <f t="shared" ref="E1909:H1909" si="592">E1910+E1912</f>
        <v>45000</v>
      </c>
      <c r="F1909" s="213">
        <f t="shared" si="592"/>
        <v>45000</v>
      </c>
      <c r="G1909" s="213">
        <f t="shared" si="592"/>
        <v>2250</v>
      </c>
      <c r="H1909" s="213">
        <f t="shared" si="592"/>
        <v>0</v>
      </c>
      <c r="I1909" s="213">
        <f t="shared" si="573"/>
        <v>42750</v>
      </c>
      <c r="J1909" s="247"/>
    </row>
    <row r="1910" spans="1:12" s="115" customFormat="1" x14ac:dyDescent="0.2">
      <c r="A1910" s="126">
        <v>323</v>
      </c>
      <c r="B1910" s="227" t="s">
        <v>918</v>
      </c>
      <c r="C1910" s="117"/>
      <c r="D1910" s="128"/>
      <c r="E1910" s="120">
        <f>E1911</f>
        <v>25000</v>
      </c>
      <c r="F1910" s="120">
        <f>F1911</f>
        <v>25000</v>
      </c>
      <c r="G1910" s="120">
        <f>G1911</f>
        <v>1250</v>
      </c>
      <c r="H1910" s="120">
        <f>H1911</f>
        <v>0</v>
      </c>
      <c r="I1910" s="120">
        <f t="shared" si="573"/>
        <v>23750</v>
      </c>
      <c r="J1910" s="247"/>
    </row>
    <row r="1911" spans="1:12" s="146" customFormat="1" x14ac:dyDescent="0.2">
      <c r="A1911" s="129">
        <v>3237</v>
      </c>
      <c r="B1911" s="222" t="s">
        <v>36</v>
      </c>
      <c r="C1911" s="111">
        <v>11</v>
      </c>
      <c r="D1911" s="112" t="s">
        <v>27</v>
      </c>
      <c r="E1911" s="147">
        <v>25000</v>
      </c>
      <c r="F1911" s="147">
        <v>25000</v>
      </c>
      <c r="G1911" s="147">
        <v>1250</v>
      </c>
      <c r="H1911" s="147"/>
      <c r="I1911" s="147">
        <f t="shared" si="573"/>
        <v>23750</v>
      </c>
      <c r="J1911" s="247"/>
    </row>
    <row r="1912" spans="1:12" s="115" customFormat="1" x14ac:dyDescent="0.2">
      <c r="A1912" s="126">
        <v>329</v>
      </c>
      <c r="B1912" s="227" t="s">
        <v>125</v>
      </c>
      <c r="C1912" s="117"/>
      <c r="D1912" s="128"/>
      <c r="E1912" s="120">
        <f>E1914+E1915+E1913</f>
        <v>20000</v>
      </c>
      <c r="F1912" s="120">
        <f>F1914+F1915+F1913</f>
        <v>20000</v>
      </c>
      <c r="G1912" s="120">
        <f>G1914+G1915+G1913</f>
        <v>1000</v>
      </c>
      <c r="H1912" s="120">
        <f>H1914+H1915+H1913</f>
        <v>0</v>
      </c>
      <c r="I1912" s="120">
        <f t="shared" si="573"/>
        <v>19000</v>
      </c>
      <c r="J1912" s="247"/>
    </row>
    <row r="1913" spans="1:12" s="146" customFormat="1" x14ac:dyDescent="0.2">
      <c r="A1913" s="129">
        <v>3295</v>
      </c>
      <c r="B1913" s="222" t="s">
        <v>237</v>
      </c>
      <c r="C1913" s="111">
        <v>11</v>
      </c>
      <c r="D1913" s="112" t="s">
        <v>27</v>
      </c>
      <c r="E1913" s="147">
        <v>5000</v>
      </c>
      <c r="F1913" s="147">
        <v>5000</v>
      </c>
      <c r="G1913" s="147">
        <v>250</v>
      </c>
      <c r="H1913" s="147"/>
      <c r="I1913" s="147">
        <f t="shared" ref="I1913:I1976" si="593">F1913-G1913+H1913</f>
        <v>4750</v>
      </c>
      <c r="J1913" s="247"/>
    </row>
    <row r="1914" spans="1:12" s="146" customFormat="1" x14ac:dyDescent="0.2">
      <c r="A1914" s="129">
        <v>3296</v>
      </c>
      <c r="B1914" s="222" t="s">
        <v>611</v>
      </c>
      <c r="C1914" s="111">
        <v>11</v>
      </c>
      <c r="D1914" s="112" t="s">
        <v>27</v>
      </c>
      <c r="E1914" s="147">
        <v>10000</v>
      </c>
      <c r="F1914" s="147">
        <v>10000</v>
      </c>
      <c r="G1914" s="147">
        <v>500</v>
      </c>
      <c r="H1914" s="147"/>
      <c r="I1914" s="147">
        <f t="shared" si="593"/>
        <v>9500</v>
      </c>
      <c r="J1914" s="247"/>
    </row>
    <row r="1915" spans="1:12" s="146" customFormat="1" x14ac:dyDescent="0.2">
      <c r="A1915" s="129">
        <v>3299</v>
      </c>
      <c r="B1915" s="222" t="s">
        <v>125</v>
      </c>
      <c r="C1915" s="111">
        <v>11</v>
      </c>
      <c r="D1915" s="112" t="s">
        <v>27</v>
      </c>
      <c r="E1915" s="147">
        <v>5000</v>
      </c>
      <c r="F1915" s="147">
        <v>5000</v>
      </c>
      <c r="G1915" s="147">
        <v>250</v>
      </c>
      <c r="H1915" s="147"/>
      <c r="I1915" s="147">
        <f t="shared" si="593"/>
        <v>4750</v>
      </c>
      <c r="J1915" s="247"/>
    </row>
    <row r="1916" spans="1:12" x14ac:dyDescent="0.2">
      <c r="A1916" s="210" t="s">
        <v>978</v>
      </c>
      <c r="B1916" s="211" t="s">
        <v>988</v>
      </c>
      <c r="C1916" s="212"/>
      <c r="D1916" s="212"/>
      <c r="E1916" s="213">
        <f t="shared" ref="E1916:H1916" si="594">E1917</f>
        <v>20000</v>
      </c>
      <c r="F1916" s="213">
        <f t="shared" si="594"/>
        <v>20000</v>
      </c>
      <c r="G1916" s="213">
        <f t="shared" si="594"/>
        <v>1000</v>
      </c>
      <c r="H1916" s="213">
        <f t="shared" si="594"/>
        <v>0</v>
      </c>
      <c r="I1916" s="213">
        <f t="shared" si="593"/>
        <v>19000</v>
      </c>
      <c r="J1916" s="247"/>
    </row>
    <row r="1917" spans="1:12" s="115" customFormat="1" x14ac:dyDescent="0.2">
      <c r="A1917" s="126">
        <v>343</v>
      </c>
      <c r="B1917" s="227" t="s">
        <v>919</v>
      </c>
      <c r="C1917" s="117"/>
      <c r="D1917" s="128"/>
      <c r="E1917" s="120">
        <f t="shared" ref="E1917:H1917" si="595">E1918</f>
        <v>20000</v>
      </c>
      <c r="F1917" s="120">
        <f t="shared" si="595"/>
        <v>20000</v>
      </c>
      <c r="G1917" s="120">
        <f t="shared" si="595"/>
        <v>1000</v>
      </c>
      <c r="H1917" s="120">
        <f t="shared" si="595"/>
        <v>0</v>
      </c>
      <c r="I1917" s="120">
        <f t="shared" si="593"/>
        <v>19000</v>
      </c>
      <c r="J1917" s="247"/>
    </row>
    <row r="1918" spans="1:12" s="146" customFormat="1" x14ac:dyDescent="0.2">
      <c r="A1918" s="129">
        <v>3433</v>
      </c>
      <c r="B1918" s="222" t="s">
        <v>126</v>
      </c>
      <c r="C1918" s="111">
        <v>11</v>
      </c>
      <c r="D1918" s="112" t="s">
        <v>27</v>
      </c>
      <c r="E1918" s="147">
        <v>20000</v>
      </c>
      <c r="F1918" s="147">
        <v>20000</v>
      </c>
      <c r="G1918" s="147">
        <v>1000</v>
      </c>
      <c r="H1918" s="147"/>
      <c r="I1918" s="147">
        <f t="shared" si="593"/>
        <v>19000</v>
      </c>
      <c r="J1918" s="247"/>
    </row>
    <row r="1919" spans="1:12" s="115" customFormat="1" ht="31.5" x14ac:dyDescent="0.2">
      <c r="A1919" s="202" t="s">
        <v>639</v>
      </c>
      <c r="B1919" s="225" t="s">
        <v>634</v>
      </c>
      <c r="C1919" s="203"/>
      <c r="D1919" s="203"/>
      <c r="E1919" s="204">
        <f>E1920+E1980</f>
        <v>3863600</v>
      </c>
      <c r="F1919" s="204">
        <f>F1920+F1980</f>
        <v>3863600</v>
      </c>
      <c r="G1919" s="204">
        <f>G1920+G1980</f>
        <v>24708</v>
      </c>
      <c r="H1919" s="204">
        <f>H1920+H1980</f>
        <v>32450</v>
      </c>
      <c r="I1919" s="204">
        <f t="shared" si="593"/>
        <v>3871342</v>
      </c>
      <c r="J1919" s="247"/>
      <c r="K1919" s="146"/>
      <c r="L1919" s="146"/>
    </row>
    <row r="1920" spans="1:12" s="115" customFormat="1" ht="31.5" x14ac:dyDescent="0.2">
      <c r="A1920" s="171" t="s">
        <v>599</v>
      </c>
      <c r="B1920" s="173" t="s">
        <v>85</v>
      </c>
      <c r="C1920" s="194"/>
      <c r="D1920" s="194"/>
      <c r="E1920" s="174">
        <f>E1921+E1976</f>
        <v>3770600</v>
      </c>
      <c r="F1920" s="174">
        <f>F1921+F1976</f>
        <v>3770600</v>
      </c>
      <c r="G1920" s="174">
        <f>G1921+G1976</f>
        <v>24708</v>
      </c>
      <c r="H1920" s="174">
        <f>H1921+H1976</f>
        <v>32450</v>
      </c>
      <c r="I1920" s="174">
        <f t="shared" si="593"/>
        <v>3778342</v>
      </c>
      <c r="J1920" s="247"/>
    </row>
    <row r="1921" spans="1:10" x14ac:dyDescent="0.2">
      <c r="A1921" s="207" t="s">
        <v>956</v>
      </c>
      <c r="B1921" s="205" t="s">
        <v>910</v>
      </c>
      <c r="C1921" s="208"/>
      <c r="D1921" s="208"/>
      <c r="E1921" s="209">
        <f t="shared" ref="E1921:H1921" si="596">E1922+E1929+E1955+E1959+E1962+E1965+E1973</f>
        <v>3760600</v>
      </c>
      <c r="F1921" s="209">
        <f t="shared" si="596"/>
        <v>3760600</v>
      </c>
      <c r="G1921" s="209">
        <f t="shared" si="596"/>
        <v>24708</v>
      </c>
      <c r="H1921" s="209">
        <f t="shared" si="596"/>
        <v>32450</v>
      </c>
      <c r="I1921" s="209">
        <f t="shared" si="593"/>
        <v>3768342</v>
      </c>
      <c r="J1921" s="247"/>
    </row>
    <row r="1922" spans="1:10" x14ac:dyDescent="0.2">
      <c r="A1922" s="210" t="s">
        <v>944</v>
      </c>
      <c r="B1922" s="211" t="s">
        <v>986</v>
      </c>
      <c r="C1922" s="212"/>
      <c r="D1922" s="212"/>
      <c r="E1922" s="213">
        <f t="shared" ref="E1922:H1922" si="597">E1923+E1925+E1927</f>
        <v>2557600</v>
      </c>
      <c r="F1922" s="213">
        <f t="shared" si="597"/>
        <v>2553887</v>
      </c>
      <c r="G1922" s="213">
        <f t="shared" si="597"/>
        <v>24708</v>
      </c>
      <c r="H1922" s="213">
        <f t="shared" si="597"/>
        <v>0</v>
      </c>
      <c r="I1922" s="213">
        <f t="shared" si="593"/>
        <v>2529179</v>
      </c>
      <c r="J1922" s="247"/>
    </row>
    <row r="1923" spans="1:10" s="115" customFormat="1" x14ac:dyDescent="0.2">
      <c r="A1923" s="119">
        <v>311</v>
      </c>
      <c r="B1923" s="226" t="s">
        <v>914</v>
      </c>
      <c r="C1923" s="117"/>
      <c r="D1923" s="128"/>
      <c r="E1923" s="120">
        <f>SUM(E1924:E1924)</f>
        <v>2140900</v>
      </c>
      <c r="F1923" s="120">
        <f>SUM(F1924:F1924)</f>
        <v>2140900</v>
      </c>
      <c r="G1923" s="120">
        <f>SUM(G1924:G1924)</f>
        <v>13096</v>
      </c>
      <c r="H1923" s="120">
        <f>SUM(H1924:H1924)</f>
        <v>0</v>
      </c>
      <c r="I1923" s="120">
        <f t="shared" si="593"/>
        <v>2127804</v>
      </c>
      <c r="J1923" s="247"/>
    </row>
    <row r="1924" spans="1:10" s="146" customFormat="1" x14ac:dyDescent="0.2">
      <c r="A1924" s="129">
        <v>3111</v>
      </c>
      <c r="B1924" s="222" t="s">
        <v>19</v>
      </c>
      <c r="C1924" s="111">
        <v>11</v>
      </c>
      <c r="D1924" s="112" t="s">
        <v>23</v>
      </c>
      <c r="E1924" s="147">
        <v>2140900</v>
      </c>
      <c r="F1924" s="147">
        <v>2140900</v>
      </c>
      <c r="G1924" s="147">
        <v>13096</v>
      </c>
      <c r="H1924" s="147"/>
      <c r="I1924" s="147">
        <f t="shared" si="593"/>
        <v>2127804</v>
      </c>
      <c r="J1924" s="247"/>
    </row>
    <row r="1925" spans="1:10" s="115" customFormat="1" x14ac:dyDescent="0.2">
      <c r="A1925" s="126">
        <v>312</v>
      </c>
      <c r="B1925" s="227" t="s">
        <v>22</v>
      </c>
      <c r="C1925" s="117"/>
      <c r="D1925" s="128"/>
      <c r="E1925" s="148">
        <f>SUM(E1926)</f>
        <v>48000</v>
      </c>
      <c r="F1925" s="148">
        <f>SUM(F1926)</f>
        <v>50287</v>
      </c>
      <c r="G1925" s="148">
        <f>SUM(G1926)</f>
        <v>0</v>
      </c>
      <c r="H1925" s="148">
        <f>SUM(H1926)</f>
        <v>0</v>
      </c>
      <c r="I1925" s="148">
        <f t="shared" si="593"/>
        <v>50287</v>
      </c>
      <c r="J1925" s="247"/>
    </row>
    <row r="1926" spans="1:10" s="146" customFormat="1" x14ac:dyDescent="0.2">
      <c r="A1926" s="129">
        <v>3121</v>
      </c>
      <c r="B1926" s="222" t="s">
        <v>138</v>
      </c>
      <c r="C1926" s="111">
        <v>11</v>
      </c>
      <c r="D1926" s="112" t="s">
        <v>23</v>
      </c>
      <c r="E1926" s="147">
        <v>48000</v>
      </c>
      <c r="F1926" s="147">
        <v>50287</v>
      </c>
      <c r="G1926" s="147"/>
      <c r="H1926" s="147"/>
      <c r="I1926" s="147">
        <f t="shared" si="593"/>
        <v>50287</v>
      </c>
      <c r="J1926" s="247"/>
    </row>
    <row r="1927" spans="1:10" s="115" customFormat="1" x14ac:dyDescent="0.2">
      <c r="A1927" s="126">
        <v>313</v>
      </c>
      <c r="B1927" s="227" t="s">
        <v>915</v>
      </c>
      <c r="C1927" s="117"/>
      <c r="D1927" s="128"/>
      <c r="E1927" s="148">
        <f>SUM(E1928:E1928)</f>
        <v>368700</v>
      </c>
      <c r="F1927" s="148">
        <f>SUM(F1928:F1928)</f>
        <v>362700</v>
      </c>
      <c r="G1927" s="148">
        <f>SUM(G1928:G1928)</f>
        <v>11612</v>
      </c>
      <c r="H1927" s="148">
        <f>SUM(H1928:H1928)</f>
        <v>0</v>
      </c>
      <c r="I1927" s="148">
        <f t="shared" si="593"/>
        <v>351088</v>
      </c>
      <c r="J1927" s="247"/>
    </row>
    <row r="1928" spans="1:10" s="146" customFormat="1" x14ac:dyDescent="0.2">
      <c r="A1928" s="129">
        <v>3132</v>
      </c>
      <c r="B1928" s="222" t="s">
        <v>280</v>
      </c>
      <c r="C1928" s="111">
        <v>11</v>
      </c>
      <c r="D1928" s="112" t="s">
        <v>23</v>
      </c>
      <c r="E1928" s="147">
        <v>368700</v>
      </c>
      <c r="F1928" s="147">
        <v>362700</v>
      </c>
      <c r="G1928" s="147">
        <v>11612</v>
      </c>
      <c r="H1928" s="147"/>
      <c r="I1928" s="147">
        <f t="shared" si="593"/>
        <v>351088</v>
      </c>
      <c r="J1928" s="247"/>
    </row>
    <row r="1929" spans="1:10" x14ac:dyDescent="0.2">
      <c r="A1929" s="210" t="s">
        <v>976</v>
      </c>
      <c r="B1929" s="211" t="s">
        <v>987</v>
      </c>
      <c r="C1929" s="212"/>
      <c r="D1929" s="212"/>
      <c r="E1929" s="213">
        <f t="shared" ref="E1929:H1929" si="598">E1930+E1934+E1940+E1949</f>
        <v>1143000</v>
      </c>
      <c r="F1929" s="213">
        <f t="shared" si="598"/>
        <v>1149213</v>
      </c>
      <c r="G1929" s="213">
        <f t="shared" si="598"/>
        <v>0</v>
      </c>
      <c r="H1929" s="213">
        <f t="shared" si="598"/>
        <v>32450</v>
      </c>
      <c r="I1929" s="213">
        <f t="shared" si="593"/>
        <v>1181663</v>
      </c>
      <c r="J1929" s="247"/>
    </row>
    <row r="1930" spans="1:10" s="115" customFormat="1" x14ac:dyDescent="0.2">
      <c r="A1930" s="126">
        <v>321</v>
      </c>
      <c r="B1930" s="227" t="s">
        <v>916</v>
      </c>
      <c r="C1930" s="117"/>
      <c r="D1930" s="128"/>
      <c r="E1930" s="120">
        <f>SUM(E1931:E1933)</f>
        <v>190000</v>
      </c>
      <c r="F1930" s="120">
        <f>SUM(F1931:F1933)</f>
        <v>184000</v>
      </c>
      <c r="G1930" s="120">
        <f>SUM(G1931:G1933)</f>
        <v>0</v>
      </c>
      <c r="H1930" s="120">
        <f>SUM(H1931:H1933)</f>
        <v>0</v>
      </c>
      <c r="I1930" s="120">
        <f t="shared" si="593"/>
        <v>184000</v>
      </c>
      <c r="J1930" s="247"/>
    </row>
    <row r="1931" spans="1:10" s="146" customFormat="1" x14ac:dyDescent="0.2">
      <c r="A1931" s="129">
        <v>3211</v>
      </c>
      <c r="B1931" s="222" t="s">
        <v>110</v>
      </c>
      <c r="C1931" s="111">
        <v>11</v>
      </c>
      <c r="D1931" s="112" t="s">
        <v>23</v>
      </c>
      <c r="E1931" s="147">
        <v>120000</v>
      </c>
      <c r="F1931" s="147">
        <v>114000</v>
      </c>
      <c r="G1931" s="147"/>
      <c r="H1931" s="147"/>
      <c r="I1931" s="147">
        <f t="shared" si="593"/>
        <v>114000</v>
      </c>
      <c r="J1931" s="247"/>
    </row>
    <row r="1932" spans="1:10" s="146" customFormat="1" x14ac:dyDescent="0.2">
      <c r="A1932" s="129">
        <v>3212</v>
      </c>
      <c r="B1932" s="222" t="s">
        <v>111</v>
      </c>
      <c r="C1932" s="111">
        <v>11</v>
      </c>
      <c r="D1932" s="112" t="s">
        <v>23</v>
      </c>
      <c r="E1932" s="147">
        <v>30000</v>
      </c>
      <c r="F1932" s="147">
        <v>30000</v>
      </c>
      <c r="G1932" s="147"/>
      <c r="H1932" s="147"/>
      <c r="I1932" s="147">
        <f t="shared" si="593"/>
        <v>30000</v>
      </c>
      <c r="J1932" s="247"/>
    </row>
    <row r="1933" spans="1:10" s="146" customFormat="1" x14ac:dyDescent="0.2">
      <c r="A1933" s="129">
        <v>3213</v>
      </c>
      <c r="B1933" s="222" t="s">
        <v>112</v>
      </c>
      <c r="C1933" s="111">
        <v>11</v>
      </c>
      <c r="D1933" s="112" t="s">
        <v>23</v>
      </c>
      <c r="E1933" s="147">
        <v>40000</v>
      </c>
      <c r="F1933" s="147">
        <v>40000</v>
      </c>
      <c r="G1933" s="147"/>
      <c r="H1933" s="147"/>
      <c r="I1933" s="147">
        <f t="shared" si="593"/>
        <v>40000</v>
      </c>
      <c r="J1933" s="247"/>
    </row>
    <row r="1934" spans="1:10" s="115" customFormat="1" x14ac:dyDescent="0.2">
      <c r="A1934" s="126">
        <v>322</v>
      </c>
      <c r="B1934" s="227" t="s">
        <v>917</v>
      </c>
      <c r="C1934" s="117"/>
      <c r="D1934" s="128"/>
      <c r="E1934" s="120">
        <f>SUM(E1935:E1939)</f>
        <v>85075</v>
      </c>
      <c r="F1934" s="120">
        <f>SUM(F1935:F1939)</f>
        <v>94288</v>
      </c>
      <c r="G1934" s="120">
        <f>SUM(G1935:G1939)</f>
        <v>0</v>
      </c>
      <c r="H1934" s="120">
        <f>SUM(H1935:H1939)</f>
        <v>8950</v>
      </c>
      <c r="I1934" s="120">
        <f t="shared" si="593"/>
        <v>103238</v>
      </c>
      <c r="J1934" s="247"/>
    </row>
    <row r="1935" spans="1:10" s="146" customFormat="1" x14ac:dyDescent="0.2">
      <c r="A1935" s="129">
        <v>3221</v>
      </c>
      <c r="B1935" s="222" t="s">
        <v>146</v>
      </c>
      <c r="C1935" s="111">
        <v>11</v>
      </c>
      <c r="D1935" s="112" t="s">
        <v>23</v>
      </c>
      <c r="E1935" s="147">
        <v>20000</v>
      </c>
      <c r="F1935" s="147">
        <v>20000</v>
      </c>
      <c r="G1935" s="147"/>
      <c r="H1935" s="147"/>
      <c r="I1935" s="147">
        <f t="shared" si="593"/>
        <v>20000</v>
      </c>
      <c r="J1935" s="247"/>
    </row>
    <row r="1936" spans="1:10" s="146" customFormat="1" x14ac:dyDescent="0.2">
      <c r="A1936" s="129">
        <v>3223</v>
      </c>
      <c r="B1936" s="222" t="s">
        <v>115</v>
      </c>
      <c r="C1936" s="111">
        <v>11</v>
      </c>
      <c r="D1936" s="112" t="s">
        <v>23</v>
      </c>
      <c r="E1936" s="147">
        <v>49075</v>
      </c>
      <c r="F1936" s="147">
        <v>58288</v>
      </c>
      <c r="G1936" s="147"/>
      <c r="H1936" s="147">
        <v>6500</v>
      </c>
      <c r="I1936" s="147">
        <f t="shared" si="593"/>
        <v>64788</v>
      </c>
      <c r="J1936" s="247"/>
    </row>
    <row r="1937" spans="1:10" s="146" customFormat="1" x14ac:dyDescent="0.2">
      <c r="A1937" s="129">
        <v>3224</v>
      </c>
      <c r="B1937" s="222" t="s">
        <v>144</v>
      </c>
      <c r="C1937" s="111">
        <v>11</v>
      </c>
      <c r="D1937" s="112" t="s">
        <v>23</v>
      </c>
      <c r="E1937" s="147">
        <v>6000</v>
      </c>
      <c r="F1937" s="147">
        <v>6000</v>
      </c>
      <c r="G1937" s="147"/>
      <c r="H1937" s="147"/>
      <c r="I1937" s="147">
        <f t="shared" si="593"/>
        <v>6000</v>
      </c>
      <c r="J1937" s="247"/>
    </row>
    <row r="1938" spans="1:10" s="146" customFormat="1" x14ac:dyDescent="0.2">
      <c r="A1938" s="129">
        <v>3225</v>
      </c>
      <c r="B1938" s="222" t="s">
        <v>151</v>
      </c>
      <c r="C1938" s="111">
        <v>11</v>
      </c>
      <c r="D1938" s="112" t="s">
        <v>23</v>
      </c>
      <c r="E1938" s="147">
        <v>5000</v>
      </c>
      <c r="F1938" s="147">
        <v>5000</v>
      </c>
      <c r="G1938" s="147"/>
      <c r="H1938" s="147">
        <v>2450</v>
      </c>
      <c r="I1938" s="147">
        <f t="shared" si="593"/>
        <v>7450</v>
      </c>
      <c r="J1938" s="247"/>
    </row>
    <row r="1939" spans="1:10" s="146" customFormat="1" x14ac:dyDescent="0.2">
      <c r="A1939" s="129">
        <v>3227</v>
      </c>
      <c r="B1939" s="222" t="s">
        <v>235</v>
      </c>
      <c r="C1939" s="111">
        <v>11</v>
      </c>
      <c r="D1939" s="112" t="s">
        <v>23</v>
      </c>
      <c r="E1939" s="147">
        <v>5000</v>
      </c>
      <c r="F1939" s="147">
        <v>5000</v>
      </c>
      <c r="G1939" s="147"/>
      <c r="H1939" s="147"/>
      <c r="I1939" s="147">
        <f t="shared" si="593"/>
        <v>5000</v>
      </c>
      <c r="J1939" s="247"/>
    </row>
    <row r="1940" spans="1:10" s="115" customFormat="1" x14ac:dyDescent="0.2">
      <c r="A1940" s="126">
        <v>323</v>
      </c>
      <c r="B1940" s="227" t="s">
        <v>918</v>
      </c>
      <c r="C1940" s="117"/>
      <c r="D1940" s="128"/>
      <c r="E1940" s="120">
        <f>SUM(E1941:E1948)</f>
        <v>739925</v>
      </c>
      <c r="F1940" s="120">
        <f>SUM(F1941:F1948)</f>
        <v>744925</v>
      </c>
      <c r="G1940" s="120">
        <f>SUM(G1941:G1948)</f>
        <v>0</v>
      </c>
      <c r="H1940" s="120">
        <f>SUM(H1941:H1948)</f>
        <v>23500</v>
      </c>
      <c r="I1940" s="120">
        <f t="shared" si="593"/>
        <v>768425</v>
      </c>
      <c r="J1940" s="247"/>
    </row>
    <row r="1941" spans="1:10" s="146" customFormat="1" x14ac:dyDescent="0.2">
      <c r="A1941" s="129">
        <v>3231</v>
      </c>
      <c r="B1941" s="222" t="s">
        <v>117</v>
      </c>
      <c r="C1941" s="111">
        <v>11</v>
      </c>
      <c r="D1941" s="112" t="s">
        <v>23</v>
      </c>
      <c r="E1941" s="147">
        <v>37000</v>
      </c>
      <c r="F1941" s="147">
        <v>42000</v>
      </c>
      <c r="G1941" s="147"/>
      <c r="H1941" s="147">
        <v>13500</v>
      </c>
      <c r="I1941" s="147">
        <f t="shared" si="593"/>
        <v>55500</v>
      </c>
      <c r="J1941" s="247"/>
    </row>
    <row r="1942" spans="1:10" s="146" customFormat="1" x14ac:dyDescent="0.2">
      <c r="A1942" s="129">
        <v>3232</v>
      </c>
      <c r="B1942" s="222" t="s">
        <v>118</v>
      </c>
      <c r="C1942" s="111">
        <v>11</v>
      </c>
      <c r="D1942" s="112" t="s">
        <v>23</v>
      </c>
      <c r="E1942" s="147">
        <v>200925</v>
      </c>
      <c r="F1942" s="147">
        <v>200925</v>
      </c>
      <c r="G1942" s="147"/>
      <c r="H1942" s="147"/>
      <c r="I1942" s="147">
        <f t="shared" si="593"/>
        <v>200925</v>
      </c>
      <c r="J1942" s="247"/>
    </row>
    <row r="1943" spans="1:10" s="146" customFormat="1" x14ac:dyDescent="0.2">
      <c r="A1943" s="129">
        <v>3233</v>
      </c>
      <c r="B1943" s="222" t="s">
        <v>119</v>
      </c>
      <c r="C1943" s="111">
        <v>11</v>
      </c>
      <c r="D1943" s="112" t="s">
        <v>23</v>
      </c>
      <c r="E1943" s="147">
        <v>20000</v>
      </c>
      <c r="F1943" s="147">
        <v>20000</v>
      </c>
      <c r="G1943" s="147"/>
      <c r="H1943" s="147"/>
      <c r="I1943" s="147">
        <f t="shared" si="593"/>
        <v>20000</v>
      </c>
      <c r="J1943" s="247"/>
    </row>
    <row r="1944" spans="1:10" s="146" customFormat="1" x14ac:dyDescent="0.2">
      <c r="A1944" s="129">
        <v>3234</v>
      </c>
      <c r="B1944" s="222" t="s">
        <v>120</v>
      </c>
      <c r="C1944" s="111">
        <v>11</v>
      </c>
      <c r="D1944" s="112" t="s">
        <v>23</v>
      </c>
      <c r="E1944" s="147">
        <v>25000</v>
      </c>
      <c r="F1944" s="147">
        <v>25000</v>
      </c>
      <c r="G1944" s="147"/>
      <c r="H1944" s="147"/>
      <c r="I1944" s="147">
        <f t="shared" si="593"/>
        <v>25000</v>
      </c>
      <c r="J1944" s="247"/>
    </row>
    <row r="1945" spans="1:10" s="146" customFormat="1" x14ac:dyDescent="0.2">
      <c r="A1945" s="129">
        <v>3235</v>
      </c>
      <c r="B1945" s="222" t="s">
        <v>42</v>
      </c>
      <c r="C1945" s="111">
        <v>11</v>
      </c>
      <c r="D1945" s="112" t="s">
        <v>23</v>
      </c>
      <c r="E1945" s="147">
        <v>220000</v>
      </c>
      <c r="F1945" s="147">
        <v>220000</v>
      </c>
      <c r="G1945" s="147"/>
      <c r="H1945" s="147"/>
      <c r="I1945" s="147">
        <f t="shared" si="593"/>
        <v>220000</v>
      </c>
      <c r="J1945" s="247"/>
    </row>
    <row r="1946" spans="1:10" s="146" customFormat="1" x14ac:dyDescent="0.2">
      <c r="A1946" s="129">
        <v>3237</v>
      </c>
      <c r="B1946" s="222" t="s">
        <v>36</v>
      </c>
      <c r="C1946" s="111">
        <v>11</v>
      </c>
      <c r="D1946" s="112" t="s">
        <v>23</v>
      </c>
      <c r="E1946" s="147">
        <v>80000</v>
      </c>
      <c r="F1946" s="147">
        <v>80000</v>
      </c>
      <c r="G1946" s="147"/>
      <c r="H1946" s="147">
        <v>4500</v>
      </c>
      <c r="I1946" s="147">
        <f t="shared" si="593"/>
        <v>84500</v>
      </c>
      <c r="J1946" s="247"/>
    </row>
    <row r="1947" spans="1:10" s="146" customFormat="1" x14ac:dyDescent="0.2">
      <c r="A1947" s="129">
        <v>3238</v>
      </c>
      <c r="B1947" s="222" t="s">
        <v>122</v>
      </c>
      <c r="C1947" s="111">
        <v>11</v>
      </c>
      <c r="D1947" s="112" t="s">
        <v>23</v>
      </c>
      <c r="E1947" s="147">
        <v>50000</v>
      </c>
      <c r="F1947" s="147">
        <v>50000</v>
      </c>
      <c r="G1947" s="147"/>
      <c r="H1947" s="147"/>
      <c r="I1947" s="147">
        <f t="shared" si="593"/>
        <v>50000</v>
      </c>
      <c r="J1947" s="247"/>
    </row>
    <row r="1948" spans="1:10" s="146" customFormat="1" x14ac:dyDescent="0.2">
      <c r="A1948" s="129">
        <v>3239</v>
      </c>
      <c r="B1948" s="222" t="s">
        <v>41</v>
      </c>
      <c r="C1948" s="111">
        <v>11</v>
      </c>
      <c r="D1948" s="112" t="s">
        <v>23</v>
      </c>
      <c r="E1948" s="147">
        <v>107000</v>
      </c>
      <c r="F1948" s="147">
        <v>107000</v>
      </c>
      <c r="G1948" s="147"/>
      <c r="H1948" s="147">
        <v>5500</v>
      </c>
      <c r="I1948" s="147">
        <f t="shared" si="593"/>
        <v>112500</v>
      </c>
      <c r="J1948" s="247"/>
    </row>
    <row r="1949" spans="1:10" s="115" customFormat="1" x14ac:dyDescent="0.2">
      <c r="A1949" s="126">
        <v>329</v>
      </c>
      <c r="B1949" s="227" t="s">
        <v>125</v>
      </c>
      <c r="C1949" s="117"/>
      <c r="D1949" s="128"/>
      <c r="E1949" s="120">
        <f>SUM(E1950:E1954)</f>
        <v>128000</v>
      </c>
      <c r="F1949" s="120">
        <f>SUM(F1950:F1954)</f>
        <v>126000</v>
      </c>
      <c r="G1949" s="120">
        <f>SUM(G1950:G1954)</f>
        <v>0</v>
      </c>
      <c r="H1949" s="120">
        <f>SUM(H1950:H1954)</f>
        <v>0</v>
      </c>
      <c r="I1949" s="120">
        <f t="shared" si="593"/>
        <v>126000</v>
      </c>
      <c r="J1949" s="247"/>
    </row>
    <row r="1950" spans="1:10" s="142" customFormat="1" ht="30" x14ac:dyDescent="0.2">
      <c r="A1950" s="129">
        <v>3291</v>
      </c>
      <c r="B1950" s="222" t="s">
        <v>152</v>
      </c>
      <c r="C1950" s="111">
        <v>11</v>
      </c>
      <c r="D1950" s="112" t="s">
        <v>23</v>
      </c>
      <c r="E1950" s="147">
        <v>115000</v>
      </c>
      <c r="F1950" s="147">
        <v>112000</v>
      </c>
      <c r="G1950" s="147"/>
      <c r="H1950" s="147"/>
      <c r="I1950" s="147">
        <f t="shared" si="593"/>
        <v>112000</v>
      </c>
      <c r="J1950" s="247"/>
    </row>
    <row r="1951" spans="1:10" s="146" customFormat="1" x14ac:dyDescent="0.2">
      <c r="A1951" s="129">
        <v>3292</v>
      </c>
      <c r="B1951" s="222" t="s">
        <v>123</v>
      </c>
      <c r="C1951" s="111">
        <v>11</v>
      </c>
      <c r="D1951" s="112" t="s">
        <v>23</v>
      </c>
      <c r="E1951" s="147">
        <v>5000</v>
      </c>
      <c r="F1951" s="147">
        <v>5000</v>
      </c>
      <c r="G1951" s="147"/>
      <c r="H1951" s="147"/>
      <c r="I1951" s="147">
        <f t="shared" si="593"/>
        <v>5000</v>
      </c>
      <c r="J1951" s="247"/>
    </row>
    <row r="1952" spans="1:10" s="146" customFormat="1" x14ac:dyDescent="0.2">
      <c r="A1952" s="129">
        <v>3293</v>
      </c>
      <c r="B1952" s="222" t="s">
        <v>124</v>
      </c>
      <c r="C1952" s="111">
        <v>11</v>
      </c>
      <c r="D1952" s="112" t="s">
        <v>23</v>
      </c>
      <c r="E1952" s="147">
        <v>4000</v>
      </c>
      <c r="F1952" s="147">
        <v>5000</v>
      </c>
      <c r="G1952" s="147"/>
      <c r="H1952" s="147"/>
      <c r="I1952" s="147">
        <f t="shared" si="593"/>
        <v>5000</v>
      </c>
      <c r="J1952" s="247"/>
    </row>
    <row r="1953" spans="1:10" s="146" customFormat="1" x14ac:dyDescent="0.2">
      <c r="A1953" s="129">
        <v>3294</v>
      </c>
      <c r="B1953" s="222" t="s">
        <v>610</v>
      </c>
      <c r="C1953" s="111">
        <v>11</v>
      </c>
      <c r="D1953" s="112" t="s">
        <v>23</v>
      </c>
      <c r="E1953" s="147">
        <v>1000</v>
      </c>
      <c r="F1953" s="147">
        <v>1000</v>
      </c>
      <c r="G1953" s="147"/>
      <c r="H1953" s="147"/>
      <c r="I1953" s="147">
        <f t="shared" si="593"/>
        <v>1000</v>
      </c>
      <c r="J1953" s="247"/>
    </row>
    <row r="1954" spans="1:10" s="146" customFormat="1" x14ac:dyDescent="0.2">
      <c r="A1954" s="129">
        <v>3295</v>
      </c>
      <c r="B1954" s="222" t="s">
        <v>237</v>
      </c>
      <c r="C1954" s="111">
        <v>11</v>
      </c>
      <c r="D1954" s="112" t="s">
        <v>23</v>
      </c>
      <c r="E1954" s="147">
        <v>3000</v>
      </c>
      <c r="F1954" s="147">
        <v>3000</v>
      </c>
      <c r="G1954" s="147"/>
      <c r="H1954" s="147"/>
      <c r="I1954" s="147">
        <f t="shared" si="593"/>
        <v>3000</v>
      </c>
      <c r="J1954" s="247"/>
    </row>
    <row r="1955" spans="1:10" x14ac:dyDescent="0.2">
      <c r="A1955" s="210" t="s">
        <v>978</v>
      </c>
      <c r="B1955" s="211" t="s">
        <v>988</v>
      </c>
      <c r="C1955" s="212"/>
      <c r="D1955" s="212"/>
      <c r="E1955" s="213">
        <f t="shared" ref="E1955:H1955" si="599">E1956</f>
        <v>2000</v>
      </c>
      <c r="F1955" s="213">
        <f t="shared" si="599"/>
        <v>2000</v>
      </c>
      <c r="G1955" s="213">
        <f t="shared" si="599"/>
        <v>0</v>
      </c>
      <c r="H1955" s="213">
        <f t="shared" si="599"/>
        <v>0</v>
      </c>
      <c r="I1955" s="213">
        <f t="shared" si="593"/>
        <v>2000</v>
      </c>
      <c r="J1955" s="247"/>
    </row>
    <row r="1956" spans="1:10" s="115" customFormat="1" x14ac:dyDescent="0.2">
      <c r="A1956" s="126">
        <v>343</v>
      </c>
      <c r="B1956" s="227" t="s">
        <v>919</v>
      </c>
      <c r="C1956" s="117"/>
      <c r="D1956" s="128"/>
      <c r="E1956" s="120">
        <f>SUM(E1957:E1958)</f>
        <v>2000</v>
      </c>
      <c r="F1956" s="120">
        <f>SUM(F1957:F1958)</f>
        <v>2000</v>
      </c>
      <c r="G1956" s="120">
        <f>SUM(G1957:G1958)</f>
        <v>0</v>
      </c>
      <c r="H1956" s="120">
        <f>SUM(H1957:H1958)</f>
        <v>0</v>
      </c>
      <c r="I1956" s="120">
        <f t="shared" si="593"/>
        <v>2000</v>
      </c>
      <c r="J1956" s="247"/>
    </row>
    <row r="1957" spans="1:10" s="146" customFormat="1" x14ac:dyDescent="0.2">
      <c r="A1957" s="129">
        <v>3431</v>
      </c>
      <c r="B1957" s="222" t="s">
        <v>153</v>
      </c>
      <c r="C1957" s="111">
        <v>11</v>
      </c>
      <c r="D1957" s="112" t="s">
        <v>23</v>
      </c>
      <c r="E1957" s="147">
        <v>1000</v>
      </c>
      <c r="F1957" s="147">
        <v>1000</v>
      </c>
      <c r="G1957" s="147"/>
      <c r="H1957" s="147"/>
      <c r="I1957" s="147">
        <f t="shared" si="593"/>
        <v>1000</v>
      </c>
      <c r="J1957" s="247"/>
    </row>
    <row r="1958" spans="1:10" s="142" customFormat="1" ht="15" x14ac:dyDescent="0.2">
      <c r="A1958" s="129">
        <v>3433</v>
      </c>
      <c r="B1958" s="222" t="s">
        <v>126</v>
      </c>
      <c r="C1958" s="111">
        <v>11</v>
      </c>
      <c r="D1958" s="112" t="s">
        <v>23</v>
      </c>
      <c r="E1958" s="147">
        <v>1000</v>
      </c>
      <c r="F1958" s="147">
        <v>1000</v>
      </c>
      <c r="G1958" s="147"/>
      <c r="H1958" s="147"/>
      <c r="I1958" s="147">
        <f t="shared" si="593"/>
        <v>1000</v>
      </c>
      <c r="J1958" s="247"/>
    </row>
    <row r="1959" spans="1:10" ht="31.5" x14ac:dyDescent="0.2">
      <c r="A1959" s="210" t="s">
        <v>984</v>
      </c>
      <c r="B1959" s="211" t="s">
        <v>991</v>
      </c>
      <c r="C1959" s="212"/>
      <c r="D1959" s="212"/>
      <c r="E1959" s="213">
        <f t="shared" ref="E1959:H1959" si="600">E1960</f>
        <v>1000</v>
      </c>
      <c r="F1959" s="213">
        <f t="shared" si="600"/>
        <v>1000</v>
      </c>
      <c r="G1959" s="213">
        <f t="shared" si="600"/>
        <v>0</v>
      </c>
      <c r="H1959" s="213">
        <f t="shared" si="600"/>
        <v>0</v>
      </c>
      <c r="I1959" s="213">
        <f t="shared" si="593"/>
        <v>1000</v>
      </c>
      <c r="J1959" s="247"/>
    </row>
    <row r="1960" spans="1:10" s="115" customFormat="1" x14ac:dyDescent="0.2">
      <c r="A1960" s="126">
        <v>372</v>
      </c>
      <c r="B1960" s="227" t="s">
        <v>920</v>
      </c>
      <c r="C1960" s="117"/>
      <c r="D1960" s="128"/>
      <c r="E1960" s="120">
        <f>SUM(E1961)</f>
        <v>1000</v>
      </c>
      <c r="F1960" s="120">
        <f>SUM(F1961)</f>
        <v>1000</v>
      </c>
      <c r="G1960" s="120">
        <f>SUM(G1961)</f>
        <v>0</v>
      </c>
      <c r="H1960" s="120">
        <f>SUM(H1961)</f>
        <v>0</v>
      </c>
      <c r="I1960" s="120">
        <f t="shared" si="593"/>
        <v>1000</v>
      </c>
      <c r="J1960" s="247"/>
    </row>
    <row r="1961" spans="1:10" s="142" customFormat="1" ht="15" x14ac:dyDescent="0.2">
      <c r="A1961" s="129">
        <v>3721</v>
      </c>
      <c r="B1961" s="222" t="s">
        <v>149</v>
      </c>
      <c r="C1961" s="111">
        <v>11</v>
      </c>
      <c r="D1961" s="112" t="s">
        <v>23</v>
      </c>
      <c r="E1961" s="147">
        <v>1000</v>
      </c>
      <c r="F1961" s="147">
        <v>1000</v>
      </c>
      <c r="G1961" s="147"/>
      <c r="H1961" s="147"/>
      <c r="I1961" s="147">
        <f t="shared" si="593"/>
        <v>1000</v>
      </c>
      <c r="J1961" s="247"/>
    </row>
    <row r="1962" spans="1:10" x14ac:dyDescent="0.2">
      <c r="A1962" s="210" t="s">
        <v>979</v>
      </c>
      <c r="B1962" s="211" t="s">
        <v>993</v>
      </c>
      <c r="C1962" s="212"/>
      <c r="D1962" s="212"/>
      <c r="E1962" s="213">
        <f t="shared" ref="E1962:H1962" si="601">E1963</f>
        <v>7000</v>
      </c>
      <c r="F1962" s="213">
        <f t="shared" si="601"/>
        <v>7000</v>
      </c>
      <c r="G1962" s="213">
        <f t="shared" si="601"/>
        <v>0</v>
      </c>
      <c r="H1962" s="213">
        <f t="shared" si="601"/>
        <v>0</v>
      </c>
      <c r="I1962" s="213">
        <f t="shared" si="593"/>
        <v>7000</v>
      </c>
      <c r="J1962" s="247"/>
    </row>
    <row r="1963" spans="1:10" s="115" customFormat="1" x14ac:dyDescent="0.2">
      <c r="A1963" s="126">
        <v>412</v>
      </c>
      <c r="B1963" s="227" t="s">
        <v>935</v>
      </c>
      <c r="C1963" s="117"/>
      <c r="D1963" s="128"/>
      <c r="E1963" s="120">
        <f>SUM(E1964)</f>
        <v>7000</v>
      </c>
      <c r="F1963" s="120">
        <f>SUM(F1964)</f>
        <v>7000</v>
      </c>
      <c r="G1963" s="120">
        <f>SUM(G1964)</f>
        <v>0</v>
      </c>
      <c r="H1963" s="120">
        <f>SUM(H1964)</f>
        <v>0</v>
      </c>
      <c r="I1963" s="120">
        <f t="shared" si="593"/>
        <v>7000</v>
      </c>
      <c r="J1963" s="247"/>
    </row>
    <row r="1964" spans="1:10" s="142" customFormat="1" ht="15" x14ac:dyDescent="0.2">
      <c r="A1964" s="129">
        <v>4123</v>
      </c>
      <c r="B1964" s="222" t="s">
        <v>133</v>
      </c>
      <c r="C1964" s="111">
        <v>11</v>
      </c>
      <c r="D1964" s="112" t="s">
        <v>23</v>
      </c>
      <c r="E1964" s="147">
        <v>7000</v>
      </c>
      <c r="F1964" s="147">
        <v>7000</v>
      </c>
      <c r="G1964" s="147"/>
      <c r="H1964" s="147"/>
      <c r="I1964" s="147">
        <f t="shared" si="593"/>
        <v>7000</v>
      </c>
      <c r="J1964" s="247"/>
    </row>
    <row r="1965" spans="1:10" x14ac:dyDescent="0.2">
      <c r="A1965" s="210" t="s">
        <v>977</v>
      </c>
      <c r="B1965" s="211" t="s">
        <v>994</v>
      </c>
      <c r="C1965" s="212"/>
      <c r="D1965" s="212"/>
      <c r="E1965" s="213">
        <f t="shared" ref="E1965:H1965" si="602">E1966+E1971</f>
        <v>50000</v>
      </c>
      <c r="F1965" s="213">
        <f t="shared" si="602"/>
        <v>47500</v>
      </c>
      <c r="G1965" s="213">
        <f t="shared" si="602"/>
        <v>0</v>
      </c>
      <c r="H1965" s="213">
        <f t="shared" si="602"/>
        <v>0</v>
      </c>
      <c r="I1965" s="213">
        <f t="shared" si="593"/>
        <v>47500</v>
      </c>
      <c r="J1965" s="247"/>
    </row>
    <row r="1966" spans="1:10" s="115" customFormat="1" x14ac:dyDescent="0.2">
      <c r="A1966" s="126">
        <v>422</v>
      </c>
      <c r="B1966" s="227" t="s">
        <v>921</v>
      </c>
      <c r="C1966" s="117"/>
      <c r="D1966" s="128"/>
      <c r="E1966" s="120">
        <f>SUM(E1967:E1970)</f>
        <v>50000</v>
      </c>
      <c r="F1966" s="120">
        <f>SUM(F1967:F1970)</f>
        <v>47500</v>
      </c>
      <c r="G1966" s="120">
        <f>SUM(G1967:G1970)</f>
        <v>0</v>
      </c>
      <c r="H1966" s="120">
        <f>SUM(H1967:H1970)</f>
        <v>0</v>
      </c>
      <c r="I1966" s="120">
        <f t="shared" si="593"/>
        <v>47500</v>
      </c>
      <c r="J1966" s="247"/>
    </row>
    <row r="1967" spans="1:10" s="142" customFormat="1" ht="15" x14ac:dyDescent="0.2">
      <c r="A1967" s="129">
        <v>4221</v>
      </c>
      <c r="B1967" s="222" t="s">
        <v>129</v>
      </c>
      <c r="C1967" s="111">
        <v>11</v>
      </c>
      <c r="D1967" s="112" t="s">
        <v>23</v>
      </c>
      <c r="E1967" s="147">
        <v>15000</v>
      </c>
      <c r="F1967" s="147">
        <v>14150</v>
      </c>
      <c r="G1967" s="147"/>
      <c r="H1967" s="147"/>
      <c r="I1967" s="147">
        <f t="shared" si="593"/>
        <v>14150</v>
      </c>
      <c r="J1967" s="247"/>
    </row>
    <row r="1968" spans="1:10" s="142" customFormat="1" ht="15" x14ac:dyDescent="0.2">
      <c r="A1968" s="129">
        <v>4222</v>
      </c>
      <c r="B1968" s="222" t="s">
        <v>130</v>
      </c>
      <c r="C1968" s="111">
        <v>11</v>
      </c>
      <c r="D1968" s="112" t="s">
        <v>23</v>
      </c>
      <c r="E1968" s="147">
        <v>1000</v>
      </c>
      <c r="F1968" s="147">
        <v>1000</v>
      </c>
      <c r="G1968" s="147"/>
      <c r="H1968" s="147"/>
      <c r="I1968" s="147">
        <f t="shared" si="593"/>
        <v>1000</v>
      </c>
      <c r="J1968" s="247"/>
    </row>
    <row r="1969" spans="1:10" s="142" customFormat="1" ht="15" x14ac:dyDescent="0.2">
      <c r="A1969" s="129">
        <v>4223</v>
      </c>
      <c r="B1969" s="222" t="s">
        <v>131</v>
      </c>
      <c r="C1969" s="111">
        <v>11</v>
      </c>
      <c r="D1969" s="112" t="s">
        <v>23</v>
      </c>
      <c r="E1969" s="147">
        <v>1000</v>
      </c>
      <c r="F1969" s="147">
        <v>1000</v>
      </c>
      <c r="G1969" s="147"/>
      <c r="H1969" s="147"/>
      <c r="I1969" s="147">
        <f t="shared" si="593"/>
        <v>1000</v>
      </c>
      <c r="J1969" s="247"/>
    </row>
    <row r="1970" spans="1:10" s="142" customFormat="1" ht="15" x14ac:dyDescent="0.2">
      <c r="A1970" s="129">
        <v>4227</v>
      </c>
      <c r="B1970" s="222" t="s">
        <v>132</v>
      </c>
      <c r="C1970" s="111">
        <v>11</v>
      </c>
      <c r="D1970" s="112" t="s">
        <v>23</v>
      </c>
      <c r="E1970" s="147">
        <v>33000</v>
      </c>
      <c r="F1970" s="147">
        <v>31350</v>
      </c>
      <c r="G1970" s="147"/>
      <c r="H1970" s="147"/>
      <c r="I1970" s="147">
        <f t="shared" si="593"/>
        <v>31350</v>
      </c>
      <c r="J1970" s="247"/>
    </row>
    <row r="1971" spans="1:10" s="115" customFormat="1" x14ac:dyDescent="0.2">
      <c r="A1971" s="126">
        <v>426</v>
      </c>
      <c r="B1971" s="227" t="s">
        <v>939</v>
      </c>
      <c r="C1971" s="117"/>
      <c r="D1971" s="128"/>
      <c r="E1971" s="120">
        <f>SUM(E1972)</f>
        <v>0</v>
      </c>
      <c r="F1971" s="120">
        <f>SUM(F1972)</f>
        <v>0</v>
      </c>
      <c r="G1971" s="120">
        <f>SUM(G1972)</f>
        <v>0</v>
      </c>
      <c r="H1971" s="120">
        <f>SUM(H1972)</f>
        <v>0</v>
      </c>
      <c r="I1971" s="120">
        <f t="shared" si="593"/>
        <v>0</v>
      </c>
      <c r="J1971" s="247"/>
    </row>
    <row r="1972" spans="1:10" s="142" customFormat="1" ht="15" x14ac:dyDescent="0.2">
      <c r="A1972" s="129">
        <v>4262</v>
      </c>
      <c r="B1972" s="222" t="s">
        <v>135</v>
      </c>
      <c r="C1972" s="111">
        <v>11</v>
      </c>
      <c r="D1972" s="112" t="s">
        <v>23</v>
      </c>
      <c r="E1972" s="147">
        <v>0</v>
      </c>
      <c r="F1972" s="147">
        <v>0</v>
      </c>
      <c r="G1972" s="147"/>
      <c r="H1972" s="147"/>
      <c r="I1972" s="147">
        <f t="shared" si="593"/>
        <v>0</v>
      </c>
      <c r="J1972" s="247"/>
    </row>
    <row r="1973" spans="1:10" x14ac:dyDescent="0.2">
      <c r="A1973" s="210" t="s">
        <v>981</v>
      </c>
      <c r="B1973" s="211" t="s">
        <v>996</v>
      </c>
      <c r="C1973" s="212"/>
      <c r="D1973" s="212"/>
      <c r="E1973" s="213">
        <f t="shared" ref="E1973:H1973" si="603">E1974</f>
        <v>0</v>
      </c>
      <c r="F1973" s="213">
        <f t="shared" si="603"/>
        <v>0</v>
      </c>
      <c r="G1973" s="213">
        <f t="shared" si="603"/>
        <v>0</v>
      </c>
      <c r="H1973" s="213">
        <f t="shared" si="603"/>
        <v>0</v>
      </c>
      <c r="I1973" s="213">
        <f t="shared" si="593"/>
        <v>0</v>
      </c>
      <c r="J1973" s="247"/>
    </row>
    <row r="1974" spans="1:10" s="115" customFormat="1" x14ac:dyDescent="0.2">
      <c r="A1974" s="126">
        <v>451</v>
      </c>
      <c r="B1974" s="144" t="s">
        <v>136</v>
      </c>
      <c r="C1974" s="117"/>
      <c r="D1974" s="128"/>
      <c r="E1974" s="120">
        <f>SUM(E1975)</f>
        <v>0</v>
      </c>
      <c r="F1974" s="120">
        <f>SUM(F1975)</f>
        <v>0</v>
      </c>
      <c r="G1974" s="120">
        <f>SUM(G1975)</f>
        <v>0</v>
      </c>
      <c r="H1974" s="120">
        <f>SUM(H1975)</f>
        <v>0</v>
      </c>
      <c r="I1974" s="120">
        <f t="shared" si="593"/>
        <v>0</v>
      </c>
      <c r="J1974" s="247"/>
    </row>
    <row r="1975" spans="1:10" s="142" customFormat="1" ht="15" x14ac:dyDescent="0.2">
      <c r="A1975" s="129">
        <v>4511</v>
      </c>
      <c r="B1975" s="222" t="s">
        <v>136</v>
      </c>
      <c r="C1975" s="111">
        <v>11</v>
      </c>
      <c r="D1975" s="112" t="s">
        <v>23</v>
      </c>
      <c r="E1975" s="147">
        <v>0</v>
      </c>
      <c r="F1975" s="147">
        <v>0</v>
      </c>
      <c r="G1975" s="147"/>
      <c r="H1975" s="147"/>
      <c r="I1975" s="147">
        <f t="shared" si="593"/>
        <v>0</v>
      </c>
      <c r="J1975" s="247"/>
    </row>
    <row r="1976" spans="1:10" s="115" customFormat="1" x14ac:dyDescent="0.2">
      <c r="A1976" s="207" t="s">
        <v>952</v>
      </c>
      <c r="B1976" s="205" t="s">
        <v>953</v>
      </c>
      <c r="C1976" s="208"/>
      <c r="D1976" s="208"/>
      <c r="E1976" s="209">
        <f t="shared" ref="E1976:H1976" si="604">E1977</f>
        <v>10000</v>
      </c>
      <c r="F1976" s="209">
        <f t="shared" si="604"/>
        <v>10000</v>
      </c>
      <c r="G1976" s="209">
        <f t="shared" si="604"/>
        <v>0</v>
      </c>
      <c r="H1976" s="209">
        <f t="shared" si="604"/>
        <v>0</v>
      </c>
      <c r="I1976" s="209">
        <f t="shared" si="593"/>
        <v>10000</v>
      </c>
      <c r="J1976" s="247"/>
    </row>
    <row r="1977" spans="1:10" x14ac:dyDescent="0.2">
      <c r="A1977" s="210" t="s">
        <v>976</v>
      </c>
      <c r="B1977" s="211" t="s">
        <v>987</v>
      </c>
      <c r="C1977" s="212"/>
      <c r="D1977" s="212"/>
      <c r="E1977" s="213">
        <f t="shared" ref="E1977:H1977" si="605">E1978</f>
        <v>10000</v>
      </c>
      <c r="F1977" s="213">
        <f t="shared" si="605"/>
        <v>10000</v>
      </c>
      <c r="G1977" s="213">
        <f t="shared" si="605"/>
        <v>0</v>
      </c>
      <c r="H1977" s="213">
        <f t="shared" si="605"/>
        <v>0</v>
      </c>
      <c r="I1977" s="213">
        <f t="shared" ref="I1977:I2040" si="606">F1977-G1977+H1977</f>
        <v>10000</v>
      </c>
      <c r="J1977" s="247"/>
    </row>
    <row r="1978" spans="1:10" s="115" customFormat="1" x14ac:dyDescent="0.2">
      <c r="A1978" s="126">
        <v>321</v>
      </c>
      <c r="B1978" s="227" t="s">
        <v>916</v>
      </c>
      <c r="C1978" s="117"/>
      <c r="D1978" s="128"/>
      <c r="E1978" s="120">
        <f t="shared" ref="E1978:H1978" si="607">E1979</f>
        <v>10000</v>
      </c>
      <c r="F1978" s="120">
        <f t="shared" si="607"/>
        <v>10000</v>
      </c>
      <c r="G1978" s="120">
        <f t="shared" si="607"/>
        <v>0</v>
      </c>
      <c r="H1978" s="120">
        <f t="shared" si="607"/>
        <v>0</v>
      </c>
      <c r="I1978" s="120">
        <f t="shared" si="606"/>
        <v>10000</v>
      </c>
      <c r="J1978" s="247"/>
    </row>
    <row r="1979" spans="1:10" s="142" customFormat="1" ht="15" x14ac:dyDescent="0.2">
      <c r="A1979" s="129">
        <v>3211</v>
      </c>
      <c r="B1979" s="222" t="s">
        <v>110</v>
      </c>
      <c r="C1979" s="111">
        <v>51</v>
      </c>
      <c r="D1979" s="112" t="s">
        <v>23</v>
      </c>
      <c r="E1979" s="141">
        <v>10000</v>
      </c>
      <c r="F1979" s="141">
        <v>10000</v>
      </c>
      <c r="G1979" s="141"/>
      <c r="H1979" s="141"/>
      <c r="I1979" s="141">
        <f t="shared" si="606"/>
        <v>10000</v>
      </c>
      <c r="J1979" s="247"/>
    </row>
    <row r="1980" spans="1:10" s="115" customFormat="1" x14ac:dyDescent="0.2">
      <c r="A1980" s="170" t="s">
        <v>598</v>
      </c>
      <c r="B1980" s="173" t="s">
        <v>35</v>
      </c>
      <c r="C1980" s="194"/>
      <c r="D1980" s="194"/>
      <c r="E1980" s="174">
        <f>E1981</f>
        <v>93000</v>
      </c>
      <c r="F1980" s="174">
        <f>F1981</f>
        <v>93000</v>
      </c>
      <c r="G1980" s="174">
        <f>G1981</f>
        <v>0</v>
      </c>
      <c r="H1980" s="174">
        <f>H1981</f>
        <v>0</v>
      </c>
      <c r="I1980" s="174">
        <f t="shared" si="606"/>
        <v>93000</v>
      </c>
      <c r="J1980" s="247"/>
    </row>
    <row r="1981" spans="1:10" s="195" customFormat="1" x14ac:dyDescent="0.2">
      <c r="A1981" s="205">
        <v>11</v>
      </c>
      <c r="B1981" s="205" t="s">
        <v>910</v>
      </c>
      <c r="C1981" s="206"/>
      <c r="D1981" s="206"/>
      <c r="E1981" s="209">
        <f t="shared" ref="E1981:H1981" si="608">E1982</f>
        <v>93000</v>
      </c>
      <c r="F1981" s="209">
        <f t="shared" si="608"/>
        <v>93000</v>
      </c>
      <c r="G1981" s="209">
        <f t="shared" si="608"/>
        <v>0</v>
      </c>
      <c r="H1981" s="209">
        <f t="shared" si="608"/>
        <v>0</v>
      </c>
      <c r="I1981" s="209">
        <f t="shared" si="606"/>
        <v>93000</v>
      </c>
      <c r="J1981" s="247"/>
    </row>
    <row r="1982" spans="1:10" x14ac:dyDescent="0.2">
      <c r="A1982" s="210" t="s">
        <v>976</v>
      </c>
      <c r="B1982" s="211" t="s">
        <v>987</v>
      </c>
      <c r="C1982" s="212"/>
      <c r="D1982" s="212"/>
      <c r="E1982" s="213">
        <f t="shared" ref="E1982:H1982" si="609">E1983+E1987</f>
        <v>93000</v>
      </c>
      <c r="F1982" s="213">
        <f t="shared" si="609"/>
        <v>93000</v>
      </c>
      <c r="G1982" s="213">
        <f t="shared" si="609"/>
        <v>0</v>
      </c>
      <c r="H1982" s="213">
        <f t="shared" si="609"/>
        <v>0</v>
      </c>
      <c r="I1982" s="213">
        <f t="shared" si="606"/>
        <v>93000</v>
      </c>
      <c r="J1982" s="247"/>
    </row>
    <row r="1983" spans="1:10" s="115" customFormat="1" x14ac:dyDescent="0.2">
      <c r="A1983" s="126">
        <v>323</v>
      </c>
      <c r="B1983" s="227" t="s">
        <v>918</v>
      </c>
      <c r="C1983" s="117"/>
      <c r="D1983" s="128"/>
      <c r="E1983" s="120">
        <f>SUM(E1984:E1986)</f>
        <v>77000</v>
      </c>
      <c r="F1983" s="120">
        <f>SUM(F1984:F1986)</f>
        <v>77000</v>
      </c>
      <c r="G1983" s="120">
        <f>SUM(G1984:G1986)</f>
        <v>0</v>
      </c>
      <c r="H1983" s="120">
        <f>SUM(H1984:H1986)</f>
        <v>0</v>
      </c>
      <c r="I1983" s="120">
        <f t="shared" si="606"/>
        <v>77000</v>
      </c>
      <c r="J1983" s="247"/>
    </row>
    <row r="1984" spans="1:10" s="142" customFormat="1" ht="15" x14ac:dyDescent="0.2">
      <c r="A1984" s="129">
        <v>3232</v>
      </c>
      <c r="B1984" s="222" t="s">
        <v>118</v>
      </c>
      <c r="C1984" s="111">
        <v>11</v>
      </c>
      <c r="D1984" s="112" t="s">
        <v>23</v>
      </c>
      <c r="E1984" s="147">
        <v>16000</v>
      </c>
      <c r="F1984" s="147">
        <v>16000</v>
      </c>
      <c r="G1984" s="147"/>
      <c r="H1984" s="147"/>
      <c r="I1984" s="147">
        <f t="shared" si="606"/>
        <v>16000</v>
      </c>
      <c r="J1984" s="247"/>
    </row>
    <row r="1985" spans="1:10" s="142" customFormat="1" ht="15" x14ac:dyDescent="0.2">
      <c r="A1985" s="129">
        <v>3235</v>
      </c>
      <c r="B1985" s="222" t="s">
        <v>42</v>
      </c>
      <c r="C1985" s="111">
        <v>11</v>
      </c>
      <c r="D1985" s="112" t="s">
        <v>23</v>
      </c>
      <c r="E1985" s="147">
        <v>58000</v>
      </c>
      <c r="F1985" s="147">
        <v>58000</v>
      </c>
      <c r="G1985" s="147"/>
      <c r="H1985" s="147"/>
      <c r="I1985" s="147">
        <f t="shared" si="606"/>
        <v>58000</v>
      </c>
      <c r="J1985" s="247"/>
    </row>
    <row r="1986" spans="1:10" s="142" customFormat="1" ht="15" x14ac:dyDescent="0.2">
      <c r="A1986" s="129">
        <v>3239</v>
      </c>
      <c r="B1986" s="222" t="s">
        <v>41</v>
      </c>
      <c r="C1986" s="111">
        <v>11</v>
      </c>
      <c r="D1986" s="112" t="s">
        <v>23</v>
      </c>
      <c r="E1986" s="147">
        <v>3000</v>
      </c>
      <c r="F1986" s="147">
        <v>3000</v>
      </c>
      <c r="G1986" s="147"/>
      <c r="H1986" s="147"/>
      <c r="I1986" s="147">
        <f t="shared" si="606"/>
        <v>3000</v>
      </c>
      <c r="J1986" s="247"/>
    </row>
    <row r="1987" spans="1:10" s="115" customFormat="1" x14ac:dyDescent="0.2">
      <c r="A1987" s="126">
        <v>329</v>
      </c>
      <c r="B1987" s="227" t="s">
        <v>125</v>
      </c>
      <c r="C1987" s="117"/>
      <c r="D1987" s="128"/>
      <c r="E1987" s="120">
        <f>SUM(E1988)</f>
        <v>16000</v>
      </c>
      <c r="F1987" s="120">
        <f>SUM(F1988)</f>
        <v>16000</v>
      </c>
      <c r="G1987" s="120">
        <f>SUM(G1988)</f>
        <v>0</v>
      </c>
      <c r="H1987" s="120">
        <f>SUM(H1988)</f>
        <v>0</v>
      </c>
      <c r="I1987" s="120">
        <f t="shared" si="606"/>
        <v>16000</v>
      </c>
      <c r="J1987" s="247"/>
    </row>
    <row r="1988" spans="1:10" s="142" customFormat="1" ht="15" x14ac:dyDescent="0.2">
      <c r="A1988" s="129">
        <v>3292</v>
      </c>
      <c r="B1988" s="222" t="s">
        <v>123</v>
      </c>
      <c r="C1988" s="111">
        <v>11</v>
      </c>
      <c r="D1988" s="112" t="s">
        <v>23</v>
      </c>
      <c r="E1988" s="147">
        <v>16000</v>
      </c>
      <c r="F1988" s="147">
        <v>16000</v>
      </c>
      <c r="G1988" s="147"/>
      <c r="H1988" s="147"/>
      <c r="I1988" s="147">
        <f t="shared" si="606"/>
        <v>16000</v>
      </c>
      <c r="J1988" s="247"/>
    </row>
    <row r="1989" spans="1:10" x14ac:dyDescent="0.2">
      <c r="A1989" s="202" t="s">
        <v>640</v>
      </c>
      <c r="B1989" s="225" t="s">
        <v>630</v>
      </c>
      <c r="C1989" s="203"/>
      <c r="D1989" s="203"/>
      <c r="E1989" s="204">
        <f>E1990</f>
        <v>71659420</v>
      </c>
      <c r="F1989" s="204">
        <f>F1990</f>
        <v>71659420</v>
      </c>
      <c r="G1989" s="204">
        <f>G1990</f>
        <v>0</v>
      </c>
      <c r="H1989" s="204">
        <f>H1990</f>
        <v>0</v>
      </c>
      <c r="I1989" s="204">
        <f t="shared" si="606"/>
        <v>71659420</v>
      </c>
      <c r="J1989" s="247"/>
    </row>
    <row r="1990" spans="1:10" x14ac:dyDescent="0.2">
      <c r="A1990" s="170" t="s">
        <v>631</v>
      </c>
      <c r="B1990" s="173" t="s">
        <v>693</v>
      </c>
      <c r="C1990" s="194"/>
      <c r="D1990" s="194"/>
      <c r="E1990" s="174">
        <f>E1991+E2011+E2074</f>
        <v>71659420</v>
      </c>
      <c r="F1990" s="174">
        <f>F1991+F2011+F2074</f>
        <v>71659420</v>
      </c>
      <c r="G1990" s="174">
        <f>G1991+G2011+G2074</f>
        <v>0</v>
      </c>
      <c r="H1990" s="174">
        <f>H1991+H2011+H2074</f>
        <v>0</v>
      </c>
      <c r="I1990" s="174">
        <f t="shared" si="606"/>
        <v>71659420</v>
      </c>
      <c r="J1990" s="247"/>
    </row>
    <row r="1991" spans="1:10" s="142" customFormat="1" x14ac:dyDescent="0.2">
      <c r="A1991" s="207" t="s">
        <v>944</v>
      </c>
      <c r="B1991" s="205" t="s">
        <v>945</v>
      </c>
      <c r="C1991" s="208"/>
      <c r="D1991" s="208"/>
      <c r="E1991" s="209">
        <f t="shared" ref="E1991:H1991" si="610">E1992+E1997+E2005+E2008</f>
        <v>514420</v>
      </c>
      <c r="F1991" s="209">
        <f t="shared" si="610"/>
        <v>514420</v>
      </c>
      <c r="G1991" s="209">
        <f t="shared" si="610"/>
        <v>0</v>
      </c>
      <c r="H1991" s="209">
        <f t="shared" si="610"/>
        <v>0</v>
      </c>
      <c r="I1991" s="209">
        <f t="shared" si="606"/>
        <v>514420</v>
      </c>
      <c r="J1991" s="247"/>
    </row>
    <row r="1992" spans="1:10" x14ac:dyDescent="0.2">
      <c r="A1992" s="210" t="s">
        <v>944</v>
      </c>
      <c r="B1992" s="211" t="s">
        <v>986</v>
      </c>
      <c r="C1992" s="212"/>
      <c r="D1992" s="212"/>
      <c r="E1992" s="213">
        <f t="shared" ref="E1992:H1992" si="611">E1993+E1995</f>
        <v>233000</v>
      </c>
      <c r="F1992" s="213">
        <f t="shared" si="611"/>
        <v>233000</v>
      </c>
      <c r="G1992" s="213">
        <f t="shared" si="611"/>
        <v>0</v>
      </c>
      <c r="H1992" s="213">
        <f t="shared" si="611"/>
        <v>0</v>
      </c>
      <c r="I1992" s="213">
        <f t="shared" si="606"/>
        <v>233000</v>
      </c>
      <c r="J1992" s="247"/>
    </row>
    <row r="1993" spans="1:10" x14ac:dyDescent="0.2">
      <c r="A1993" s="126">
        <v>311</v>
      </c>
      <c r="B1993" s="226" t="s">
        <v>914</v>
      </c>
      <c r="C1993" s="116"/>
      <c r="D1993" s="128"/>
      <c r="E1993" s="120">
        <f>E1994</f>
        <v>200000</v>
      </c>
      <c r="F1993" s="120">
        <f>F1994</f>
        <v>200000</v>
      </c>
      <c r="G1993" s="120">
        <f>G1994</f>
        <v>0</v>
      </c>
      <c r="H1993" s="120">
        <f>H1994</f>
        <v>0</v>
      </c>
      <c r="I1993" s="120">
        <f t="shared" si="606"/>
        <v>200000</v>
      </c>
      <c r="J1993" s="247"/>
    </row>
    <row r="1994" spans="1:10" ht="15" x14ac:dyDescent="0.2">
      <c r="A1994" s="129">
        <v>3111</v>
      </c>
      <c r="B1994" s="222" t="s">
        <v>19</v>
      </c>
      <c r="C1994" s="110">
        <v>31</v>
      </c>
      <c r="D1994" s="112" t="s">
        <v>23</v>
      </c>
      <c r="E1994" s="141">
        <v>200000</v>
      </c>
      <c r="F1994" s="141">
        <v>200000</v>
      </c>
      <c r="G1994" s="141"/>
      <c r="H1994" s="141"/>
      <c r="I1994" s="141">
        <f t="shared" si="606"/>
        <v>200000</v>
      </c>
      <c r="J1994" s="247"/>
    </row>
    <row r="1995" spans="1:10" x14ac:dyDescent="0.2">
      <c r="A1995" s="126">
        <v>313</v>
      </c>
      <c r="B1995" s="227" t="s">
        <v>915</v>
      </c>
      <c r="C1995" s="116"/>
      <c r="D1995" s="128"/>
      <c r="E1995" s="120">
        <f>E1996</f>
        <v>33000</v>
      </c>
      <c r="F1995" s="120">
        <f>F1996</f>
        <v>33000</v>
      </c>
      <c r="G1995" s="120">
        <f>G1996</f>
        <v>0</v>
      </c>
      <c r="H1995" s="120">
        <f>H1996</f>
        <v>0</v>
      </c>
      <c r="I1995" s="120">
        <f t="shared" si="606"/>
        <v>33000</v>
      </c>
      <c r="J1995" s="247"/>
    </row>
    <row r="1996" spans="1:10" ht="15" x14ac:dyDescent="0.2">
      <c r="A1996" s="129">
        <v>3132</v>
      </c>
      <c r="B1996" s="222" t="s">
        <v>280</v>
      </c>
      <c r="C1996" s="110">
        <v>31</v>
      </c>
      <c r="D1996" s="112" t="s">
        <v>23</v>
      </c>
      <c r="E1996" s="141">
        <v>33000</v>
      </c>
      <c r="F1996" s="141">
        <v>33000</v>
      </c>
      <c r="G1996" s="141"/>
      <c r="H1996" s="141"/>
      <c r="I1996" s="141">
        <f t="shared" si="606"/>
        <v>33000</v>
      </c>
      <c r="J1996" s="247"/>
    </row>
    <row r="1997" spans="1:10" x14ac:dyDescent="0.2">
      <c r="A1997" s="210" t="s">
        <v>976</v>
      </c>
      <c r="B1997" s="211" t="s">
        <v>987</v>
      </c>
      <c r="C1997" s="212"/>
      <c r="D1997" s="212"/>
      <c r="E1997" s="213">
        <f t="shared" ref="E1997:H1997" si="612">E1998+E2000+E2002</f>
        <v>220420</v>
      </c>
      <c r="F1997" s="213">
        <f t="shared" si="612"/>
        <v>220420</v>
      </c>
      <c r="G1997" s="213">
        <f t="shared" si="612"/>
        <v>0</v>
      </c>
      <c r="H1997" s="213">
        <f t="shared" si="612"/>
        <v>0</v>
      </c>
      <c r="I1997" s="213">
        <f t="shared" si="606"/>
        <v>220420</v>
      </c>
      <c r="J1997" s="247"/>
    </row>
    <row r="1998" spans="1:10" x14ac:dyDescent="0.2">
      <c r="A1998" s="126">
        <v>321</v>
      </c>
      <c r="B1998" s="227" t="s">
        <v>916</v>
      </c>
      <c r="C1998" s="116"/>
      <c r="D1998" s="128"/>
      <c r="E1998" s="120">
        <f>E1999</f>
        <v>201420</v>
      </c>
      <c r="F1998" s="120">
        <f>F1999</f>
        <v>201420</v>
      </c>
      <c r="G1998" s="120">
        <f>G1999</f>
        <v>0</v>
      </c>
      <c r="H1998" s="120">
        <f>H1999</f>
        <v>0</v>
      </c>
      <c r="I1998" s="120">
        <f t="shared" si="606"/>
        <v>201420</v>
      </c>
      <c r="J1998" s="247"/>
    </row>
    <row r="1999" spans="1:10" ht="15" x14ac:dyDescent="0.2">
      <c r="A1999" s="129">
        <v>3211</v>
      </c>
      <c r="B1999" s="222" t="s">
        <v>110</v>
      </c>
      <c r="C1999" s="110">
        <v>31</v>
      </c>
      <c r="D1999" s="112" t="s">
        <v>23</v>
      </c>
      <c r="E1999" s="141">
        <v>201420</v>
      </c>
      <c r="F1999" s="141">
        <v>201420</v>
      </c>
      <c r="G1999" s="141"/>
      <c r="H1999" s="141"/>
      <c r="I1999" s="141">
        <f t="shared" si="606"/>
        <v>201420</v>
      </c>
      <c r="J1999" s="247"/>
    </row>
    <row r="2000" spans="1:10" x14ac:dyDescent="0.2">
      <c r="A2000" s="126">
        <v>322</v>
      </c>
      <c r="B2000" s="227" t="s">
        <v>917</v>
      </c>
      <c r="C2000" s="116"/>
      <c r="D2000" s="128"/>
      <c r="E2000" s="120">
        <f>E2001</f>
        <v>16000</v>
      </c>
      <c r="F2000" s="120">
        <f>F2001</f>
        <v>16000</v>
      </c>
      <c r="G2000" s="120">
        <f>G2001</f>
        <v>0</v>
      </c>
      <c r="H2000" s="120">
        <f>H2001</f>
        <v>0</v>
      </c>
      <c r="I2000" s="120">
        <f t="shared" si="606"/>
        <v>16000</v>
      </c>
      <c r="J2000" s="247"/>
    </row>
    <row r="2001" spans="1:10" ht="15" x14ac:dyDescent="0.2">
      <c r="A2001" s="129">
        <v>3222</v>
      </c>
      <c r="B2001" s="222" t="s">
        <v>114</v>
      </c>
      <c r="C2001" s="110">
        <v>31</v>
      </c>
      <c r="D2001" s="112" t="s">
        <v>23</v>
      </c>
      <c r="E2001" s="141">
        <v>16000</v>
      </c>
      <c r="F2001" s="141">
        <v>16000</v>
      </c>
      <c r="G2001" s="141"/>
      <c r="H2001" s="141"/>
      <c r="I2001" s="141">
        <f t="shared" si="606"/>
        <v>16000</v>
      </c>
      <c r="J2001" s="247"/>
    </row>
    <row r="2002" spans="1:10" x14ac:dyDescent="0.2">
      <c r="A2002" s="126">
        <v>323</v>
      </c>
      <c r="B2002" s="227" t="s">
        <v>918</v>
      </c>
      <c r="C2002" s="116"/>
      <c r="D2002" s="128"/>
      <c r="E2002" s="120">
        <f>SUM(E2003:E2004)</f>
        <v>3000</v>
      </c>
      <c r="F2002" s="120">
        <f>SUM(F2003:F2004)</f>
        <v>3000</v>
      </c>
      <c r="G2002" s="120">
        <f>SUM(G2003:G2004)</f>
        <v>0</v>
      </c>
      <c r="H2002" s="120">
        <f>SUM(H2003:H2004)</f>
        <v>0</v>
      </c>
      <c r="I2002" s="120">
        <f t="shared" si="606"/>
        <v>3000</v>
      </c>
      <c r="J2002" s="247"/>
    </row>
    <row r="2003" spans="1:10" ht="15" x14ac:dyDescent="0.2">
      <c r="A2003" s="129">
        <v>3231</v>
      </c>
      <c r="B2003" s="222" t="s">
        <v>117</v>
      </c>
      <c r="C2003" s="110">
        <v>31</v>
      </c>
      <c r="D2003" s="112" t="s">
        <v>23</v>
      </c>
      <c r="E2003" s="141">
        <v>1000</v>
      </c>
      <c r="F2003" s="141">
        <v>1000</v>
      </c>
      <c r="G2003" s="141"/>
      <c r="H2003" s="141"/>
      <c r="I2003" s="141">
        <f t="shared" si="606"/>
        <v>1000</v>
      </c>
      <c r="J2003" s="247"/>
    </row>
    <row r="2004" spans="1:10" ht="15" x14ac:dyDescent="0.2">
      <c r="A2004" s="129">
        <v>3236</v>
      </c>
      <c r="B2004" s="222" t="s">
        <v>121</v>
      </c>
      <c r="C2004" s="110">
        <v>31</v>
      </c>
      <c r="D2004" s="112" t="s">
        <v>23</v>
      </c>
      <c r="E2004" s="141">
        <v>2000</v>
      </c>
      <c r="F2004" s="141">
        <v>2000</v>
      </c>
      <c r="G2004" s="141"/>
      <c r="H2004" s="141"/>
      <c r="I2004" s="141">
        <f t="shared" si="606"/>
        <v>2000</v>
      </c>
      <c r="J2004" s="247"/>
    </row>
    <row r="2005" spans="1:10" x14ac:dyDescent="0.2">
      <c r="A2005" s="210" t="s">
        <v>978</v>
      </c>
      <c r="B2005" s="211" t="s">
        <v>988</v>
      </c>
      <c r="C2005" s="212"/>
      <c r="D2005" s="212"/>
      <c r="E2005" s="213">
        <f t="shared" ref="E2005:H2005" si="613">E2006</f>
        <v>1000</v>
      </c>
      <c r="F2005" s="213">
        <f t="shared" si="613"/>
        <v>1000</v>
      </c>
      <c r="G2005" s="213">
        <f t="shared" si="613"/>
        <v>0</v>
      </c>
      <c r="H2005" s="213">
        <f t="shared" si="613"/>
        <v>0</v>
      </c>
      <c r="I2005" s="213">
        <f t="shared" si="606"/>
        <v>1000</v>
      </c>
      <c r="J2005" s="247"/>
    </row>
    <row r="2006" spans="1:10" x14ac:dyDescent="0.2">
      <c r="A2006" s="126">
        <v>343</v>
      </c>
      <c r="B2006" s="227" t="s">
        <v>919</v>
      </c>
      <c r="C2006" s="117"/>
      <c r="D2006" s="128"/>
      <c r="E2006" s="120">
        <f t="shared" ref="E2006:H2006" si="614">E2007</f>
        <v>1000</v>
      </c>
      <c r="F2006" s="120">
        <f t="shared" si="614"/>
        <v>1000</v>
      </c>
      <c r="G2006" s="120">
        <f t="shared" si="614"/>
        <v>0</v>
      </c>
      <c r="H2006" s="120">
        <f t="shared" si="614"/>
        <v>0</v>
      </c>
      <c r="I2006" s="120">
        <f t="shared" si="606"/>
        <v>1000</v>
      </c>
      <c r="J2006" s="247"/>
    </row>
    <row r="2007" spans="1:10" ht="15" x14ac:dyDescent="0.2">
      <c r="A2007" s="129">
        <v>3432</v>
      </c>
      <c r="B2007" s="222" t="s">
        <v>633</v>
      </c>
      <c r="C2007" s="111">
        <v>31</v>
      </c>
      <c r="D2007" s="112" t="s">
        <v>23</v>
      </c>
      <c r="E2007" s="141">
        <v>1000</v>
      </c>
      <c r="F2007" s="141">
        <v>1000</v>
      </c>
      <c r="G2007" s="141"/>
      <c r="H2007" s="141"/>
      <c r="I2007" s="141">
        <f t="shared" si="606"/>
        <v>1000</v>
      </c>
      <c r="J2007" s="247"/>
    </row>
    <row r="2008" spans="1:10" x14ac:dyDescent="0.2">
      <c r="A2008" s="210" t="s">
        <v>982</v>
      </c>
      <c r="B2008" s="211" t="s">
        <v>992</v>
      </c>
      <c r="C2008" s="212"/>
      <c r="D2008" s="212"/>
      <c r="E2008" s="213">
        <f t="shared" ref="E2008:H2008" si="615">E2009</f>
        <v>60000</v>
      </c>
      <c r="F2008" s="213">
        <f t="shared" si="615"/>
        <v>60000</v>
      </c>
      <c r="G2008" s="213">
        <f t="shared" si="615"/>
        <v>0</v>
      </c>
      <c r="H2008" s="213">
        <f t="shared" si="615"/>
        <v>0</v>
      </c>
      <c r="I2008" s="213">
        <f t="shared" si="606"/>
        <v>60000</v>
      </c>
      <c r="J2008" s="247"/>
    </row>
    <row r="2009" spans="1:10" x14ac:dyDescent="0.2">
      <c r="A2009" s="126">
        <v>381</v>
      </c>
      <c r="B2009" s="119" t="s">
        <v>930</v>
      </c>
      <c r="C2009" s="117"/>
      <c r="D2009" s="128"/>
      <c r="E2009" s="120">
        <f t="shared" ref="E2009:H2009" si="616">E2010</f>
        <v>60000</v>
      </c>
      <c r="F2009" s="120">
        <f t="shared" si="616"/>
        <v>60000</v>
      </c>
      <c r="G2009" s="120">
        <f t="shared" si="616"/>
        <v>0</v>
      </c>
      <c r="H2009" s="120">
        <f t="shared" si="616"/>
        <v>0</v>
      </c>
      <c r="I2009" s="120">
        <f t="shared" si="606"/>
        <v>60000</v>
      </c>
      <c r="J2009" s="247"/>
    </row>
    <row r="2010" spans="1:10" ht="15" x14ac:dyDescent="0.2">
      <c r="A2010" s="129">
        <v>3811</v>
      </c>
      <c r="B2010" s="222" t="s">
        <v>141</v>
      </c>
      <c r="C2010" s="111">
        <v>31</v>
      </c>
      <c r="D2010" s="112" t="s">
        <v>23</v>
      </c>
      <c r="E2010" s="141">
        <v>60000</v>
      </c>
      <c r="F2010" s="141">
        <v>60000</v>
      </c>
      <c r="G2010" s="141"/>
      <c r="H2010" s="141"/>
      <c r="I2010" s="141">
        <f t="shared" si="606"/>
        <v>60000</v>
      </c>
      <c r="J2010" s="247"/>
    </row>
    <row r="2011" spans="1:10" x14ac:dyDescent="0.2">
      <c r="A2011" s="207" t="s">
        <v>950</v>
      </c>
      <c r="B2011" s="205" t="s">
        <v>951</v>
      </c>
      <c r="C2011" s="208"/>
      <c r="D2011" s="208"/>
      <c r="E2011" s="209">
        <f t="shared" ref="E2011:H2011" si="617">E2012+E2021+E2051+E2056+E2060+E2063+E2071</f>
        <v>71120000</v>
      </c>
      <c r="F2011" s="209">
        <f t="shared" si="617"/>
        <v>71120000</v>
      </c>
      <c r="G2011" s="209">
        <f t="shared" si="617"/>
        <v>0</v>
      </c>
      <c r="H2011" s="209">
        <f t="shared" si="617"/>
        <v>0</v>
      </c>
      <c r="I2011" s="209">
        <f t="shared" si="606"/>
        <v>71120000</v>
      </c>
      <c r="J2011" s="247"/>
    </row>
    <row r="2012" spans="1:10" x14ac:dyDescent="0.2">
      <c r="A2012" s="210" t="s">
        <v>944</v>
      </c>
      <c r="B2012" s="211" t="s">
        <v>986</v>
      </c>
      <c r="C2012" s="212"/>
      <c r="D2012" s="212"/>
      <c r="E2012" s="213">
        <f t="shared" ref="E2012:H2012" si="618">E2013+E2017+E2019</f>
        <v>30376000</v>
      </c>
      <c r="F2012" s="213">
        <f t="shared" si="618"/>
        <v>30376000</v>
      </c>
      <c r="G2012" s="213">
        <f t="shared" si="618"/>
        <v>0</v>
      </c>
      <c r="H2012" s="213">
        <f t="shared" si="618"/>
        <v>0</v>
      </c>
      <c r="I2012" s="213">
        <f t="shared" si="606"/>
        <v>30376000</v>
      </c>
      <c r="J2012" s="247"/>
    </row>
    <row r="2013" spans="1:10" x14ac:dyDescent="0.2">
      <c r="A2013" s="126">
        <v>311</v>
      </c>
      <c r="B2013" s="226" t="s">
        <v>914</v>
      </c>
      <c r="C2013" s="117"/>
      <c r="D2013" s="128"/>
      <c r="E2013" s="120">
        <f>SUM(E2014:E2016)</f>
        <v>23640000</v>
      </c>
      <c r="F2013" s="120">
        <f>SUM(F2014:F2016)</f>
        <v>23640000</v>
      </c>
      <c r="G2013" s="120">
        <f>SUM(G2014:G2016)</f>
        <v>0</v>
      </c>
      <c r="H2013" s="120">
        <f>SUM(H2014:H2016)</f>
        <v>0</v>
      </c>
      <c r="I2013" s="120">
        <f t="shared" si="606"/>
        <v>23640000</v>
      </c>
      <c r="J2013" s="247"/>
    </row>
    <row r="2014" spans="1:10" ht="15" x14ac:dyDescent="0.2">
      <c r="A2014" s="129">
        <v>3111</v>
      </c>
      <c r="B2014" s="222" t="s">
        <v>19</v>
      </c>
      <c r="C2014" s="111">
        <v>43</v>
      </c>
      <c r="D2014" s="112" t="s">
        <v>23</v>
      </c>
      <c r="E2014" s="141">
        <v>23300000</v>
      </c>
      <c r="F2014" s="141">
        <v>23300000</v>
      </c>
      <c r="G2014" s="141"/>
      <c r="H2014" s="141"/>
      <c r="I2014" s="141">
        <f t="shared" si="606"/>
        <v>23300000</v>
      </c>
      <c r="J2014" s="247"/>
    </row>
    <row r="2015" spans="1:10" ht="15" x14ac:dyDescent="0.2">
      <c r="A2015" s="129">
        <v>3112</v>
      </c>
      <c r="B2015" s="222" t="s">
        <v>632</v>
      </c>
      <c r="C2015" s="111">
        <v>43</v>
      </c>
      <c r="D2015" s="112" t="s">
        <v>23</v>
      </c>
      <c r="E2015" s="141">
        <v>220000</v>
      </c>
      <c r="F2015" s="141">
        <v>220000</v>
      </c>
      <c r="G2015" s="141"/>
      <c r="H2015" s="141"/>
      <c r="I2015" s="141">
        <f t="shared" si="606"/>
        <v>220000</v>
      </c>
      <c r="J2015" s="247"/>
    </row>
    <row r="2016" spans="1:10" ht="15" x14ac:dyDescent="0.2">
      <c r="A2016" s="129">
        <v>3113</v>
      </c>
      <c r="B2016" s="222" t="s">
        <v>20</v>
      </c>
      <c r="C2016" s="111">
        <v>43</v>
      </c>
      <c r="D2016" s="112" t="s">
        <v>23</v>
      </c>
      <c r="E2016" s="141">
        <v>120000</v>
      </c>
      <c r="F2016" s="141">
        <v>120000</v>
      </c>
      <c r="G2016" s="141"/>
      <c r="H2016" s="141"/>
      <c r="I2016" s="141">
        <f t="shared" si="606"/>
        <v>120000</v>
      </c>
      <c r="J2016" s="247"/>
    </row>
    <row r="2017" spans="1:10" x14ac:dyDescent="0.2">
      <c r="A2017" s="126">
        <v>312</v>
      </c>
      <c r="B2017" s="227" t="s">
        <v>22</v>
      </c>
      <c r="C2017" s="117"/>
      <c r="D2017" s="128"/>
      <c r="E2017" s="120">
        <f>E2018</f>
        <v>2536000</v>
      </c>
      <c r="F2017" s="120">
        <f>F2018</f>
        <v>2536000</v>
      </c>
      <c r="G2017" s="120">
        <f>G2018</f>
        <v>0</v>
      </c>
      <c r="H2017" s="120">
        <f>H2018</f>
        <v>0</v>
      </c>
      <c r="I2017" s="120">
        <f t="shared" si="606"/>
        <v>2536000</v>
      </c>
      <c r="J2017" s="247"/>
    </row>
    <row r="2018" spans="1:10" ht="15" x14ac:dyDescent="0.2">
      <c r="A2018" s="129">
        <v>3121</v>
      </c>
      <c r="B2018" s="222" t="s">
        <v>138</v>
      </c>
      <c r="C2018" s="111">
        <v>43</v>
      </c>
      <c r="D2018" s="112" t="s">
        <v>23</v>
      </c>
      <c r="E2018" s="141">
        <v>2536000</v>
      </c>
      <c r="F2018" s="141">
        <v>2536000</v>
      </c>
      <c r="G2018" s="141"/>
      <c r="H2018" s="141"/>
      <c r="I2018" s="141">
        <f t="shared" si="606"/>
        <v>2536000</v>
      </c>
      <c r="J2018" s="247"/>
    </row>
    <row r="2019" spans="1:10" x14ac:dyDescent="0.2">
      <c r="A2019" s="126">
        <v>313</v>
      </c>
      <c r="B2019" s="227" t="s">
        <v>915</v>
      </c>
      <c r="C2019" s="117"/>
      <c r="D2019" s="128"/>
      <c r="E2019" s="120">
        <f>SUM(E2020:E2020)</f>
        <v>4200000</v>
      </c>
      <c r="F2019" s="120">
        <f>SUM(F2020:F2020)</f>
        <v>4200000</v>
      </c>
      <c r="G2019" s="120">
        <f>SUM(G2020:G2020)</f>
        <v>0</v>
      </c>
      <c r="H2019" s="120">
        <f>SUM(H2020:H2020)</f>
        <v>0</v>
      </c>
      <c r="I2019" s="120">
        <f t="shared" si="606"/>
        <v>4200000</v>
      </c>
      <c r="J2019" s="247"/>
    </row>
    <row r="2020" spans="1:10" ht="15" x14ac:dyDescent="0.2">
      <c r="A2020" s="129">
        <v>3132</v>
      </c>
      <c r="B2020" s="222" t="s">
        <v>280</v>
      </c>
      <c r="C2020" s="111">
        <v>43</v>
      </c>
      <c r="D2020" s="112" t="s">
        <v>23</v>
      </c>
      <c r="E2020" s="141">
        <v>4200000</v>
      </c>
      <c r="F2020" s="141">
        <v>4200000</v>
      </c>
      <c r="G2020" s="141"/>
      <c r="H2020" s="141"/>
      <c r="I2020" s="141">
        <f t="shared" si="606"/>
        <v>4200000</v>
      </c>
      <c r="J2020" s="247"/>
    </row>
    <row r="2021" spans="1:10" x14ac:dyDescent="0.2">
      <c r="A2021" s="210" t="s">
        <v>976</v>
      </c>
      <c r="B2021" s="211" t="s">
        <v>987</v>
      </c>
      <c r="C2021" s="212"/>
      <c r="D2021" s="212"/>
      <c r="E2021" s="213">
        <f t="shared" ref="E2021:H2021" si="619">E2022+E2026+E2032+E2042+E2044</f>
        <v>39201500</v>
      </c>
      <c r="F2021" s="213">
        <f t="shared" si="619"/>
        <v>39201500</v>
      </c>
      <c r="G2021" s="213">
        <f t="shared" si="619"/>
        <v>0</v>
      </c>
      <c r="H2021" s="213">
        <f t="shared" si="619"/>
        <v>0</v>
      </c>
      <c r="I2021" s="213">
        <f t="shared" si="606"/>
        <v>39201500</v>
      </c>
      <c r="J2021" s="247"/>
    </row>
    <row r="2022" spans="1:10" x14ac:dyDescent="0.2">
      <c r="A2022" s="126">
        <v>321</v>
      </c>
      <c r="B2022" s="227" t="s">
        <v>916</v>
      </c>
      <c r="C2022" s="117"/>
      <c r="D2022" s="128"/>
      <c r="E2022" s="120">
        <f>SUM(E2023:E2025)</f>
        <v>2396000</v>
      </c>
      <c r="F2022" s="120">
        <f>SUM(F2023:F2025)</f>
        <v>2396000</v>
      </c>
      <c r="G2022" s="120">
        <f>SUM(G2023:G2025)</f>
        <v>0</v>
      </c>
      <c r="H2022" s="120">
        <f>SUM(H2023:H2025)</f>
        <v>0</v>
      </c>
      <c r="I2022" s="120">
        <f t="shared" si="606"/>
        <v>2396000</v>
      </c>
      <c r="J2022" s="247"/>
    </row>
    <row r="2023" spans="1:10" ht="15" x14ac:dyDescent="0.2">
      <c r="A2023" s="129">
        <v>3211</v>
      </c>
      <c r="B2023" s="222" t="s">
        <v>110</v>
      </c>
      <c r="C2023" s="111">
        <v>43</v>
      </c>
      <c r="D2023" s="112" t="s">
        <v>23</v>
      </c>
      <c r="E2023" s="141">
        <v>975000</v>
      </c>
      <c r="F2023" s="141">
        <v>975000</v>
      </c>
      <c r="G2023" s="141"/>
      <c r="H2023" s="141"/>
      <c r="I2023" s="141">
        <f t="shared" si="606"/>
        <v>975000</v>
      </c>
      <c r="J2023" s="247"/>
    </row>
    <row r="2024" spans="1:10" ht="15" x14ac:dyDescent="0.2">
      <c r="A2024" s="129">
        <v>3212</v>
      </c>
      <c r="B2024" s="222" t="s">
        <v>111</v>
      </c>
      <c r="C2024" s="111">
        <v>43</v>
      </c>
      <c r="D2024" s="112" t="s">
        <v>23</v>
      </c>
      <c r="E2024" s="141">
        <v>550000</v>
      </c>
      <c r="F2024" s="141">
        <v>550000</v>
      </c>
      <c r="G2024" s="141"/>
      <c r="H2024" s="141"/>
      <c r="I2024" s="141">
        <f t="shared" si="606"/>
        <v>550000</v>
      </c>
      <c r="J2024" s="247"/>
    </row>
    <row r="2025" spans="1:10" ht="15" x14ac:dyDescent="0.2">
      <c r="A2025" s="129">
        <v>3213</v>
      </c>
      <c r="B2025" s="222" t="s">
        <v>112</v>
      </c>
      <c r="C2025" s="111">
        <v>43</v>
      </c>
      <c r="D2025" s="112" t="s">
        <v>23</v>
      </c>
      <c r="E2025" s="141">
        <v>871000</v>
      </c>
      <c r="F2025" s="141">
        <v>871000</v>
      </c>
      <c r="G2025" s="141"/>
      <c r="H2025" s="141"/>
      <c r="I2025" s="141">
        <f t="shared" si="606"/>
        <v>871000</v>
      </c>
      <c r="J2025" s="247"/>
    </row>
    <row r="2026" spans="1:10" x14ac:dyDescent="0.2">
      <c r="A2026" s="126">
        <v>322</v>
      </c>
      <c r="B2026" s="227" t="s">
        <v>917</v>
      </c>
      <c r="C2026" s="117"/>
      <c r="D2026" s="128"/>
      <c r="E2026" s="120">
        <f>SUM(E2027:E2031)</f>
        <v>965500</v>
      </c>
      <c r="F2026" s="120">
        <f>SUM(F2027:F2031)</f>
        <v>965500</v>
      </c>
      <c r="G2026" s="120">
        <f>SUM(G2027:G2031)</f>
        <v>0</v>
      </c>
      <c r="H2026" s="120">
        <f>SUM(H2027:H2031)</f>
        <v>0</v>
      </c>
      <c r="I2026" s="120">
        <f t="shared" si="606"/>
        <v>965500</v>
      </c>
      <c r="J2026" s="247"/>
    </row>
    <row r="2027" spans="1:10" ht="15" x14ac:dyDescent="0.2">
      <c r="A2027" s="129">
        <v>3221</v>
      </c>
      <c r="B2027" s="222" t="s">
        <v>146</v>
      </c>
      <c r="C2027" s="111">
        <v>43</v>
      </c>
      <c r="D2027" s="112" t="s">
        <v>23</v>
      </c>
      <c r="E2027" s="141">
        <v>363000</v>
      </c>
      <c r="F2027" s="141">
        <v>363000</v>
      </c>
      <c r="G2027" s="141"/>
      <c r="H2027" s="141"/>
      <c r="I2027" s="141">
        <f t="shared" si="606"/>
        <v>363000</v>
      </c>
      <c r="J2027" s="247"/>
    </row>
    <row r="2028" spans="1:10" ht="15" x14ac:dyDescent="0.2">
      <c r="A2028" s="129">
        <v>3223</v>
      </c>
      <c r="B2028" s="222" t="s">
        <v>115</v>
      </c>
      <c r="C2028" s="111">
        <v>43</v>
      </c>
      <c r="D2028" s="112" t="s">
        <v>23</v>
      </c>
      <c r="E2028" s="141">
        <v>445000</v>
      </c>
      <c r="F2028" s="141">
        <v>445000</v>
      </c>
      <c r="G2028" s="141"/>
      <c r="H2028" s="141"/>
      <c r="I2028" s="141">
        <f t="shared" si="606"/>
        <v>445000</v>
      </c>
      <c r="J2028" s="247"/>
    </row>
    <row r="2029" spans="1:10" ht="15" x14ac:dyDescent="0.2">
      <c r="A2029" s="129">
        <v>3224</v>
      </c>
      <c r="B2029" s="222" t="s">
        <v>144</v>
      </c>
      <c r="C2029" s="111">
        <v>43</v>
      </c>
      <c r="D2029" s="112" t="s">
        <v>23</v>
      </c>
      <c r="E2029" s="141">
        <v>20000</v>
      </c>
      <c r="F2029" s="141">
        <v>20000</v>
      </c>
      <c r="G2029" s="141"/>
      <c r="H2029" s="141"/>
      <c r="I2029" s="141">
        <f t="shared" si="606"/>
        <v>20000</v>
      </c>
      <c r="J2029" s="247"/>
    </row>
    <row r="2030" spans="1:10" ht="15" x14ac:dyDescent="0.2">
      <c r="A2030" s="129">
        <v>3225</v>
      </c>
      <c r="B2030" s="222" t="s">
        <v>151</v>
      </c>
      <c r="C2030" s="111">
        <v>43</v>
      </c>
      <c r="D2030" s="112" t="s">
        <v>23</v>
      </c>
      <c r="E2030" s="141">
        <v>30000</v>
      </c>
      <c r="F2030" s="141">
        <v>30000</v>
      </c>
      <c r="G2030" s="141"/>
      <c r="H2030" s="141"/>
      <c r="I2030" s="141">
        <f t="shared" si="606"/>
        <v>30000</v>
      </c>
      <c r="J2030" s="247"/>
    </row>
    <row r="2031" spans="1:10" ht="15" x14ac:dyDescent="0.2">
      <c r="A2031" s="129">
        <v>3227</v>
      </c>
      <c r="B2031" s="222" t="s">
        <v>235</v>
      </c>
      <c r="C2031" s="111">
        <v>43</v>
      </c>
      <c r="D2031" s="112" t="s">
        <v>23</v>
      </c>
      <c r="E2031" s="141">
        <v>107500</v>
      </c>
      <c r="F2031" s="141">
        <v>107500</v>
      </c>
      <c r="G2031" s="141"/>
      <c r="H2031" s="141"/>
      <c r="I2031" s="141">
        <f t="shared" si="606"/>
        <v>107500</v>
      </c>
      <c r="J2031" s="247"/>
    </row>
    <row r="2032" spans="1:10" x14ac:dyDescent="0.2">
      <c r="A2032" s="126">
        <v>323</v>
      </c>
      <c r="B2032" s="227" t="s">
        <v>918</v>
      </c>
      <c r="C2032" s="117"/>
      <c r="D2032" s="128"/>
      <c r="E2032" s="120">
        <f>SUM(E2033:E2041)</f>
        <v>7596000</v>
      </c>
      <c r="F2032" s="120">
        <f>SUM(F2033:F2041)</f>
        <v>7596000</v>
      </c>
      <c r="G2032" s="120">
        <f>SUM(G2033:G2041)</f>
        <v>0</v>
      </c>
      <c r="H2032" s="120">
        <f>SUM(H2033:H2041)</f>
        <v>0</v>
      </c>
      <c r="I2032" s="120">
        <f t="shared" si="606"/>
        <v>7596000</v>
      </c>
      <c r="J2032" s="247"/>
    </row>
    <row r="2033" spans="1:10" ht="15" x14ac:dyDescent="0.2">
      <c r="A2033" s="129">
        <v>3231</v>
      </c>
      <c r="B2033" s="222" t="s">
        <v>117</v>
      </c>
      <c r="C2033" s="111">
        <v>43</v>
      </c>
      <c r="D2033" s="112" t="s">
        <v>23</v>
      </c>
      <c r="E2033" s="141">
        <v>315000</v>
      </c>
      <c r="F2033" s="141">
        <v>315000</v>
      </c>
      <c r="G2033" s="141"/>
      <c r="H2033" s="141"/>
      <c r="I2033" s="141">
        <f t="shared" si="606"/>
        <v>315000</v>
      </c>
      <c r="J2033" s="247"/>
    </row>
    <row r="2034" spans="1:10" ht="15" x14ac:dyDescent="0.2">
      <c r="A2034" s="129">
        <v>3232</v>
      </c>
      <c r="B2034" s="222" t="s">
        <v>118</v>
      </c>
      <c r="C2034" s="111">
        <v>43</v>
      </c>
      <c r="D2034" s="112" t="s">
        <v>23</v>
      </c>
      <c r="E2034" s="141">
        <v>305000</v>
      </c>
      <c r="F2034" s="141">
        <v>305000</v>
      </c>
      <c r="G2034" s="141"/>
      <c r="H2034" s="141"/>
      <c r="I2034" s="141">
        <f t="shared" si="606"/>
        <v>305000</v>
      </c>
      <c r="J2034" s="247"/>
    </row>
    <row r="2035" spans="1:10" ht="15" x14ac:dyDescent="0.2">
      <c r="A2035" s="129">
        <v>3233</v>
      </c>
      <c r="B2035" s="222" t="s">
        <v>119</v>
      </c>
      <c r="C2035" s="111">
        <v>43</v>
      </c>
      <c r="D2035" s="112" t="s">
        <v>23</v>
      </c>
      <c r="E2035" s="141">
        <v>185000</v>
      </c>
      <c r="F2035" s="141">
        <v>185000</v>
      </c>
      <c r="G2035" s="141"/>
      <c r="H2035" s="141"/>
      <c r="I2035" s="141">
        <f t="shared" si="606"/>
        <v>185000</v>
      </c>
      <c r="J2035" s="247"/>
    </row>
    <row r="2036" spans="1:10" ht="15" x14ac:dyDescent="0.2">
      <c r="A2036" s="129">
        <v>3234</v>
      </c>
      <c r="B2036" s="222" t="s">
        <v>120</v>
      </c>
      <c r="C2036" s="111">
        <v>43</v>
      </c>
      <c r="D2036" s="112" t="s">
        <v>23</v>
      </c>
      <c r="E2036" s="141">
        <v>1176000</v>
      </c>
      <c r="F2036" s="141">
        <v>1176000</v>
      </c>
      <c r="G2036" s="141"/>
      <c r="H2036" s="141"/>
      <c r="I2036" s="141">
        <f t="shared" si="606"/>
        <v>1176000</v>
      </c>
      <c r="J2036" s="247"/>
    </row>
    <row r="2037" spans="1:10" ht="15" x14ac:dyDescent="0.2">
      <c r="A2037" s="129">
        <v>3235</v>
      </c>
      <c r="B2037" s="222" t="s">
        <v>42</v>
      </c>
      <c r="C2037" s="111">
        <v>43</v>
      </c>
      <c r="D2037" s="112" t="s">
        <v>23</v>
      </c>
      <c r="E2037" s="141">
        <v>4032000</v>
      </c>
      <c r="F2037" s="141">
        <v>4032000</v>
      </c>
      <c r="G2037" s="141"/>
      <c r="H2037" s="141"/>
      <c r="I2037" s="141">
        <f t="shared" si="606"/>
        <v>4032000</v>
      </c>
      <c r="J2037" s="247"/>
    </row>
    <row r="2038" spans="1:10" ht="15" x14ac:dyDescent="0.2">
      <c r="A2038" s="129">
        <v>3236</v>
      </c>
      <c r="B2038" s="222" t="s">
        <v>121</v>
      </c>
      <c r="C2038" s="111">
        <v>43</v>
      </c>
      <c r="D2038" s="112" t="s">
        <v>23</v>
      </c>
      <c r="E2038" s="141">
        <v>180000</v>
      </c>
      <c r="F2038" s="141">
        <v>180000</v>
      </c>
      <c r="G2038" s="141"/>
      <c r="H2038" s="141"/>
      <c r="I2038" s="141">
        <f t="shared" si="606"/>
        <v>180000</v>
      </c>
      <c r="J2038" s="247"/>
    </row>
    <row r="2039" spans="1:10" ht="15" x14ac:dyDescent="0.2">
      <c r="A2039" s="129">
        <v>3237</v>
      </c>
      <c r="B2039" s="222" t="s">
        <v>36</v>
      </c>
      <c r="C2039" s="111">
        <v>43</v>
      </c>
      <c r="D2039" s="112" t="s">
        <v>23</v>
      </c>
      <c r="E2039" s="141">
        <v>355000</v>
      </c>
      <c r="F2039" s="141">
        <v>355000</v>
      </c>
      <c r="G2039" s="141"/>
      <c r="H2039" s="141"/>
      <c r="I2039" s="141">
        <f t="shared" si="606"/>
        <v>355000</v>
      </c>
      <c r="J2039" s="247"/>
    </row>
    <row r="2040" spans="1:10" ht="15" x14ac:dyDescent="0.2">
      <c r="A2040" s="129">
        <v>3238</v>
      </c>
      <c r="B2040" s="222" t="s">
        <v>122</v>
      </c>
      <c r="C2040" s="111">
        <v>43</v>
      </c>
      <c r="D2040" s="112" t="s">
        <v>23</v>
      </c>
      <c r="E2040" s="141">
        <v>699000</v>
      </c>
      <c r="F2040" s="141">
        <v>699000</v>
      </c>
      <c r="G2040" s="141"/>
      <c r="H2040" s="141"/>
      <c r="I2040" s="141">
        <f t="shared" si="606"/>
        <v>699000</v>
      </c>
      <c r="J2040" s="247"/>
    </row>
    <row r="2041" spans="1:10" ht="15" x14ac:dyDescent="0.2">
      <c r="A2041" s="129">
        <v>3239</v>
      </c>
      <c r="B2041" s="222" t="s">
        <v>41</v>
      </c>
      <c r="C2041" s="111">
        <v>43</v>
      </c>
      <c r="D2041" s="112" t="s">
        <v>23</v>
      </c>
      <c r="E2041" s="141">
        <v>349000</v>
      </c>
      <c r="F2041" s="141">
        <v>349000</v>
      </c>
      <c r="G2041" s="141"/>
      <c r="H2041" s="141"/>
      <c r="I2041" s="141">
        <f t="shared" ref="I2041:I2104" si="620">F2041-G2041+H2041</f>
        <v>349000</v>
      </c>
      <c r="J2041" s="247"/>
    </row>
    <row r="2042" spans="1:10" x14ac:dyDescent="0.2">
      <c r="A2042" s="126">
        <v>324</v>
      </c>
      <c r="B2042" s="227" t="s">
        <v>238</v>
      </c>
      <c r="C2042" s="117"/>
      <c r="D2042" s="128"/>
      <c r="E2042" s="120">
        <f>E2043</f>
        <v>26000</v>
      </c>
      <c r="F2042" s="120">
        <f>F2043</f>
        <v>26000</v>
      </c>
      <c r="G2042" s="120">
        <f>G2043</f>
        <v>0</v>
      </c>
      <c r="H2042" s="120">
        <f>H2043</f>
        <v>0</v>
      </c>
      <c r="I2042" s="120">
        <f t="shared" si="620"/>
        <v>26000</v>
      </c>
      <c r="J2042" s="247"/>
    </row>
    <row r="2043" spans="1:10" ht="15" x14ac:dyDescent="0.2">
      <c r="A2043" s="129">
        <v>3241</v>
      </c>
      <c r="B2043" s="222" t="s">
        <v>238</v>
      </c>
      <c r="C2043" s="111">
        <v>43</v>
      </c>
      <c r="D2043" s="112" t="s">
        <v>23</v>
      </c>
      <c r="E2043" s="141">
        <v>26000</v>
      </c>
      <c r="F2043" s="141">
        <v>26000</v>
      </c>
      <c r="G2043" s="141"/>
      <c r="H2043" s="141"/>
      <c r="I2043" s="141">
        <f t="shared" si="620"/>
        <v>26000</v>
      </c>
      <c r="J2043" s="247"/>
    </row>
    <row r="2044" spans="1:10" x14ac:dyDescent="0.2">
      <c r="A2044" s="126">
        <v>329</v>
      </c>
      <c r="B2044" s="227" t="s">
        <v>125</v>
      </c>
      <c r="C2044" s="117"/>
      <c r="D2044" s="128"/>
      <c r="E2044" s="120">
        <f>SUM(E2045:E2050)</f>
        <v>28218000</v>
      </c>
      <c r="F2044" s="120">
        <f>SUM(F2045:F2050)</f>
        <v>28218000</v>
      </c>
      <c r="G2044" s="120">
        <f>SUM(G2045:G2050)</f>
        <v>0</v>
      </c>
      <c r="H2044" s="120">
        <f>SUM(H2045:H2050)</f>
        <v>0</v>
      </c>
      <c r="I2044" s="120">
        <f t="shared" si="620"/>
        <v>28218000</v>
      </c>
      <c r="J2044" s="247"/>
    </row>
    <row r="2045" spans="1:10" ht="30" x14ac:dyDescent="0.2">
      <c r="A2045" s="129">
        <v>3291</v>
      </c>
      <c r="B2045" s="222" t="s">
        <v>152</v>
      </c>
      <c r="C2045" s="111">
        <v>43</v>
      </c>
      <c r="D2045" s="112" t="s">
        <v>23</v>
      </c>
      <c r="E2045" s="141">
        <v>90000</v>
      </c>
      <c r="F2045" s="141">
        <v>90000</v>
      </c>
      <c r="G2045" s="141"/>
      <c r="H2045" s="141"/>
      <c r="I2045" s="141">
        <f t="shared" si="620"/>
        <v>90000</v>
      </c>
      <c r="J2045" s="247"/>
    </row>
    <row r="2046" spans="1:10" ht="15" x14ac:dyDescent="0.2">
      <c r="A2046" s="129">
        <v>3292</v>
      </c>
      <c r="B2046" s="222" t="s">
        <v>123</v>
      </c>
      <c r="C2046" s="111">
        <v>43</v>
      </c>
      <c r="D2046" s="112" t="s">
        <v>23</v>
      </c>
      <c r="E2046" s="141">
        <v>419000</v>
      </c>
      <c r="F2046" s="141">
        <v>419000</v>
      </c>
      <c r="G2046" s="141"/>
      <c r="H2046" s="141"/>
      <c r="I2046" s="141">
        <f t="shared" si="620"/>
        <v>419000</v>
      </c>
      <c r="J2046" s="247"/>
    </row>
    <row r="2047" spans="1:10" ht="15" x14ac:dyDescent="0.2">
      <c r="A2047" s="129">
        <v>3293</v>
      </c>
      <c r="B2047" s="222" t="s">
        <v>124</v>
      </c>
      <c r="C2047" s="111">
        <v>43</v>
      </c>
      <c r="D2047" s="112" t="s">
        <v>23</v>
      </c>
      <c r="E2047" s="141">
        <v>265000</v>
      </c>
      <c r="F2047" s="141">
        <v>265000</v>
      </c>
      <c r="G2047" s="141"/>
      <c r="H2047" s="141"/>
      <c r="I2047" s="141">
        <f t="shared" si="620"/>
        <v>265000</v>
      </c>
      <c r="J2047" s="247"/>
    </row>
    <row r="2048" spans="1:10" ht="15" x14ac:dyDescent="0.2">
      <c r="A2048" s="129">
        <v>3294</v>
      </c>
      <c r="B2048" s="222" t="s">
        <v>610</v>
      </c>
      <c r="C2048" s="111">
        <v>43</v>
      </c>
      <c r="D2048" s="112" t="s">
        <v>23</v>
      </c>
      <c r="E2048" s="141">
        <v>27204000</v>
      </c>
      <c r="F2048" s="141">
        <v>27204000</v>
      </c>
      <c r="G2048" s="141"/>
      <c r="H2048" s="141"/>
      <c r="I2048" s="141">
        <f t="shared" si="620"/>
        <v>27204000</v>
      </c>
      <c r="J2048" s="247"/>
    </row>
    <row r="2049" spans="1:10" ht="15" x14ac:dyDescent="0.2">
      <c r="A2049" s="129">
        <v>3295</v>
      </c>
      <c r="B2049" s="222" t="s">
        <v>237</v>
      </c>
      <c r="C2049" s="111">
        <v>43</v>
      </c>
      <c r="D2049" s="112" t="s">
        <v>23</v>
      </c>
      <c r="E2049" s="141">
        <v>200000</v>
      </c>
      <c r="F2049" s="141">
        <v>200000</v>
      </c>
      <c r="G2049" s="141"/>
      <c r="H2049" s="141"/>
      <c r="I2049" s="141">
        <f t="shared" si="620"/>
        <v>200000</v>
      </c>
      <c r="J2049" s="247"/>
    </row>
    <row r="2050" spans="1:10" ht="15" x14ac:dyDescent="0.2">
      <c r="A2050" s="129">
        <v>3299</v>
      </c>
      <c r="B2050" s="222" t="s">
        <v>125</v>
      </c>
      <c r="C2050" s="111">
        <v>43</v>
      </c>
      <c r="D2050" s="112" t="s">
        <v>23</v>
      </c>
      <c r="E2050" s="141">
        <v>40000</v>
      </c>
      <c r="F2050" s="141">
        <v>40000</v>
      </c>
      <c r="G2050" s="141"/>
      <c r="H2050" s="141"/>
      <c r="I2050" s="141">
        <f t="shared" si="620"/>
        <v>40000</v>
      </c>
      <c r="J2050" s="247"/>
    </row>
    <row r="2051" spans="1:10" x14ac:dyDescent="0.2">
      <c r="A2051" s="210" t="s">
        <v>978</v>
      </c>
      <c r="B2051" s="211" t="s">
        <v>988</v>
      </c>
      <c r="C2051" s="212"/>
      <c r="D2051" s="212"/>
      <c r="E2051" s="213">
        <f t="shared" ref="E2051:H2051" si="621">E2052</f>
        <v>588000</v>
      </c>
      <c r="F2051" s="213">
        <f t="shared" si="621"/>
        <v>588000</v>
      </c>
      <c r="G2051" s="213">
        <f t="shared" si="621"/>
        <v>0</v>
      </c>
      <c r="H2051" s="213">
        <f t="shared" si="621"/>
        <v>0</v>
      </c>
      <c r="I2051" s="213">
        <f t="shared" si="620"/>
        <v>588000</v>
      </c>
      <c r="J2051" s="247"/>
    </row>
    <row r="2052" spans="1:10" x14ac:dyDescent="0.2">
      <c r="A2052" s="126">
        <v>343</v>
      </c>
      <c r="B2052" s="227" t="s">
        <v>919</v>
      </c>
      <c r="C2052" s="117"/>
      <c r="D2052" s="128"/>
      <c r="E2052" s="120">
        <f>SUM(E2053:E2055)</f>
        <v>588000</v>
      </c>
      <c r="F2052" s="120">
        <f>SUM(F2053:F2055)</f>
        <v>588000</v>
      </c>
      <c r="G2052" s="120">
        <f>SUM(G2053:G2055)</f>
        <v>0</v>
      </c>
      <c r="H2052" s="120">
        <f>SUM(H2053:H2055)</f>
        <v>0</v>
      </c>
      <c r="I2052" s="120">
        <f t="shared" si="620"/>
        <v>588000</v>
      </c>
      <c r="J2052" s="247"/>
    </row>
    <row r="2053" spans="1:10" ht="15" x14ac:dyDescent="0.2">
      <c r="A2053" s="129">
        <v>3431</v>
      </c>
      <c r="B2053" s="222" t="s">
        <v>153</v>
      </c>
      <c r="C2053" s="111">
        <v>43</v>
      </c>
      <c r="D2053" s="112" t="s">
        <v>23</v>
      </c>
      <c r="E2053" s="141">
        <v>36000</v>
      </c>
      <c r="F2053" s="141">
        <v>36000</v>
      </c>
      <c r="G2053" s="141"/>
      <c r="H2053" s="141"/>
      <c r="I2053" s="141">
        <f t="shared" si="620"/>
        <v>36000</v>
      </c>
      <c r="J2053" s="247"/>
    </row>
    <row r="2054" spans="1:10" ht="15" x14ac:dyDescent="0.2">
      <c r="A2054" s="129">
        <v>3432</v>
      </c>
      <c r="B2054" s="222" t="s">
        <v>633</v>
      </c>
      <c r="C2054" s="111">
        <v>43</v>
      </c>
      <c r="D2054" s="112" t="s">
        <v>23</v>
      </c>
      <c r="E2054" s="141">
        <v>440000</v>
      </c>
      <c r="F2054" s="141">
        <v>440000</v>
      </c>
      <c r="G2054" s="141"/>
      <c r="H2054" s="141"/>
      <c r="I2054" s="141">
        <f t="shared" si="620"/>
        <v>440000</v>
      </c>
      <c r="J2054" s="247"/>
    </row>
    <row r="2055" spans="1:10" ht="15" x14ac:dyDescent="0.2">
      <c r="A2055" s="129">
        <v>3433</v>
      </c>
      <c r="B2055" s="222" t="s">
        <v>126</v>
      </c>
      <c r="C2055" s="111">
        <v>43</v>
      </c>
      <c r="D2055" s="112" t="s">
        <v>23</v>
      </c>
      <c r="E2055" s="141">
        <v>112000</v>
      </c>
      <c r="F2055" s="141">
        <v>112000</v>
      </c>
      <c r="G2055" s="141"/>
      <c r="H2055" s="141"/>
      <c r="I2055" s="141">
        <f t="shared" si="620"/>
        <v>112000</v>
      </c>
      <c r="J2055" s="247"/>
    </row>
    <row r="2056" spans="1:10" x14ac:dyDescent="0.2">
      <c r="A2056" s="210" t="s">
        <v>982</v>
      </c>
      <c r="B2056" s="211" t="s">
        <v>992</v>
      </c>
      <c r="C2056" s="212"/>
      <c r="D2056" s="212"/>
      <c r="E2056" s="213">
        <f t="shared" ref="E2056:H2056" si="622">E2057</f>
        <v>6000</v>
      </c>
      <c r="F2056" s="213">
        <f t="shared" si="622"/>
        <v>6000</v>
      </c>
      <c r="G2056" s="213">
        <f t="shared" si="622"/>
        <v>0</v>
      </c>
      <c r="H2056" s="213">
        <f t="shared" si="622"/>
        <v>0</v>
      </c>
      <c r="I2056" s="213">
        <f t="shared" si="620"/>
        <v>6000</v>
      </c>
      <c r="J2056" s="247"/>
    </row>
    <row r="2057" spans="1:10" x14ac:dyDescent="0.2">
      <c r="A2057" s="126">
        <v>383</v>
      </c>
      <c r="B2057" s="228" t="s">
        <v>932</v>
      </c>
      <c r="C2057" s="117"/>
      <c r="D2057" s="128"/>
      <c r="E2057" s="120">
        <f>SUM(E2058:E2059)</f>
        <v>6000</v>
      </c>
      <c r="F2057" s="120">
        <f>SUM(F2058:F2059)</f>
        <v>6000</v>
      </c>
      <c r="G2057" s="120">
        <f>SUM(G2058:G2059)</f>
        <v>0</v>
      </c>
      <c r="H2057" s="120">
        <f>SUM(H2058:H2059)</f>
        <v>0</v>
      </c>
      <c r="I2057" s="120">
        <f t="shared" si="620"/>
        <v>6000</v>
      </c>
      <c r="J2057" s="247"/>
    </row>
    <row r="2058" spans="1:10" ht="15" x14ac:dyDescent="0.2">
      <c r="A2058" s="129">
        <v>3831</v>
      </c>
      <c r="B2058" s="222" t="s">
        <v>295</v>
      </c>
      <c r="C2058" s="111">
        <v>43</v>
      </c>
      <c r="D2058" s="112" t="s">
        <v>23</v>
      </c>
      <c r="E2058" s="141">
        <v>5000</v>
      </c>
      <c r="F2058" s="141">
        <v>5000</v>
      </c>
      <c r="G2058" s="141"/>
      <c r="H2058" s="141"/>
      <c r="I2058" s="141">
        <f t="shared" si="620"/>
        <v>5000</v>
      </c>
      <c r="J2058" s="247"/>
    </row>
    <row r="2059" spans="1:10" ht="15" x14ac:dyDescent="0.2">
      <c r="A2059" s="129">
        <v>3834</v>
      </c>
      <c r="B2059" s="222" t="s">
        <v>738</v>
      </c>
      <c r="C2059" s="111">
        <v>43</v>
      </c>
      <c r="D2059" s="112" t="s">
        <v>23</v>
      </c>
      <c r="E2059" s="141">
        <v>1000</v>
      </c>
      <c r="F2059" s="141">
        <v>1000</v>
      </c>
      <c r="G2059" s="141"/>
      <c r="H2059" s="141"/>
      <c r="I2059" s="141">
        <f t="shared" si="620"/>
        <v>1000</v>
      </c>
      <c r="J2059" s="247"/>
    </row>
    <row r="2060" spans="1:10" x14ac:dyDescent="0.2">
      <c r="A2060" s="210" t="s">
        <v>979</v>
      </c>
      <c r="B2060" s="211" t="s">
        <v>993</v>
      </c>
      <c r="C2060" s="212"/>
      <c r="D2060" s="212"/>
      <c r="E2060" s="213">
        <f t="shared" ref="E2060:H2060" si="623">E2061</f>
        <v>25000</v>
      </c>
      <c r="F2060" s="213">
        <f t="shared" si="623"/>
        <v>25000</v>
      </c>
      <c r="G2060" s="213">
        <f t="shared" si="623"/>
        <v>0</v>
      </c>
      <c r="H2060" s="213">
        <f t="shared" si="623"/>
        <v>0</v>
      </c>
      <c r="I2060" s="213">
        <f t="shared" si="620"/>
        <v>25000</v>
      </c>
      <c r="J2060" s="247"/>
    </row>
    <row r="2061" spans="1:10" x14ac:dyDescent="0.2">
      <c r="A2061" s="126">
        <v>412</v>
      </c>
      <c r="B2061" s="227" t="s">
        <v>935</v>
      </c>
      <c r="C2061" s="117"/>
      <c r="D2061" s="128"/>
      <c r="E2061" s="120">
        <f t="shared" ref="E2061:H2061" si="624">E2062</f>
        <v>25000</v>
      </c>
      <c r="F2061" s="120">
        <f t="shared" si="624"/>
        <v>25000</v>
      </c>
      <c r="G2061" s="120">
        <f t="shared" si="624"/>
        <v>0</v>
      </c>
      <c r="H2061" s="120">
        <f t="shared" si="624"/>
        <v>0</v>
      </c>
      <c r="I2061" s="120">
        <f t="shared" si="620"/>
        <v>25000</v>
      </c>
      <c r="J2061" s="247"/>
    </row>
    <row r="2062" spans="1:10" ht="15" x14ac:dyDescent="0.2">
      <c r="A2062" s="129">
        <v>4124</v>
      </c>
      <c r="B2062" s="222" t="s">
        <v>712</v>
      </c>
      <c r="C2062" s="111">
        <v>43</v>
      </c>
      <c r="D2062" s="112" t="s">
        <v>23</v>
      </c>
      <c r="E2062" s="141">
        <v>25000</v>
      </c>
      <c r="F2062" s="141">
        <v>25000</v>
      </c>
      <c r="G2062" s="141"/>
      <c r="H2062" s="141"/>
      <c r="I2062" s="141">
        <f t="shared" si="620"/>
        <v>25000</v>
      </c>
      <c r="J2062" s="247"/>
    </row>
    <row r="2063" spans="1:10" x14ac:dyDescent="0.2">
      <c r="A2063" s="210" t="s">
        <v>977</v>
      </c>
      <c r="B2063" s="211" t="s">
        <v>994</v>
      </c>
      <c r="C2063" s="212"/>
      <c r="D2063" s="212"/>
      <c r="E2063" s="213">
        <f t="shared" ref="E2063:H2063" si="625">E2064+E2069</f>
        <v>923500</v>
      </c>
      <c r="F2063" s="213">
        <f t="shared" si="625"/>
        <v>923500</v>
      </c>
      <c r="G2063" s="213">
        <f t="shared" si="625"/>
        <v>0</v>
      </c>
      <c r="H2063" s="213">
        <f t="shared" si="625"/>
        <v>0</v>
      </c>
      <c r="I2063" s="213">
        <f t="shared" si="620"/>
        <v>923500</v>
      </c>
      <c r="J2063" s="247"/>
    </row>
    <row r="2064" spans="1:10" x14ac:dyDescent="0.2">
      <c r="A2064" s="126">
        <v>422</v>
      </c>
      <c r="B2064" s="227" t="s">
        <v>921</v>
      </c>
      <c r="C2064" s="117"/>
      <c r="D2064" s="128"/>
      <c r="E2064" s="120">
        <f>SUM(E2065:E2068)</f>
        <v>541000</v>
      </c>
      <c r="F2064" s="120">
        <f>SUM(F2065:F2068)</f>
        <v>541000</v>
      </c>
      <c r="G2064" s="120">
        <f>SUM(G2065:G2068)</f>
        <v>0</v>
      </c>
      <c r="H2064" s="120">
        <f>SUM(H2065:H2068)</f>
        <v>0</v>
      </c>
      <c r="I2064" s="120">
        <f t="shared" si="620"/>
        <v>541000</v>
      </c>
      <c r="J2064" s="247"/>
    </row>
    <row r="2065" spans="1:10" ht="15" x14ac:dyDescent="0.2">
      <c r="A2065" s="129">
        <v>4221</v>
      </c>
      <c r="B2065" s="222" t="s">
        <v>129</v>
      </c>
      <c r="C2065" s="111">
        <v>43</v>
      </c>
      <c r="D2065" s="112" t="s">
        <v>23</v>
      </c>
      <c r="E2065" s="141">
        <v>416000</v>
      </c>
      <c r="F2065" s="141">
        <v>416000</v>
      </c>
      <c r="G2065" s="141"/>
      <c r="H2065" s="141"/>
      <c r="I2065" s="141">
        <f t="shared" si="620"/>
        <v>416000</v>
      </c>
      <c r="J2065" s="247"/>
    </row>
    <row r="2066" spans="1:10" ht="15" x14ac:dyDescent="0.2">
      <c r="A2066" s="129">
        <v>4222</v>
      </c>
      <c r="B2066" s="222" t="s">
        <v>130</v>
      </c>
      <c r="C2066" s="111">
        <v>43</v>
      </c>
      <c r="D2066" s="112" t="s">
        <v>23</v>
      </c>
      <c r="E2066" s="141">
        <v>110000</v>
      </c>
      <c r="F2066" s="141">
        <v>110000</v>
      </c>
      <c r="G2066" s="141"/>
      <c r="H2066" s="141"/>
      <c r="I2066" s="141">
        <f t="shared" si="620"/>
        <v>110000</v>
      </c>
      <c r="J2066" s="247"/>
    </row>
    <row r="2067" spans="1:10" ht="15" x14ac:dyDescent="0.2">
      <c r="A2067" s="129">
        <v>4223</v>
      </c>
      <c r="B2067" s="222" t="s">
        <v>131</v>
      </c>
      <c r="C2067" s="111">
        <v>43</v>
      </c>
      <c r="D2067" s="112" t="s">
        <v>23</v>
      </c>
      <c r="E2067" s="141">
        <v>10000</v>
      </c>
      <c r="F2067" s="141">
        <v>10000</v>
      </c>
      <c r="G2067" s="141"/>
      <c r="H2067" s="141"/>
      <c r="I2067" s="141">
        <f t="shared" si="620"/>
        <v>10000</v>
      </c>
      <c r="J2067" s="247"/>
    </row>
    <row r="2068" spans="1:10" s="142" customFormat="1" ht="15" x14ac:dyDescent="0.2">
      <c r="A2068" s="186">
        <v>4227</v>
      </c>
      <c r="B2068" s="223" t="s">
        <v>132</v>
      </c>
      <c r="C2068" s="137">
        <v>43</v>
      </c>
      <c r="D2068" s="150" t="s">
        <v>23</v>
      </c>
      <c r="E2068" s="141">
        <v>5000</v>
      </c>
      <c r="F2068" s="141">
        <v>5000</v>
      </c>
      <c r="G2068" s="141"/>
      <c r="H2068" s="141"/>
      <c r="I2068" s="141">
        <f t="shared" si="620"/>
        <v>5000</v>
      </c>
      <c r="J2068" s="247"/>
    </row>
    <row r="2069" spans="1:10" x14ac:dyDescent="0.2">
      <c r="A2069" s="126">
        <v>426</v>
      </c>
      <c r="B2069" s="227" t="s">
        <v>939</v>
      </c>
      <c r="C2069" s="117"/>
      <c r="D2069" s="128"/>
      <c r="E2069" s="120">
        <f>SUM(E2070:E2070)</f>
        <v>382500</v>
      </c>
      <c r="F2069" s="120">
        <f>SUM(F2070:F2070)</f>
        <v>382500</v>
      </c>
      <c r="G2069" s="120">
        <f>SUM(G2070:G2070)</f>
        <v>0</v>
      </c>
      <c r="H2069" s="120">
        <f>SUM(H2070:H2070)</f>
        <v>0</v>
      </c>
      <c r="I2069" s="120">
        <f t="shared" si="620"/>
        <v>382500</v>
      </c>
      <c r="J2069" s="247"/>
    </row>
    <row r="2070" spans="1:10" ht="15" x14ac:dyDescent="0.2">
      <c r="A2070" s="129">
        <v>4262</v>
      </c>
      <c r="B2070" s="222" t="s">
        <v>135</v>
      </c>
      <c r="C2070" s="111">
        <v>43</v>
      </c>
      <c r="D2070" s="112" t="s">
        <v>23</v>
      </c>
      <c r="E2070" s="141">
        <v>382500</v>
      </c>
      <c r="F2070" s="141">
        <v>382500</v>
      </c>
      <c r="G2070" s="141"/>
      <c r="H2070" s="141"/>
      <c r="I2070" s="141">
        <f t="shared" si="620"/>
        <v>382500</v>
      </c>
      <c r="J2070" s="247"/>
    </row>
    <row r="2071" spans="1:10" x14ac:dyDescent="0.2">
      <c r="A2071" s="210" t="s">
        <v>981</v>
      </c>
      <c r="B2071" s="211" t="s">
        <v>996</v>
      </c>
      <c r="C2071" s="212"/>
      <c r="D2071" s="212"/>
      <c r="E2071" s="213">
        <f t="shared" ref="E2071:H2071" si="626">E2072</f>
        <v>0</v>
      </c>
      <c r="F2071" s="213">
        <f t="shared" si="626"/>
        <v>0</v>
      </c>
      <c r="G2071" s="213">
        <f t="shared" si="626"/>
        <v>0</v>
      </c>
      <c r="H2071" s="213">
        <f t="shared" si="626"/>
        <v>0</v>
      </c>
      <c r="I2071" s="213">
        <f t="shared" si="620"/>
        <v>0</v>
      </c>
      <c r="J2071" s="247"/>
    </row>
    <row r="2072" spans="1:10" x14ac:dyDescent="0.2">
      <c r="A2072" s="126">
        <v>451</v>
      </c>
      <c r="B2072" s="144" t="s">
        <v>136</v>
      </c>
      <c r="C2072" s="117"/>
      <c r="D2072" s="128"/>
      <c r="E2072" s="120">
        <f t="shared" ref="E2072:H2072" si="627">E2073</f>
        <v>0</v>
      </c>
      <c r="F2072" s="120">
        <f t="shared" si="627"/>
        <v>0</v>
      </c>
      <c r="G2072" s="120">
        <f t="shared" si="627"/>
        <v>0</v>
      </c>
      <c r="H2072" s="120">
        <f t="shared" si="627"/>
        <v>0</v>
      </c>
      <c r="I2072" s="120">
        <f t="shared" si="620"/>
        <v>0</v>
      </c>
      <c r="J2072" s="247"/>
    </row>
    <row r="2073" spans="1:10" ht="15" x14ac:dyDescent="0.2">
      <c r="A2073" s="129">
        <v>4511</v>
      </c>
      <c r="B2073" s="222" t="s">
        <v>136</v>
      </c>
      <c r="C2073" s="111">
        <v>43</v>
      </c>
      <c r="D2073" s="112" t="s">
        <v>23</v>
      </c>
      <c r="E2073" s="141">
        <v>0</v>
      </c>
      <c r="F2073" s="141">
        <v>0</v>
      </c>
      <c r="G2073" s="141"/>
      <c r="H2073" s="141"/>
      <c r="I2073" s="141">
        <f t="shared" si="620"/>
        <v>0</v>
      </c>
      <c r="J2073" s="247"/>
    </row>
    <row r="2074" spans="1:10" s="115" customFormat="1" x14ac:dyDescent="0.2">
      <c r="A2074" s="207" t="s">
        <v>952</v>
      </c>
      <c r="B2074" s="205" t="s">
        <v>953</v>
      </c>
      <c r="C2074" s="208"/>
      <c r="D2074" s="208"/>
      <c r="E2074" s="209">
        <f t="shared" ref="E2074:H2074" si="628">E2075</f>
        <v>25000</v>
      </c>
      <c r="F2074" s="209">
        <f t="shared" si="628"/>
        <v>25000</v>
      </c>
      <c r="G2074" s="209">
        <f t="shared" si="628"/>
        <v>0</v>
      </c>
      <c r="H2074" s="209">
        <f t="shared" si="628"/>
        <v>0</v>
      </c>
      <c r="I2074" s="209">
        <f t="shared" si="620"/>
        <v>25000</v>
      </c>
      <c r="J2074" s="247"/>
    </row>
    <row r="2075" spans="1:10" x14ac:dyDescent="0.2">
      <c r="A2075" s="210" t="s">
        <v>976</v>
      </c>
      <c r="B2075" s="211" t="s">
        <v>987</v>
      </c>
      <c r="C2075" s="212"/>
      <c r="D2075" s="212"/>
      <c r="E2075" s="213">
        <f t="shared" ref="E2075:H2075" si="629">E2076</f>
        <v>25000</v>
      </c>
      <c r="F2075" s="213">
        <f t="shared" si="629"/>
        <v>25000</v>
      </c>
      <c r="G2075" s="213">
        <f t="shared" si="629"/>
        <v>0</v>
      </c>
      <c r="H2075" s="213">
        <f t="shared" si="629"/>
        <v>0</v>
      </c>
      <c r="I2075" s="213">
        <f t="shared" si="620"/>
        <v>25000</v>
      </c>
      <c r="J2075" s="247"/>
    </row>
    <row r="2076" spans="1:10" s="115" customFormat="1" x14ac:dyDescent="0.2">
      <c r="A2076" s="126">
        <v>321</v>
      </c>
      <c r="B2076" s="227" t="s">
        <v>916</v>
      </c>
      <c r="C2076" s="117"/>
      <c r="D2076" s="128"/>
      <c r="E2076" s="120">
        <f t="shared" ref="E2076:H2076" si="630">E2077</f>
        <v>25000</v>
      </c>
      <c r="F2076" s="120">
        <f t="shared" si="630"/>
        <v>25000</v>
      </c>
      <c r="G2076" s="120">
        <f t="shared" si="630"/>
        <v>0</v>
      </c>
      <c r="H2076" s="120">
        <f t="shared" si="630"/>
        <v>0</v>
      </c>
      <c r="I2076" s="120">
        <f t="shared" si="620"/>
        <v>25000</v>
      </c>
      <c r="J2076" s="247"/>
    </row>
    <row r="2077" spans="1:10" s="115" customFormat="1" x14ac:dyDescent="0.2">
      <c r="A2077" s="129">
        <v>3211</v>
      </c>
      <c r="B2077" s="222" t="s">
        <v>110</v>
      </c>
      <c r="C2077" s="111">
        <v>51</v>
      </c>
      <c r="D2077" s="112" t="s">
        <v>23</v>
      </c>
      <c r="E2077" s="141">
        <v>25000</v>
      </c>
      <c r="F2077" s="141">
        <v>25000</v>
      </c>
      <c r="G2077" s="141"/>
      <c r="H2077" s="141"/>
      <c r="I2077" s="141">
        <f t="shared" si="620"/>
        <v>25000</v>
      </c>
      <c r="J2077" s="247"/>
    </row>
    <row r="2078" spans="1:10" s="115" customFormat="1" x14ac:dyDescent="0.2">
      <c r="A2078" s="202" t="s">
        <v>641</v>
      </c>
      <c r="B2078" s="225" t="s">
        <v>912</v>
      </c>
      <c r="C2078" s="203"/>
      <c r="D2078" s="203"/>
      <c r="E2078" s="204">
        <f>SUM(E2079+E2149+E2161+E2166)</f>
        <v>28034750</v>
      </c>
      <c r="F2078" s="204">
        <f>SUM(F2079+F2149+F2161+F2166)</f>
        <v>27834750</v>
      </c>
      <c r="G2078" s="204">
        <f>SUM(G2079+G2149+G2161+G2166)</f>
        <v>312500</v>
      </c>
      <c r="H2078" s="204">
        <f>SUM(H2079+H2149+H2161+H2166)</f>
        <v>0</v>
      </c>
      <c r="I2078" s="204">
        <f t="shared" si="620"/>
        <v>27522250</v>
      </c>
      <c r="J2078" s="247"/>
    </row>
    <row r="2079" spans="1:10" s="115" customFormat="1" ht="31.5" x14ac:dyDescent="0.2">
      <c r="A2079" s="171" t="s">
        <v>870</v>
      </c>
      <c r="B2079" s="173" t="s">
        <v>261</v>
      </c>
      <c r="C2079" s="194"/>
      <c r="D2079" s="194"/>
      <c r="E2079" s="174">
        <f>E2080+E2100+E2143</f>
        <v>25653750</v>
      </c>
      <c r="F2079" s="174">
        <f>F2080+F2100+F2143</f>
        <v>25453750</v>
      </c>
      <c r="G2079" s="174">
        <f>G2080+G2100+G2143</f>
        <v>312500</v>
      </c>
      <c r="H2079" s="174">
        <f>H2080+H2100+H2143</f>
        <v>0</v>
      </c>
      <c r="I2079" s="174">
        <f t="shared" si="620"/>
        <v>25141250</v>
      </c>
      <c r="J2079" s="247"/>
    </row>
    <row r="2080" spans="1:10" s="142" customFormat="1" x14ac:dyDescent="0.2">
      <c r="A2080" s="207" t="s">
        <v>956</v>
      </c>
      <c r="B2080" s="205" t="s">
        <v>910</v>
      </c>
      <c r="C2080" s="208"/>
      <c r="D2080" s="208"/>
      <c r="E2080" s="209">
        <f t="shared" ref="E2080:H2080" si="631">E2081+E2090</f>
        <v>12062250</v>
      </c>
      <c r="F2080" s="209">
        <f t="shared" si="631"/>
        <v>11862250</v>
      </c>
      <c r="G2080" s="209">
        <f t="shared" si="631"/>
        <v>312500</v>
      </c>
      <c r="H2080" s="209">
        <f t="shared" si="631"/>
        <v>0</v>
      </c>
      <c r="I2080" s="209">
        <f t="shared" si="620"/>
        <v>11549750</v>
      </c>
      <c r="J2080" s="247"/>
    </row>
    <row r="2081" spans="1:10" x14ac:dyDescent="0.2">
      <c r="A2081" s="210" t="s">
        <v>944</v>
      </c>
      <c r="B2081" s="211" t="s">
        <v>986</v>
      </c>
      <c r="C2081" s="212"/>
      <c r="D2081" s="212"/>
      <c r="E2081" s="213">
        <f t="shared" ref="E2081:H2081" si="632">E2082+E2085+E2087</f>
        <v>10951250</v>
      </c>
      <c r="F2081" s="213">
        <f t="shared" si="632"/>
        <v>10751250</v>
      </c>
      <c r="G2081" s="213">
        <f t="shared" si="632"/>
        <v>302500</v>
      </c>
      <c r="H2081" s="213">
        <f t="shared" si="632"/>
        <v>0</v>
      </c>
      <c r="I2081" s="213">
        <f t="shared" si="620"/>
        <v>10448750</v>
      </c>
      <c r="J2081" s="247"/>
    </row>
    <row r="2082" spans="1:10" s="142" customFormat="1" x14ac:dyDescent="0.2">
      <c r="A2082" s="119">
        <v>311</v>
      </c>
      <c r="B2082" s="226" t="s">
        <v>914</v>
      </c>
      <c r="C2082" s="117"/>
      <c r="D2082" s="128"/>
      <c r="E2082" s="120">
        <f>SUM(E2083:E2084)</f>
        <v>8900000</v>
      </c>
      <c r="F2082" s="120">
        <f>SUM(F2083:F2084)</f>
        <v>8680000</v>
      </c>
      <c r="G2082" s="120">
        <f>SUM(G2083:G2084)</f>
        <v>225000</v>
      </c>
      <c r="H2082" s="120">
        <f>SUM(H2083:H2084)</f>
        <v>0</v>
      </c>
      <c r="I2082" s="120">
        <f t="shared" si="620"/>
        <v>8455000</v>
      </c>
      <c r="J2082" s="247"/>
    </row>
    <row r="2083" spans="1:10" s="115" customFormat="1" x14ac:dyDescent="0.2">
      <c r="A2083" s="129">
        <v>3111</v>
      </c>
      <c r="B2083" s="222" t="s">
        <v>19</v>
      </c>
      <c r="C2083" s="111">
        <v>11</v>
      </c>
      <c r="D2083" s="112" t="s">
        <v>25</v>
      </c>
      <c r="E2083" s="147">
        <v>8750000</v>
      </c>
      <c r="F2083" s="147">
        <v>8530000</v>
      </c>
      <c r="G2083" s="147">
        <v>217500</v>
      </c>
      <c r="H2083" s="147"/>
      <c r="I2083" s="147">
        <f t="shared" si="620"/>
        <v>8312500</v>
      </c>
      <c r="J2083" s="247"/>
    </row>
    <row r="2084" spans="1:10" s="142" customFormat="1" ht="15" x14ac:dyDescent="0.2">
      <c r="A2084" s="129">
        <v>3113</v>
      </c>
      <c r="B2084" s="222" t="s">
        <v>20</v>
      </c>
      <c r="C2084" s="111">
        <v>11</v>
      </c>
      <c r="D2084" s="112" t="s">
        <v>25</v>
      </c>
      <c r="E2084" s="147">
        <v>150000</v>
      </c>
      <c r="F2084" s="147">
        <v>150000</v>
      </c>
      <c r="G2084" s="147">
        <v>7500</v>
      </c>
      <c r="H2084" s="147"/>
      <c r="I2084" s="147">
        <f t="shared" si="620"/>
        <v>142500</v>
      </c>
      <c r="J2084" s="247"/>
    </row>
    <row r="2085" spans="1:10" s="115" customFormat="1" x14ac:dyDescent="0.2">
      <c r="A2085" s="126">
        <v>312</v>
      </c>
      <c r="B2085" s="227" t="s">
        <v>22</v>
      </c>
      <c r="C2085" s="117"/>
      <c r="D2085" s="128"/>
      <c r="E2085" s="148">
        <f>SUM(E2086)</f>
        <v>501250</v>
      </c>
      <c r="F2085" s="148">
        <f>SUM(F2086)</f>
        <v>521250</v>
      </c>
      <c r="G2085" s="148">
        <f>SUM(G2086)</f>
        <v>0</v>
      </c>
      <c r="H2085" s="148">
        <f>SUM(H2086)</f>
        <v>0</v>
      </c>
      <c r="I2085" s="148">
        <f t="shared" si="620"/>
        <v>521250</v>
      </c>
      <c r="J2085" s="247"/>
    </row>
    <row r="2086" spans="1:10" s="142" customFormat="1" ht="15" x14ac:dyDescent="0.2">
      <c r="A2086" s="129">
        <v>3121</v>
      </c>
      <c r="B2086" s="222" t="s">
        <v>138</v>
      </c>
      <c r="C2086" s="111">
        <v>11</v>
      </c>
      <c r="D2086" s="112" t="s">
        <v>25</v>
      </c>
      <c r="E2086" s="147">
        <v>501250</v>
      </c>
      <c r="F2086" s="147">
        <v>521250</v>
      </c>
      <c r="G2086" s="147"/>
      <c r="H2086" s="147"/>
      <c r="I2086" s="147">
        <f t="shared" si="620"/>
        <v>521250</v>
      </c>
      <c r="J2086" s="247"/>
    </row>
    <row r="2087" spans="1:10" s="142" customFormat="1" x14ac:dyDescent="0.2">
      <c r="A2087" s="126">
        <v>313</v>
      </c>
      <c r="B2087" s="227" t="s">
        <v>915</v>
      </c>
      <c r="C2087" s="117"/>
      <c r="D2087" s="128"/>
      <c r="E2087" s="148">
        <f>SUM(E2088:E2089)</f>
        <v>1550000</v>
      </c>
      <c r="F2087" s="148">
        <f>SUM(F2088:F2089)</f>
        <v>1550000</v>
      </c>
      <c r="G2087" s="148">
        <f>SUM(G2088:G2089)</f>
        <v>77500</v>
      </c>
      <c r="H2087" s="148">
        <f>SUM(H2088:H2089)</f>
        <v>0</v>
      </c>
      <c r="I2087" s="148">
        <f t="shared" si="620"/>
        <v>1472500</v>
      </c>
      <c r="J2087" s="247"/>
    </row>
    <row r="2088" spans="1:10" ht="15" x14ac:dyDescent="0.2">
      <c r="A2088" s="129">
        <v>3131</v>
      </c>
      <c r="B2088" s="222" t="s">
        <v>211</v>
      </c>
      <c r="C2088" s="111">
        <v>11</v>
      </c>
      <c r="D2088" s="112" t="s">
        <v>25</v>
      </c>
      <c r="E2088" s="147">
        <v>80000</v>
      </c>
      <c r="F2088" s="147">
        <v>80000</v>
      </c>
      <c r="G2088" s="147">
        <v>4000</v>
      </c>
      <c r="H2088" s="147"/>
      <c r="I2088" s="147">
        <f t="shared" si="620"/>
        <v>76000</v>
      </c>
      <c r="J2088" s="247"/>
    </row>
    <row r="2089" spans="1:10" ht="15" x14ac:dyDescent="0.2">
      <c r="A2089" s="129">
        <v>3132</v>
      </c>
      <c r="B2089" s="222" t="s">
        <v>280</v>
      </c>
      <c r="C2089" s="111">
        <v>11</v>
      </c>
      <c r="D2089" s="112" t="s">
        <v>25</v>
      </c>
      <c r="E2089" s="147">
        <v>1470000</v>
      </c>
      <c r="F2089" s="147">
        <v>1470000</v>
      </c>
      <c r="G2089" s="147">
        <v>73500</v>
      </c>
      <c r="H2089" s="147"/>
      <c r="I2089" s="147">
        <f t="shared" si="620"/>
        <v>1396500</v>
      </c>
      <c r="J2089" s="247"/>
    </row>
    <row r="2090" spans="1:10" x14ac:dyDescent="0.2">
      <c r="A2090" s="210" t="s">
        <v>976</v>
      </c>
      <c r="B2090" s="211" t="s">
        <v>987</v>
      </c>
      <c r="C2090" s="212"/>
      <c r="D2090" s="212"/>
      <c r="E2090" s="213">
        <f t="shared" ref="E2090:H2090" si="633">E2091+E2093+E2095+E2098</f>
        <v>1111000</v>
      </c>
      <c r="F2090" s="213">
        <f t="shared" si="633"/>
        <v>1111000</v>
      </c>
      <c r="G2090" s="213">
        <f t="shared" si="633"/>
        <v>10000</v>
      </c>
      <c r="H2090" s="213">
        <f t="shared" si="633"/>
        <v>0</v>
      </c>
      <c r="I2090" s="213">
        <f t="shared" si="620"/>
        <v>1101000</v>
      </c>
      <c r="J2090" s="247"/>
    </row>
    <row r="2091" spans="1:10" s="115" customFormat="1" x14ac:dyDescent="0.2">
      <c r="A2091" s="119">
        <v>321</v>
      </c>
      <c r="B2091" s="227" t="s">
        <v>916</v>
      </c>
      <c r="C2091" s="117"/>
      <c r="D2091" s="128"/>
      <c r="E2091" s="120">
        <f>E2092</f>
        <v>10000</v>
      </c>
      <c r="F2091" s="120">
        <f>F2092</f>
        <v>10000</v>
      </c>
      <c r="G2091" s="120">
        <f>G2092</f>
        <v>0</v>
      </c>
      <c r="H2091" s="120">
        <f>H2092</f>
        <v>0</v>
      </c>
      <c r="I2091" s="120">
        <f t="shared" si="620"/>
        <v>10000</v>
      </c>
      <c r="J2091" s="247"/>
    </row>
    <row r="2092" spans="1:10" s="142" customFormat="1" ht="15" x14ac:dyDescent="0.2">
      <c r="A2092" s="123">
        <v>3211</v>
      </c>
      <c r="B2092" s="235" t="s">
        <v>110</v>
      </c>
      <c r="C2092" s="111">
        <v>11</v>
      </c>
      <c r="D2092" s="112" t="s">
        <v>25</v>
      </c>
      <c r="E2092" s="147">
        <v>10000</v>
      </c>
      <c r="F2092" s="147">
        <v>10000</v>
      </c>
      <c r="G2092" s="147"/>
      <c r="H2092" s="147"/>
      <c r="I2092" s="147">
        <f t="shared" si="620"/>
        <v>10000</v>
      </c>
      <c r="J2092" s="247"/>
    </row>
    <row r="2093" spans="1:10" s="115" customFormat="1" x14ac:dyDescent="0.2">
      <c r="A2093" s="126">
        <v>322</v>
      </c>
      <c r="B2093" s="227" t="s">
        <v>917</v>
      </c>
      <c r="C2093" s="117"/>
      <c r="D2093" s="128"/>
      <c r="E2093" s="120">
        <f>SUM(E2094)</f>
        <v>200000</v>
      </c>
      <c r="F2093" s="120">
        <f>SUM(F2094)</f>
        <v>200000</v>
      </c>
      <c r="G2093" s="120">
        <f>SUM(G2094)</f>
        <v>0</v>
      </c>
      <c r="H2093" s="120">
        <f>SUM(H2094)</f>
        <v>0</v>
      </c>
      <c r="I2093" s="120">
        <f t="shared" si="620"/>
        <v>200000</v>
      </c>
      <c r="J2093" s="247"/>
    </row>
    <row r="2094" spans="1:10" s="142" customFormat="1" ht="15" x14ac:dyDescent="0.2">
      <c r="A2094" s="129">
        <v>3223</v>
      </c>
      <c r="B2094" s="222" t="s">
        <v>115</v>
      </c>
      <c r="C2094" s="111">
        <v>11</v>
      </c>
      <c r="D2094" s="112" t="s">
        <v>25</v>
      </c>
      <c r="E2094" s="147">
        <v>200000</v>
      </c>
      <c r="F2094" s="147">
        <v>200000</v>
      </c>
      <c r="G2094" s="147"/>
      <c r="H2094" s="147"/>
      <c r="I2094" s="147">
        <f t="shared" si="620"/>
        <v>200000</v>
      </c>
      <c r="J2094" s="247"/>
    </row>
    <row r="2095" spans="1:10" s="142" customFormat="1" x14ac:dyDescent="0.2">
      <c r="A2095" s="126">
        <v>323</v>
      </c>
      <c r="B2095" s="227" t="s">
        <v>918</v>
      </c>
      <c r="C2095" s="117"/>
      <c r="D2095" s="128"/>
      <c r="E2095" s="120">
        <f>SUM(E2096:E2097)</f>
        <v>676000</v>
      </c>
      <c r="F2095" s="120">
        <f>SUM(F2096:F2097)</f>
        <v>676000</v>
      </c>
      <c r="G2095" s="120">
        <f>SUM(G2096:G2097)</f>
        <v>0</v>
      </c>
      <c r="H2095" s="120">
        <f>SUM(H2096:H2097)</f>
        <v>0</v>
      </c>
      <c r="I2095" s="120">
        <f t="shared" si="620"/>
        <v>676000</v>
      </c>
      <c r="J2095" s="247"/>
    </row>
    <row r="2096" spans="1:10" s="115" customFormat="1" x14ac:dyDescent="0.2">
      <c r="A2096" s="129">
        <v>3232</v>
      </c>
      <c r="B2096" s="222" t="s">
        <v>118</v>
      </c>
      <c r="C2096" s="111">
        <v>11</v>
      </c>
      <c r="D2096" s="112" t="s">
        <v>25</v>
      </c>
      <c r="E2096" s="147">
        <v>300000</v>
      </c>
      <c r="F2096" s="147">
        <v>300000</v>
      </c>
      <c r="G2096" s="147"/>
      <c r="H2096" s="147"/>
      <c r="I2096" s="147">
        <f t="shared" si="620"/>
        <v>300000</v>
      </c>
      <c r="J2096" s="247"/>
    </row>
    <row r="2097" spans="1:10" s="142" customFormat="1" ht="15" x14ac:dyDescent="0.2">
      <c r="A2097" s="129">
        <v>3235</v>
      </c>
      <c r="B2097" s="222" t="s">
        <v>42</v>
      </c>
      <c r="C2097" s="111">
        <v>11</v>
      </c>
      <c r="D2097" s="112" t="s">
        <v>25</v>
      </c>
      <c r="E2097" s="147">
        <v>376000</v>
      </c>
      <c r="F2097" s="147">
        <v>376000</v>
      </c>
      <c r="G2097" s="147"/>
      <c r="H2097" s="147"/>
      <c r="I2097" s="147">
        <f t="shared" si="620"/>
        <v>376000</v>
      </c>
      <c r="J2097" s="247"/>
    </row>
    <row r="2098" spans="1:10" x14ac:dyDescent="0.2">
      <c r="A2098" s="126">
        <v>329</v>
      </c>
      <c r="B2098" s="227" t="s">
        <v>125</v>
      </c>
      <c r="C2098" s="117"/>
      <c r="D2098" s="128"/>
      <c r="E2098" s="120">
        <f>SUM(E2099)</f>
        <v>225000</v>
      </c>
      <c r="F2098" s="120">
        <f>SUM(F2099)</f>
        <v>225000</v>
      </c>
      <c r="G2098" s="120">
        <f>SUM(G2099)</f>
        <v>10000</v>
      </c>
      <c r="H2098" s="120">
        <f>SUM(H2099)</f>
        <v>0</v>
      </c>
      <c r="I2098" s="120">
        <f t="shared" si="620"/>
        <v>215000</v>
      </c>
      <c r="J2098" s="247"/>
    </row>
    <row r="2099" spans="1:10" s="115" customFormat="1" x14ac:dyDescent="0.2">
      <c r="A2099" s="129">
        <v>3294</v>
      </c>
      <c r="B2099" s="222" t="s">
        <v>610</v>
      </c>
      <c r="C2099" s="111">
        <v>11</v>
      </c>
      <c r="D2099" s="112" t="s">
        <v>25</v>
      </c>
      <c r="E2099" s="147">
        <v>225000</v>
      </c>
      <c r="F2099" s="147">
        <v>225000</v>
      </c>
      <c r="G2099" s="147">
        <v>10000</v>
      </c>
      <c r="H2099" s="147"/>
      <c r="I2099" s="147">
        <f t="shared" si="620"/>
        <v>215000</v>
      </c>
      <c r="J2099" s="247"/>
    </row>
    <row r="2100" spans="1:10" x14ac:dyDescent="0.2">
      <c r="A2100" s="207" t="s">
        <v>944</v>
      </c>
      <c r="B2100" s="205" t="s">
        <v>945</v>
      </c>
      <c r="C2100" s="208"/>
      <c r="D2100" s="208"/>
      <c r="E2100" s="209">
        <f t="shared" ref="E2100:H2100" si="634">E2101+E2131+E2137+E2140</f>
        <v>13451500</v>
      </c>
      <c r="F2100" s="209">
        <f t="shared" si="634"/>
        <v>13451500</v>
      </c>
      <c r="G2100" s="209">
        <f t="shared" si="634"/>
        <v>0</v>
      </c>
      <c r="H2100" s="209">
        <f t="shared" si="634"/>
        <v>0</v>
      </c>
      <c r="I2100" s="209">
        <f t="shared" si="620"/>
        <v>13451500</v>
      </c>
      <c r="J2100" s="247"/>
    </row>
    <row r="2101" spans="1:10" x14ac:dyDescent="0.2">
      <c r="A2101" s="210" t="s">
        <v>976</v>
      </c>
      <c r="B2101" s="211" t="s">
        <v>987</v>
      </c>
      <c r="C2101" s="212"/>
      <c r="D2101" s="212"/>
      <c r="E2101" s="213">
        <f t="shared" ref="E2101:H2101" si="635">E2102+E2106+E2113+E2123</f>
        <v>13274500</v>
      </c>
      <c r="F2101" s="213">
        <f t="shared" si="635"/>
        <v>13274500</v>
      </c>
      <c r="G2101" s="213">
        <f t="shared" si="635"/>
        <v>0</v>
      </c>
      <c r="H2101" s="213">
        <f t="shared" si="635"/>
        <v>0</v>
      </c>
      <c r="I2101" s="213">
        <f t="shared" si="620"/>
        <v>13274500</v>
      </c>
      <c r="J2101" s="247"/>
    </row>
    <row r="2102" spans="1:10" x14ac:dyDescent="0.2">
      <c r="A2102" s="126">
        <v>321</v>
      </c>
      <c r="B2102" s="227" t="s">
        <v>916</v>
      </c>
      <c r="C2102" s="117"/>
      <c r="D2102" s="128"/>
      <c r="E2102" s="120">
        <f>SUM(E2103:E2105)</f>
        <v>1156000</v>
      </c>
      <c r="F2102" s="120">
        <f>SUM(F2103:F2105)</f>
        <v>1156000</v>
      </c>
      <c r="G2102" s="120">
        <f>SUM(G2103:G2105)</f>
        <v>0</v>
      </c>
      <c r="H2102" s="120">
        <f>SUM(H2103:H2105)</f>
        <v>0</v>
      </c>
      <c r="I2102" s="120">
        <f t="shared" si="620"/>
        <v>1156000</v>
      </c>
      <c r="J2102" s="247"/>
    </row>
    <row r="2103" spans="1:10" ht="15" x14ac:dyDescent="0.2">
      <c r="A2103" s="129">
        <v>3211</v>
      </c>
      <c r="B2103" s="222" t="s">
        <v>110</v>
      </c>
      <c r="C2103" s="111">
        <v>31</v>
      </c>
      <c r="D2103" s="112" t="s">
        <v>25</v>
      </c>
      <c r="E2103" s="141">
        <v>700000</v>
      </c>
      <c r="F2103" s="141">
        <v>700000</v>
      </c>
      <c r="G2103" s="141"/>
      <c r="H2103" s="141"/>
      <c r="I2103" s="141">
        <f t="shared" si="620"/>
        <v>700000</v>
      </c>
      <c r="J2103" s="247"/>
    </row>
    <row r="2104" spans="1:10" s="115" customFormat="1" x14ac:dyDescent="0.2">
      <c r="A2104" s="129">
        <v>3212</v>
      </c>
      <c r="B2104" s="222" t="s">
        <v>111</v>
      </c>
      <c r="C2104" s="111">
        <v>31</v>
      </c>
      <c r="D2104" s="112" t="s">
        <v>25</v>
      </c>
      <c r="E2104" s="141">
        <v>324000</v>
      </c>
      <c r="F2104" s="141">
        <v>324000</v>
      </c>
      <c r="G2104" s="141"/>
      <c r="H2104" s="141"/>
      <c r="I2104" s="141">
        <f t="shared" si="620"/>
        <v>324000</v>
      </c>
      <c r="J2104" s="247"/>
    </row>
    <row r="2105" spans="1:10" ht="15" x14ac:dyDescent="0.2">
      <c r="A2105" s="129">
        <v>3213</v>
      </c>
      <c r="B2105" s="222" t="s">
        <v>112</v>
      </c>
      <c r="C2105" s="111">
        <v>31</v>
      </c>
      <c r="D2105" s="112" t="s">
        <v>25</v>
      </c>
      <c r="E2105" s="141">
        <v>132000</v>
      </c>
      <c r="F2105" s="141">
        <v>132000</v>
      </c>
      <c r="G2105" s="141"/>
      <c r="H2105" s="141"/>
      <c r="I2105" s="141">
        <f t="shared" ref="I2105:I2168" si="636">F2105-G2105+H2105</f>
        <v>132000</v>
      </c>
      <c r="J2105" s="247"/>
    </row>
    <row r="2106" spans="1:10" x14ac:dyDescent="0.2">
      <c r="A2106" s="126">
        <v>322</v>
      </c>
      <c r="B2106" s="227" t="s">
        <v>917</v>
      </c>
      <c r="C2106" s="117"/>
      <c r="D2106" s="128"/>
      <c r="E2106" s="120">
        <f>SUM(E2107:E2112)</f>
        <v>2323000</v>
      </c>
      <c r="F2106" s="120">
        <f>SUM(F2107:F2112)</f>
        <v>2323000</v>
      </c>
      <c r="G2106" s="120">
        <f>SUM(G2107:G2112)</f>
        <v>0</v>
      </c>
      <c r="H2106" s="120">
        <f>SUM(H2107:H2112)</f>
        <v>0</v>
      </c>
      <c r="I2106" s="120">
        <f t="shared" si="636"/>
        <v>2323000</v>
      </c>
      <c r="J2106" s="247"/>
    </row>
    <row r="2107" spans="1:10" ht="15" x14ac:dyDescent="0.2">
      <c r="A2107" s="129">
        <v>3221</v>
      </c>
      <c r="B2107" s="222" t="s">
        <v>146</v>
      </c>
      <c r="C2107" s="111">
        <v>31</v>
      </c>
      <c r="D2107" s="112" t="s">
        <v>25</v>
      </c>
      <c r="E2107" s="141">
        <v>167000</v>
      </c>
      <c r="F2107" s="141">
        <v>167000</v>
      </c>
      <c r="G2107" s="141"/>
      <c r="H2107" s="141"/>
      <c r="I2107" s="141">
        <f t="shared" si="636"/>
        <v>167000</v>
      </c>
      <c r="J2107" s="247"/>
    </row>
    <row r="2108" spans="1:10" ht="15" x14ac:dyDescent="0.2">
      <c r="A2108" s="129">
        <v>3222</v>
      </c>
      <c r="B2108" s="222" t="s">
        <v>114</v>
      </c>
      <c r="C2108" s="111">
        <v>31</v>
      </c>
      <c r="D2108" s="112" t="s">
        <v>25</v>
      </c>
      <c r="E2108" s="141">
        <v>230000</v>
      </c>
      <c r="F2108" s="141">
        <v>230000</v>
      </c>
      <c r="G2108" s="141"/>
      <c r="H2108" s="141"/>
      <c r="I2108" s="141">
        <f t="shared" si="636"/>
        <v>230000</v>
      </c>
      <c r="J2108" s="247"/>
    </row>
    <row r="2109" spans="1:10" ht="15" x14ac:dyDescent="0.2">
      <c r="A2109" s="129">
        <v>3223</v>
      </c>
      <c r="B2109" s="222" t="s">
        <v>115</v>
      </c>
      <c r="C2109" s="111">
        <v>31</v>
      </c>
      <c r="D2109" s="112" t="s">
        <v>25</v>
      </c>
      <c r="E2109" s="141">
        <v>1246000</v>
      </c>
      <c r="F2109" s="141">
        <v>1246000</v>
      </c>
      <c r="G2109" s="141"/>
      <c r="H2109" s="141"/>
      <c r="I2109" s="141">
        <f t="shared" si="636"/>
        <v>1246000</v>
      </c>
      <c r="J2109" s="247"/>
    </row>
    <row r="2110" spans="1:10" ht="15" x14ac:dyDescent="0.2">
      <c r="A2110" s="129">
        <v>3224</v>
      </c>
      <c r="B2110" s="222" t="s">
        <v>144</v>
      </c>
      <c r="C2110" s="111">
        <v>31</v>
      </c>
      <c r="D2110" s="112" t="s">
        <v>25</v>
      </c>
      <c r="E2110" s="141">
        <v>448000</v>
      </c>
      <c r="F2110" s="141">
        <v>448000</v>
      </c>
      <c r="G2110" s="141"/>
      <c r="H2110" s="141"/>
      <c r="I2110" s="141">
        <f t="shared" si="636"/>
        <v>448000</v>
      </c>
      <c r="J2110" s="247"/>
    </row>
    <row r="2111" spans="1:10" s="115" customFormat="1" x14ac:dyDescent="0.2">
      <c r="A2111" s="129">
        <v>3225</v>
      </c>
      <c r="B2111" s="222" t="s">
        <v>151</v>
      </c>
      <c r="C2111" s="111">
        <v>31</v>
      </c>
      <c r="D2111" s="112" t="s">
        <v>25</v>
      </c>
      <c r="E2111" s="141">
        <v>177000</v>
      </c>
      <c r="F2111" s="141">
        <v>177000</v>
      </c>
      <c r="G2111" s="141"/>
      <c r="H2111" s="141"/>
      <c r="I2111" s="141">
        <f t="shared" si="636"/>
        <v>177000</v>
      </c>
      <c r="J2111" s="247"/>
    </row>
    <row r="2112" spans="1:10" ht="15" x14ac:dyDescent="0.2">
      <c r="A2112" s="129">
        <v>3227</v>
      </c>
      <c r="B2112" s="222" t="s">
        <v>235</v>
      </c>
      <c r="C2112" s="111">
        <v>31</v>
      </c>
      <c r="D2112" s="112" t="s">
        <v>25</v>
      </c>
      <c r="E2112" s="141">
        <v>55000</v>
      </c>
      <c r="F2112" s="141">
        <v>55000</v>
      </c>
      <c r="G2112" s="141"/>
      <c r="H2112" s="141"/>
      <c r="I2112" s="141">
        <f t="shared" si="636"/>
        <v>55000</v>
      </c>
      <c r="J2112" s="247"/>
    </row>
    <row r="2113" spans="1:10" x14ac:dyDescent="0.2">
      <c r="A2113" s="126">
        <v>323</v>
      </c>
      <c r="B2113" s="227" t="s">
        <v>918</v>
      </c>
      <c r="C2113" s="117"/>
      <c r="D2113" s="128"/>
      <c r="E2113" s="120">
        <f>SUM(E2114:E2122)</f>
        <v>9080500</v>
      </c>
      <c r="F2113" s="120">
        <f>SUM(F2114:F2122)</f>
        <v>9080500</v>
      </c>
      <c r="G2113" s="120">
        <f>SUM(G2114:G2122)</f>
        <v>0</v>
      </c>
      <c r="H2113" s="120">
        <f>SUM(H2114:H2122)</f>
        <v>0</v>
      </c>
      <c r="I2113" s="120">
        <f t="shared" si="636"/>
        <v>9080500</v>
      </c>
      <c r="J2113" s="247"/>
    </row>
    <row r="2114" spans="1:10" ht="15" x14ac:dyDescent="0.2">
      <c r="A2114" s="129">
        <v>3231</v>
      </c>
      <c r="B2114" s="222" t="s">
        <v>117</v>
      </c>
      <c r="C2114" s="111">
        <v>31</v>
      </c>
      <c r="D2114" s="112" t="s">
        <v>25</v>
      </c>
      <c r="E2114" s="141">
        <v>246000</v>
      </c>
      <c r="F2114" s="141">
        <v>246000</v>
      </c>
      <c r="G2114" s="141"/>
      <c r="H2114" s="141"/>
      <c r="I2114" s="141">
        <f t="shared" si="636"/>
        <v>246000</v>
      </c>
      <c r="J2114" s="247"/>
    </row>
    <row r="2115" spans="1:10" ht="15" x14ac:dyDescent="0.2">
      <c r="A2115" s="129">
        <v>3232</v>
      </c>
      <c r="B2115" s="222" t="s">
        <v>118</v>
      </c>
      <c r="C2115" s="111">
        <v>31</v>
      </c>
      <c r="D2115" s="112" t="s">
        <v>25</v>
      </c>
      <c r="E2115" s="141">
        <v>3528000</v>
      </c>
      <c r="F2115" s="141">
        <v>3528000</v>
      </c>
      <c r="G2115" s="141"/>
      <c r="H2115" s="141"/>
      <c r="I2115" s="141">
        <f t="shared" si="636"/>
        <v>3528000</v>
      </c>
      <c r="J2115" s="247"/>
    </row>
    <row r="2116" spans="1:10" ht="15" x14ac:dyDescent="0.2">
      <c r="A2116" s="129">
        <v>3233</v>
      </c>
      <c r="B2116" s="222" t="s">
        <v>119</v>
      </c>
      <c r="C2116" s="111">
        <v>31</v>
      </c>
      <c r="D2116" s="112" t="s">
        <v>25</v>
      </c>
      <c r="E2116" s="141">
        <v>19000</v>
      </c>
      <c r="F2116" s="141">
        <v>19000</v>
      </c>
      <c r="G2116" s="141"/>
      <c r="H2116" s="141"/>
      <c r="I2116" s="141">
        <f t="shared" si="636"/>
        <v>19000</v>
      </c>
      <c r="J2116" s="247"/>
    </row>
    <row r="2117" spans="1:10" ht="15" x14ac:dyDescent="0.2">
      <c r="A2117" s="129">
        <v>3234</v>
      </c>
      <c r="B2117" s="222" t="s">
        <v>120</v>
      </c>
      <c r="C2117" s="111">
        <v>31</v>
      </c>
      <c r="D2117" s="112" t="s">
        <v>25</v>
      </c>
      <c r="E2117" s="141">
        <v>105000</v>
      </c>
      <c r="F2117" s="141">
        <v>105000</v>
      </c>
      <c r="G2117" s="141"/>
      <c r="H2117" s="141"/>
      <c r="I2117" s="141">
        <f t="shared" si="636"/>
        <v>105000</v>
      </c>
      <c r="J2117" s="247"/>
    </row>
    <row r="2118" spans="1:10" ht="15" x14ac:dyDescent="0.2">
      <c r="A2118" s="129">
        <v>3235</v>
      </c>
      <c r="B2118" s="222" t="s">
        <v>42</v>
      </c>
      <c r="C2118" s="111">
        <v>31</v>
      </c>
      <c r="D2118" s="112" t="s">
        <v>25</v>
      </c>
      <c r="E2118" s="141">
        <v>548000</v>
      </c>
      <c r="F2118" s="141">
        <v>548000</v>
      </c>
      <c r="G2118" s="141"/>
      <c r="H2118" s="141"/>
      <c r="I2118" s="141">
        <f t="shared" si="636"/>
        <v>548000</v>
      </c>
      <c r="J2118" s="247"/>
    </row>
    <row r="2119" spans="1:10" ht="15" x14ac:dyDescent="0.2">
      <c r="A2119" s="129">
        <v>3236</v>
      </c>
      <c r="B2119" s="222" t="s">
        <v>121</v>
      </c>
      <c r="C2119" s="111">
        <v>31</v>
      </c>
      <c r="D2119" s="112" t="s">
        <v>25</v>
      </c>
      <c r="E2119" s="141">
        <v>40000</v>
      </c>
      <c r="F2119" s="141">
        <v>40000</v>
      </c>
      <c r="G2119" s="141"/>
      <c r="H2119" s="141"/>
      <c r="I2119" s="141">
        <f t="shared" si="636"/>
        <v>40000</v>
      </c>
      <c r="J2119" s="247"/>
    </row>
    <row r="2120" spans="1:10" ht="15" x14ac:dyDescent="0.2">
      <c r="A2120" s="129">
        <v>3237</v>
      </c>
      <c r="B2120" s="222" t="s">
        <v>36</v>
      </c>
      <c r="C2120" s="111">
        <v>31</v>
      </c>
      <c r="D2120" s="112" t="s">
        <v>25</v>
      </c>
      <c r="E2120" s="141">
        <v>3212500</v>
      </c>
      <c r="F2120" s="141">
        <v>3212500</v>
      </c>
      <c r="G2120" s="141"/>
      <c r="H2120" s="141"/>
      <c r="I2120" s="141">
        <f t="shared" si="636"/>
        <v>3212500</v>
      </c>
      <c r="J2120" s="247"/>
    </row>
    <row r="2121" spans="1:10" s="115" customFormat="1" x14ac:dyDescent="0.2">
      <c r="A2121" s="129">
        <v>3238</v>
      </c>
      <c r="B2121" s="222" t="s">
        <v>122</v>
      </c>
      <c r="C2121" s="111">
        <v>31</v>
      </c>
      <c r="D2121" s="112" t="s">
        <v>25</v>
      </c>
      <c r="E2121" s="141">
        <v>515000</v>
      </c>
      <c r="F2121" s="141">
        <v>515000</v>
      </c>
      <c r="G2121" s="141"/>
      <c r="H2121" s="141"/>
      <c r="I2121" s="141">
        <f t="shared" si="636"/>
        <v>515000</v>
      </c>
      <c r="J2121" s="247"/>
    </row>
    <row r="2122" spans="1:10" ht="15" x14ac:dyDescent="0.2">
      <c r="A2122" s="129">
        <v>3239</v>
      </c>
      <c r="B2122" s="222" t="s">
        <v>41</v>
      </c>
      <c r="C2122" s="111">
        <v>31</v>
      </c>
      <c r="D2122" s="112" t="s">
        <v>25</v>
      </c>
      <c r="E2122" s="141">
        <v>867000</v>
      </c>
      <c r="F2122" s="141">
        <v>867000</v>
      </c>
      <c r="G2122" s="141"/>
      <c r="H2122" s="141"/>
      <c r="I2122" s="141">
        <f t="shared" si="636"/>
        <v>867000</v>
      </c>
      <c r="J2122" s="247"/>
    </row>
    <row r="2123" spans="1:10" x14ac:dyDescent="0.2">
      <c r="A2123" s="126">
        <v>329</v>
      </c>
      <c r="B2123" s="227" t="s">
        <v>125</v>
      </c>
      <c r="C2123" s="117"/>
      <c r="D2123" s="128"/>
      <c r="E2123" s="120">
        <f>SUM(E2124:E2130)</f>
        <v>715000</v>
      </c>
      <c r="F2123" s="120">
        <f>SUM(F2124:F2130)</f>
        <v>715000</v>
      </c>
      <c r="G2123" s="120">
        <f>SUM(G2124:G2130)</f>
        <v>0</v>
      </c>
      <c r="H2123" s="120">
        <f>SUM(H2124:H2130)</f>
        <v>0</v>
      </c>
      <c r="I2123" s="120">
        <f t="shared" si="636"/>
        <v>715000</v>
      </c>
      <c r="J2123" s="247"/>
    </row>
    <row r="2124" spans="1:10" ht="30" x14ac:dyDescent="0.2">
      <c r="A2124" s="129">
        <v>3291</v>
      </c>
      <c r="B2124" s="222" t="s">
        <v>152</v>
      </c>
      <c r="C2124" s="111">
        <v>31</v>
      </c>
      <c r="D2124" s="112" t="s">
        <v>25</v>
      </c>
      <c r="E2124" s="141">
        <v>320000</v>
      </c>
      <c r="F2124" s="141">
        <v>320000</v>
      </c>
      <c r="G2124" s="141"/>
      <c r="H2124" s="141"/>
      <c r="I2124" s="141">
        <f t="shared" si="636"/>
        <v>320000</v>
      </c>
      <c r="J2124" s="247"/>
    </row>
    <row r="2125" spans="1:10" ht="15" x14ac:dyDescent="0.2">
      <c r="A2125" s="129">
        <v>3292</v>
      </c>
      <c r="B2125" s="222" t="s">
        <v>123</v>
      </c>
      <c r="C2125" s="111">
        <v>31</v>
      </c>
      <c r="D2125" s="112" t="s">
        <v>25</v>
      </c>
      <c r="E2125" s="141">
        <v>199000</v>
      </c>
      <c r="F2125" s="141">
        <v>199000</v>
      </c>
      <c r="G2125" s="141"/>
      <c r="H2125" s="141"/>
      <c r="I2125" s="141">
        <f t="shared" si="636"/>
        <v>199000</v>
      </c>
      <c r="J2125" s="247"/>
    </row>
    <row r="2126" spans="1:10" ht="15" x14ac:dyDescent="0.2">
      <c r="A2126" s="129">
        <v>3293</v>
      </c>
      <c r="B2126" s="222" t="s">
        <v>124</v>
      </c>
      <c r="C2126" s="111">
        <v>31</v>
      </c>
      <c r="D2126" s="112" t="s">
        <v>25</v>
      </c>
      <c r="E2126" s="141">
        <v>112000</v>
      </c>
      <c r="F2126" s="141">
        <v>112000</v>
      </c>
      <c r="G2126" s="141"/>
      <c r="H2126" s="141"/>
      <c r="I2126" s="141">
        <f t="shared" si="636"/>
        <v>112000</v>
      </c>
      <c r="J2126" s="247"/>
    </row>
    <row r="2127" spans="1:10" ht="15" x14ac:dyDescent="0.2">
      <c r="A2127" s="129">
        <v>3294</v>
      </c>
      <c r="B2127" s="222" t="s">
        <v>610</v>
      </c>
      <c r="C2127" s="111">
        <v>31</v>
      </c>
      <c r="D2127" s="112" t="s">
        <v>25</v>
      </c>
      <c r="E2127" s="141">
        <v>19000</v>
      </c>
      <c r="F2127" s="141">
        <v>19000</v>
      </c>
      <c r="G2127" s="141"/>
      <c r="H2127" s="141"/>
      <c r="I2127" s="141">
        <f t="shared" si="636"/>
        <v>19000</v>
      </c>
      <c r="J2127" s="247"/>
    </row>
    <row r="2128" spans="1:10" ht="15" x14ac:dyDescent="0.2">
      <c r="A2128" s="129">
        <v>3295</v>
      </c>
      <c r="B2128" s="222" t="s">
        <v>237</v>
      </c>
      <c r="C2128" s="111">
        <v>31</v>
      </c>
      <c r="D2128" s="112" t="s">
        <v>25</v>
      </c>
      <c r="E2128" s="141">
        <v>35000</v>
      </c>
      <c r="F2128" s="141">
        <v>35000</v>
      </c>
      <c r="G2128" s="141"/>
      <c r="H2128" s="141"/>
      <c r="I2128" s="141">
        <f t="shared" si="636"/>
        <v>35000</v>
      </c>
      <c r="J2128" s="247"/>
    </row>
    <row r="2129" spans="1:10" ht="15" x14ac:dyDescent="0.2">
      <c r="A2129" s="129">
        <v>3296</v>
      </c>
      <c r="B2129" s="222" t="s">
        <v>611</v>
      </c>
      <c r="C2129" s="111">
        <v>31</v>
      </c>
      <c r="D2129" s="112" t="s">
        <v>25</v>
      </c>
      <c r="E2129" s="141">
        <v>20000</v>
      </c>
      <c r="F2129" s="141">
        <v>20000</v>
      </c>
      <c r="G2129" s="141"/>
      <c r="H2129" s="141"/>
      <c r="I2129" s="141">
        <f t="shared" si="636"/>
        <v>20000</v>
      </c>
      <c r="J2129" s="247"/>
    </row>
    <row r="2130" spans="1:10" s="115" customFormat="1" x14ac:dyDescent="0.2">
      <c r="A2130" s="129">
        <v>3299</v>
      </c>
      <c r="B2130" s="222" t="s">
        <v>125</v>
      </c>
      <c r="C2130" s="111">
        <v>31</v>
      </c>
      <c r="D2130" s="112" t="s">
        <v>25</v>
      </c>
      <c r="E2130" s="141">
        <v>10000</v>
      </c>
      <c r="F2130" s="141">
        <v>10000</v>
      </c>
      <c r="G2130" s="141"/>
      <c r="H2130" s="141"/>
      <c r="I2130" s="141">
        <f t="shared" si="636"/>
        <v>10000</v>
      </c>
      <c r="J2130" s="247"/>
    </row>
    <row r="2131" spans="1:10" x14ac:dyDescent="0.2">
      <c r="A2131" s="210" t="s">
        <v>978</v>
      </c>
      <c r="B2131" s="211" t="s">
        <v>988</v>
      </c>
      <c r="C2131" s="212"/>
      <c r="D2131" s="212"/>
      <c r="E2131" s="213">
        <f t="shared" ref="E2131:H2131" si="637">E2132</f>
        <v>26000</v>
      </c>
      <c r="F2131" s="213">
        <f t="shared" si="637"/>
        <v>26000</v>
      </c>
      <c r="G2131" s="213">
        <f t="shared" si="637"/>
        <v>0</v>
      </c>
      <c r="H2131" s="213">
        <f t="shared" si="637"/>
        <v>0</v>
      </c>
      <c r="I2131" s="213">
        <f t="shared" si="636"/>
        <v>26000</v>
      </c>
      <c r="J2131" s="247"/>
    </row>
    <row r="2132" spans="1:10" x14ac:dyDescent="0.2">
      <c r="A2132" s="126">
        <v>343</v>
      </c>
      <c r="B2132" s="227" t="s">
        <v>919</v>
      </c>
      <c r="C2132" s="117"/>
      <c r="D2132" s="128"/>
      <c r="E2132" s="120">
        <f>SUM(E2133:E2136)</f>
        <v>26000</v>
      </c>
      <c r="F2132" s="120">
        <f>SUM(F2133:F2136)</f>
        <v>26000</v>
      </c>
      <c r="G2132" s="120">
        <f>SUM(G2133:G2136)</f>
        <v>0</v>
      </c>
      <c r="H2132" s="120">
        <f>SUM(H2133:H2136)</f>
        <v>0</v>
      </c>
      <c r="I2132" s="120">
        <f t="shared" si="636"/>
        <v>26000</v>
      </c>
      <c r="J2132" s="247"/>
    </row>
    <row r="2133" spans="1:10" ht="15" x14ac:dyDescent="0.2">
      <c r="A2133" s="129">
        <v>3431</v>
      </c>
      <c r="B2133" s="222" t="s">
        <v>153</v>
      </c>
      <c r="C2133" s="111">
        <v>31</v>
      </c>
      <c r="D2133" s="112" t="s">
        <v>25</v>
      </c>
      <c r="E2133" s="141">
        <v>3000</v>
      </c>
      <c r="F2133" s="141">
        <v>3000</v>
      </c>
      <c r="G2133" s="141"/>
      <c r="H2133" s="141"/>
      <c r="I2133" s="141">
        <f t="shared" si="636"/>
        <v>3000</v>
      </c>
      <c r="J2133" s="247"/>
    </row>
    <row r="2134" spans="1:10" ht="15" x14ac:dyDescent="0.2">
      <c r="A2134" s="129">
        <v>3432</v>
      </c>
      <c r="B2134" s="222" t="s">
        <v>633</v>
      </c>
      <c r="C2134" s="111">
        <v>31</v>
      </c>
      <c r="D2134" s="112" t="s">
        <v>25</v>
      </c>
      <c r="E2134" s="141">
        <v>20000</v>
      </c>
      <c r="F2134" s="141">
        <v>20000</v>
      </c>
      <c r="G2134" s="141"/>
      <c r="H2134" s="141"/>
      <c r="I2134" s="141">
        <f t="shared" si="636"/>
        <v>20000</v>
      </c>
      <c r="J2134" s="247"/>
    </row>
    <row r="2135" spans="1:10" ht="15" x14ac:dyDescent="0.2">
      <c r="A2135" s="129">
        <v>3433</v>
      </c>
      <c r="B2135" s="222" t="s">
        <v>126</v>
      </c>
      <c r="C2135" s="111">
        <v>31</v>
      </c>
      <c r="D2135" s="112" t="s">
        <v>25</v>
      </c>
      <c r="E2135" s="141">
        <v>2000</v>
      </c>
      <c r="F2135" s="141">
        <v>2000</v>
      </c>
      <c r="G2135" s="141"/>
      <c r="H2135" s="141"/>
      <c r="I2135" s="141">
        <f t="shared" si="636"/>
        <v>2000</v>
      </c>
      <c r="J2135" s="247"/>
    </row>
    <row r="2136" spans="1:10" ht="15" x14ac:dyDescent="0.2">
      <c r="A2136" s="129">
        <v>3434</v>
      </c>
      <c r="B2136" s="222" t="s">
        <v>127</v>
      </c>
      <c r="C2136" s="111">
        <v>31</v>
      </c>
      <c r="D2136" s="112" t="s">
        <v>25</v>
      </c>
      <c r="E2136" s="141">
        <v>1000</v>
      </c>
      <c r="F2136" s="141">
        <v>1000</v>
      </c>
      <c r="G2136" s="141"/>
      <c r="H2136" s="141"/>
      <c r="I2136" s="141">
        <f t="shared" si="636"/>
        <v>1000</v>
      </c>
      <c r="J2136" s="247"/>
    </row>
    <row r="2137" spans="1:10" ht="31.5" x14ac:dyDescent="0.2">
      <c r="A2137" s="210" t="s">
        <v>984</v>
      </c>
      <c r="B2137" s="211" t="s">
        <v>991</v>
      </c>
      <c r="C2137" s="212"/>
      <c r="D2137" s="212"/>
      <c r="E2137" s="213">
        <f t="shared" ref="E2137:H2137" si="638">E2138</f>
        <v>146000</v>
      </c>
      <c r="F2137" s="213">
        <f t="shared" si="638"/>
        <v>146000</v>
      </c>
      <c r="G2137" s="213">
        <f t="shared" si="638"/>
        <v>0</v>
      </c>
      <c r="H2137" s="213">
        <f t="shared" si="638"/>
        <v>0</v>
      </c>
      <c r="I2137" s="213">
        <f t="shared" si="636"/>
        <v>146000</v>
      </c>
      <c r="J2137" s="247"/>
    </row>
    <row r="2138" spans="1:10" x14ac:dyDescent="0.2">
      <c r="A2138" s="126">
        <v>372</v>
      </c>
      <c r="B2138" s="227" t="s">
        <v>920</v>
      </c>
      <c r="C2138" s="117"/>
      <c r="D2138" s="128"/>
      <c r="E2138" s="120">
        <f t="shared" ref="E2138:H2138" si="639">E2139</f>
        <v>146000</v>
      </c>
      <c r="F2138" s="120">
        <f t="shared" si="639"/>
        <v>146000</v>
      </c>
      <c r="G2138" s="120">
        <f t="shared" si="639"/>
        <v>0</v>
      </c>
      <c r="H2138" s="120">
        <f t="shared" si="639"/>
        <v>0</v>
      </c>
      <c r="I2138" s="120">
        <f t="shared" si="636"/>
        <v>146000</v>
      </c>
      <c r="J2138" s="247"/>
    </row>
    <row r="2139" spans="1:10" ht="15" x14ac:dyDescent="0.2">
      <c r="A2139" s="129">
        <v>3721</v>
      </c>
      <c r="B2139" s="222" t="s">
        <v>149</v>
      </c>
      <c r="C2139" s="111">
        <v>31</v>
      </c>
      <c r="D2139" s="112" t="s">
        <v>25</v>
      </c>
      <c r="E2139" s="141">
        <v>146000</v>
      </c>
      <c r="F2139" s="141">
        <v>146000</v>
      </c>
      <c r="G2139" s="141"/>
      <c r="H2139" s="141"/>
      <c r="I2139" s="141">
        <f t="shared" si="636"/>
        <v>146000</v>
      </c>
      <c r="J2139" s="247"/>
    </row>
    <row r="2140" spans="1:10" x14ac:dyDescent="0.2">
      <c r="A2140" s="210" t="s">
        <v>982</v>
      </c>
      <c r="B2140" s="211" t="s">
        <v>992</v>
      </c>
      <c r="C2140" s="212"/>
      <c r="D2140" s="212"/>
      <c r="E2140" s="213">
        <f t="shared" ref="E2140:H2140" si="640">E2141</f>
        <v>5000</v>
      </c>
      <c r="F2140" s="213">
        <f t="shared" si="640"/>
        <v>5000</v>
      </c>
      <c r="G2140" s="213">
        <f t="shared" si="640"/>
        <v>0</v>
      </c>
      <c r="H2140" s="213">
        <f t="shared" si="640"/>
        <v>0</v>
      </c>
      <c r="I2140" s="213">
        <f t="shared" si="636"/>
        <v>5000</v>
      </c>
      <c r="J2140" s="247"/>
    </row>
    <row r="2141" spans="1:10" x14ac:dyDescent="0.2">
      <c r="A2141" s="126">
        <v>383</v>
      </c>
      <c r="B2141" s="228" t="s">
        <v>932</v>
      </c>
      <c r="C2141" s="117"/>
      <c r="D2141" s="128"/>
      <c r="E2141" s="120">
        <f t="shared" ref="E2141:H2141" si="641">E2142</f>
        <v>5000</v>
      </c>
      <c r="F2141" s="120">
        <f t="shared" si="641"/>
        <v>5000</v>
      </c>
      <c r="G2141" s="120">
        <f t="shared" si="641"/>
        <v>0</v>
      </c>
      <c r="H2141" s="120">
        <f t="shared" si="641"/>
        <v>0</v>
      </c>
      <c r="I2141" s="120">
        <f t="shared" si="636"/>
        <v>5000</v>
      </c>
      <c r="J2141" s="247"/>
    </row>
    <row r="2142" spans="1:10" s="115" customFormat="1" x14ac:dyDescent="0.2">
      <c r="A2142" s="129">
        <v>3835</v>
      </c>
      <c r="B2142" s="222" t="s">
        <v>612</v>
      </c>
      <c r="C2142" s="111">
        <v>31</v>
      </c>
      <c r="D2142" s="112" t="s">
        <v>25</v>
      </c>
      <c r="E2142" s="141">
        <v>5000</v>
      </c>
      <c r="F2142" s="141">
        <v>5000</v>
      </c>
      <c r="G2142" s="141"/>
      <c r="H2142" s="141"/>
      <c r="I2142" s="141">
        <f t="shared" si="636"/>
        <v>5000</v>
      </c>
      <c r="J2142" s="247"/>
    </row>
    <row r="2143" spans="1:10" x14ac:dyDescent="0.2">
      <c r="A2143" s="207" t="s">
        <v>950</v>
      </c>
      <c r="B2143" s="205" t="s">
        <v>951</v>
      </c>
      <c r="C2143" s="208"/>
      <c r="D2143" s="208"/>
      <c r="E2143" s="209">
        <f t="shared" ref="E2143:H2143" si="642">E2144</f>
        <v>140000</v>
      </c>
      <c r="F2143" s="209">
        <f t="shared" si="642"/>
        <v>140000</v>
      </c>
      <c r="G2143" s="209">
        <f t="shared" si="642"/>
        <v>0</v>
      </c>
      <c r="H2143" s="209">
        <f t="shared" si="642"/>
        <v>0</v>
      </c>
      <c r="I2143" s="209">
        <f t="shared" si="636"/>
        <v>140000</v>
      </c>
      <c r="J2143" s="247"/>
    </row>
    <row r="2144" spans="1:10" x14ac:dyDescent="0.2">
      <c r="A2144" s="210" t="s">
        <v>976</v>
      </c>
      <c r="B2144" s="211" t="s">
        <v>987</v>
      </c>
      <c r="C2144" s="212"/>
      <c r="D2144" s="212"/>
      <c r="E2144" s="213">
        <f t="shared" ref="E2144:H2144" si="643">E2145+E2147</f>
        <v>140000</v>
      </c>
      <c r="F2144" s="213">
        <f t="shared" si="643"/>
        <v>140000</v>
      </c>
      <c r="G2144" s="213">
        <f t="shared" si="643"/>
        <v>0</v>
      </c>
      <c r="H2144" s="213">
        <f t="shared" si="643"/>
        <v>0</v>
      </c>
      <c r="I2144" s="213">
        <f t="shared" si="636"/>
        <v>140000</v>
      </c>
      <c r="J2144" s="247"/>
    </row>
    <row r="2145" spans="1:10" s="115" customFormat="1" x14ac:dyDescent="0.2">
      <c r="A2145" s="126">
        <v>321</v>
      </c>
      <c r="B2145" s="227" t="s">
        <v>916</v>
      </c>
      <c r="C2145" s="117"/>
      <c r="D2145" s="128"/>
      <c r="E2145" s="120">
        <f>E2146</f>
        <v>40000</v>
      </c>
      <c r="F2145" s="120">
        <f>F2146</f>
        <v>40000</v>
      </c>
      <c r="G2145" s="120">
        <f>G2146</f>
        <v>0</v>
      </c>
      <c r="H2145" s="120">
        <f>H2146</f>
        <v>0</v>
      </c>
      <c r="I2145" s="120">
        <f t="shared" si="636"/>
        <v>40000</v>
      </c>
      <c r="J2145" s="247"/>
    </row>
    <row r="2146" spans="1:10" s="142" customFormat="1" ht="15" x14ac:dyDescent="0.2">
      <c r="A2146" s="129">
        <v>3211</v>
      </c>
      <c r="B2146" s="222" t="s">
        <v>110</v>
      </c>
      <c r="C2146" s="111">
        <v>43</v>
      </c>
      <c r="D2146" s="112" t="s">
        <v>25</v>
      </c>
      <c r="E2146" s="141">
        <v>40000</v>
      </c>
      <c r="F2146" s="141">
        <v>40000</v>
      </c>
      <c r="G2146" s="141"/>
      <c r="H2146" s="141"/>
      <c r="I2146" s="141">
        <f t="shared" si="636"/>
        <v>40000</v>
      </c>
      <c r="J2146" s="247"/>
    </row>
    <row r="2147" spans="1:10" s="115" customFormat="1" x14ac:dyDescent="0.2">
      <c r="A2147" s="126">
        <v>322</v>
      </c>
      <c r="B2147" s="227" t="s">
        <v>917</v>
      </c>
      <c r="C2147" s="117"/>
      <c r="D2147" s="128"/>
      <c r="E2147" s="120">
        <f>E2148</f>
        <v>100000</v>
      </c>
      <c r="F2147" s="120">
        <f>F2148</f>
        <v>100000</v>
      </c>
      <c r="G2147" s="120">
        <f>G2148</f>
        <v>0</v>
      </c>
      <c r="H2147" s="120">
        <f>H2148</f>
        <v>0</v>
      </c>
      <c r="I2147" s="120">
        <f t="shared" si="636"/>
        <v>100000</v>
      </c>
      <c r="J2147" s="247"/>
    </row>
    <row r="2148" spans="1:10" s="115" customFormat="1" x14ac:dyDescent="0.2">
      <c r="A2148" s="129">
        <v>3223</v>
      </c>
      <c r="B2148" s="222" t="s">
        <v>115</v>
      </c>
      <c r="C2148" s="111">
        <v>43</v>
      </c>
      <c r="D2148" s="112" t="s">
        <v>25</v>
      </c>
      <c r="E2148" s="141">
        <v>100000</v>
      </c>
      <c r="F2148" s="141">
        <v>100000</v>
      </c>
      <c r="G2148" s="141"/>
      <c r="H2148" s="141"/>
      <c r="I2148" s="141">
        <f t="shared" si="636"/>
        <v>100000</v>
      </c>
      <c r="J2148" s="247"/>
    </row>
    <row r="2149" spans="1:10" s="115" customFormat="1" ht="31.5" x14ac:dyDescent="0.2">
      <c r="A2149" s="171" t="s">
        <v>270</v>
      </c>
      <c r="B2149" s="173" t="s">
        <v>613</v>
      </c>
      <c r="C2149" s="194"/>
      <c r="D2149" s="194"/>
      <c r="E2149" s="174">
        <f>E2150</f>
        <v>2045000</v>
      </c>
      <c r="F2149" s="174">
        <f>F2150</f>
        <v>2045000</v>
      </c>
      <c r="G2149" s="174">
        <f>G2150</f>
        <v>0</v>
      </c>
      <c r="H2149" s="174">
        <f>H2150</f>
        <v>0</v>
      </c>
      <c r="I2149" s="174">
        <f t="shared" si="636"/>
        <v>2045000</v>
      </c>
      <c r="J2149" s="247"/>
    </row>
    <row r="2150" spans="1:10" x14ac:dyDescent="0.2">
      <c r="A2150" s="207" t="s">
        <v>944</v>
      </c>
      <c r="B2150" s="205" t="s">
        <v>945</v>
      </c>
      <c r="C2150" s="208"/>
      <c r="D2150" s="208"/>
      <c r="E2150" s="209">
        <f t="shared" ref="E2150:H2150" si="644">E2151</f>
        <v>2045000</v>
      </c>
      <c r="F2150" s="209">
        <f t="shared" si="644"/>
        <v>2045000</v>
      </c>
      <c r="G2150" s="209">
        <f t="shared" si="644"/>
        <v>0</v>
      </c>
      <c r="H2150" s="209">
        <f t="shared" si="644"/>
        <v>0</v>
      </c>
      <c r="I2150" s="209">
        <f t="shared" si="636"/>
        <v>2045000</v>
      </c>
      <c r="J2150" s="247"/>
    </row>
    <row r="2151" spans="1:10" x14ac:dyDescent="0.2">
      <c r="A2151" s="210" t="s">
        <v>977</v>
      </c>
      <c r="B2151" s="211" t="s">
        <v>994</v>
      </c>
      <c r="C2151" s="212"/>
      <c r="D2151" s="212"/>
      <c r="E2151" s="213">
        <f t="shared" ref="E2151:H2151" si="645">E2152+E2159</f>
        <v>2045000</v>
      </c>
      <c r="F2151" s="213">
        <f t="shared" si="645"/>
        <v>2045000</v>
      </c>
      <c r="G2151" s="213">
        <f t="shared" si="645"/>
        <v>0</v>
      </c>
      <c r="H2151" s="213">
        <f t="shared" si="645"/>
        <v>0</v>
      </c>
      <c r="I2151" s="213">
        <f t="shared" si="636"/>
        <v>2045000</v>
      </c>
      <c r="J2151" s="247"/>
    </row>
    <row r="2152" spans="1:10" s="142" customFormat="1" x14ac:dyDescent="0.2">
      <c r="A2152" s="126">
        <v>422</v>
      </c>
      <c r="B2152" s="227" t="s">
        <v>921</v>
      </c>
      <c r="C2152" s="117"/>
      <c r="D2152" s="128"/>
      <c r="E2152" s="120">
        <f>SUM(E2153:E2158)</f>
        <v>1825000</v>
      </c>
      <c r="F2152" s="120">
        <f>SUM(F2153:F2158)</f>
        <v>1825000</v>
      </c>
      <c r="G2152" s="120">
        <f>SUM(G2153:G2158)</f>
        <v>0</v>
      </c>
      <c r="H2152" s="120">
        <f>SUM(H2153:H2158)</f>
        <v>0</v>
      </c>
      <c r="I2152" s="120">
        <f t="shared" si="636"/>
        <v>1825000</v>
      </c>
      <c r="J2152" s="247"/>
    </row>
    <row r="2153" spans="1:10" s="146" customFormat="1" x14ac:dyDescent="0.2">
      <c r="A2153" s="129">
        <v>4221</v>
      </c>
      <c r="B2153" s="222" t="s">
        <v>129</v>
      </c>
      <c r="C2153" s="111">
        <v>31</v>
      </c>
      <c r="D2153" s="112" t="s">
        <v>25</v>
      </c>
      <c r="E2153" s="141">
        <v>395000</v>
      </c>
      <c r="F2153" s="141">
        <v>395000</v>
      </c>
      <c r="G2153" s="141"/>
      <c r="H2153" s="141"/>
      <c r="I2153" s="141">
        <f t="shared" si="636"/>
        <v>395000</v>
      </c>
      <c r="J2153" s="247"/>
    </row>
    <row r="2154" spans="1:10" s="142" customFormat="1" ht="15" x14ac:dyDescent="0.2">
      <c r="A2154" s="129">
        <v>4222</v>
      </c>
      <c r="B2154" s="222" t="s">
        <v>130</v>
      </c>
      <c r="C2154" s="111">
        <v>31</v>
      </c>
      <c r="D2154" s="112" t="s">
        <v>25</v>
      </c>
      <c r="E2154" s="141">
        <v>50000</v>
      </c>
      <c r="F2154" s="141">
        <v>50000</v>
      </c>
      <c r="G2154" s="141"/>
      <c r="H2154" s="141"/>
      <c r="I2154" s="141">
        <f t="shared" si="636"/>
        <v>50000</v>
      </c>
      <c r="J2154" s="247"/>
    </row>
    <row r="2155" spans="1:10" s="142" customFormat="1" ht="15" x14ac:dyDescent="0.2">
      <c r="A2155" s="129">
        <v>4223</v>
      </c>
      <c r="B2155" s="222" t="s">
        <v>131</v>
      </c>
      <c r="C2155" s="111">
        <v>31</v>
      </c>
      <c r="D2155" s="112" t="s">
        <v>25</v>
      </c>
      <c r="E2155" s="141">
        <v>35000</v>
      </c>
      <c r="F2155" s="141">
        <v>35000</v>
      </c>
      <c r="G2155" s="141"/>
      <c r="H2155" s="141"/>
      <c r="I2155" s="141">
        <f t="shared" si="636"/>
        <v>35000</v>
      </c>
      <c r="J2155" s="247"/>
    </row>
    <row r="2156" spans="1:10" s="142" customFormat="1" ht="15" x14ac:dyDescent="0.2">
      <c r="A2156" s="129">
        <v>4224</v>
      </c>
      <c r="B2156" s="222" t="s">
        <v>621</v>
      </c>
      <c r="C2156" s="111">
        <v>31</v>
      </c>
      <c r="D2156" s="112" t="s">
        <v>25</v>
      </c>
      <c r="E2156" s="141">
        <v>35000</v>
      </c>
      <c r="F2156" s="141">
        <v>35000</v>
      </c>
      <c r="G2156" s="141"/>
      <c r="H2156" s="141"/>
      <c r="I2156" s="141">
        <f t="shared" si="636"/>
        <v>35000</v>
      </c>
      <c r="J2156" s="247"/>
    </row>
    <row r="2157" spans="1:10" s="115" customFormat="1" x14ac:dyDescent="0.2">
      <c r="A2157" s="129">
        <v>4225</v>
      </c>
      <c r="B2157" s="222" t="s">
        <v>134</v>
      </c>
      <c r="C2157" s="111">
        <v>31</v>
      </c>
      <c r="D2157" s="112" t="s">
        <v>25</v>
      </c>
      <c r="E2157" s="141">
        <v>1260000</v>
      </c>
      <c r="F2157" s="141">
        <v>1260000</v>
      </c>
      <c r="G2157" s="141"/>
      <c r="H2157" s="141"/>
      <c r="I2157" s="141">
        <f t="shared" si="636"/>
        <v>1260000</v>
      </c>
      <c r="J2157" s="247"/>
    </row>
    <row r="2158" spans="1:10" s="142" customFormat="1" ht="15" x14ac:dyDescent="0.2">
      <c r="A2158" s="129">
        <v>4227</v>
      </c>
      <c r="B2158" s="222" t="s">
        <v>132</v>
      </c>
      <c r="C2158" s="111">
        <v>31</v>
      </c>
      <c r="D2158" s="112" t="s">
        <v>25</v>
      </c>
      <c r="E2158" s="141">
        <v>50000</v>
      </c>
      <c r="F2158" s="141">
        <v>50000</v>
      </c>
      <c r="G2158" s="141"/>
      <c r="H2158" s="141"/>
      <c r="I2158" s="141">
        <f t="shared" si="636"/>
        <v>50000</v>
      </c>
      <c r="J2158" s="247"/>
    </row>
    <row r="2159" spans="1:10" x14ac:dyDescent="0.2">
      <c r="A2159" s="126">
        <v>426</v>
      </c>
      <c r="B2159" s="227" t="s">
        <v>939</v>
      </c>
      <c r="C2159" s="117"/>
      <c r="D2159" s="128"/>
      <c r="E2159" s="120">
        <f>E2160</f>
        <v>220000</v>
      </c>
      <c r="F2159" s="120">
        <f>F2160</f>
        <v>220000</v>
      </c>
      <c r="G2159" s="120">
        <f>G2160</f>
        <v>0</v>
      </c>
      <c r="H2159" s="120">
        <f>H2160</f>
        <v>0</v>
      </c>
      <c r="I2159" s="120">
        <f t="shared" si="636"/>
        <v>220000</v>
      </c>
      <c r="J2159" s="247"/>
    </row>
    <row r="2160" spans="1:10" ht="15" x14ac:dyDescent="0.2">
      <c r="A2160" s="129">
        <v>4262</v>
      </c>
      <c r="B2160" s="222" t="s">
        <v>135</v>
      </c>
      <c r="C2160" s="111">
        <v>31</v>
      </c>
      <c r="D2160" s="112" t="s">
        <v>25</v>
      </c>
      <c r="E2160" s="141">
        <v>220000</v>
      </c>
      <c r="F2160" s="141">
        <v>220000</v>
      </c>
      <c r="G2160" s="141"/>
      <c r="H2160" s="141"/>
      <c r="I2160" s="141">
        <f t="shared" si="636"/>
        <v>220000</v>
      </c>
      <c r="J2160" s="247"/>
    </row>
    <row r="2161" spans="1:10" x14ac:dyDescent="0.2">
      <c r="A2161" s="170" t="s">
        <v>653</v>
      </c>
      <c r="B2161" s="173" t="s">
        <v>35</v>
      </c>
      <c r="C2161" s="194"/>
      <c r="D2161" s="194"/>
      <c r="E2161" s="174">
        <f>E2162</f>
        <v>190000</v>
      </c>
      <c r="F2161" s="174">
        <f>F2162</f>
        <v>190000</v>
      </c>
      <c r="G2161" s="174">
        <f>G2162</f>
        <v>0</v>
      </c>
      <c r="H2161" s="174">
        <f>H2162</f>
        <v>0</v>
      </c>
      <c r="I2161" s="174">
        <f t="shared" si="636"/>
        <v>190000</v>
      </c>
      <c r="J2161" s="247"/>
    </row>
    <row r="2162" spans="1:10" x14ac:dyDescent="0.2">
      <c r="A2162" s="207" t="s">
        <v>944</v>
      </c>
      <c r="B2162" s="205" t="s">
        <v>945</v>
      </c>
      <c r="C2162" s="208"/>
      <c r="D2162" s="208"/>
      <c r="E2162" s="209">
        <f t="shared" ref="E2162:H2162" si="646">E2163</f>
        <v>190000</v>
      </c>
      <c r="F2162" s="209">
        <f t="shared" si="646"/>
        <v>190000</v>
      </c>
      <c r="G2162" s="209">
        <f t="shared" si="646"/>
        <v>0</v>
      </c>
      <c r="H2162" s="209">
        <f t="shared" si="646"/>
        <v>0</v>
      </c>
      <c r="I2162" s="209">
        <f t="shared" si="636"/>
        <v>190000</v>
      </c>
      <c r="J2162" s="247"/>
    </row>
    <row r="2163" spans="1:10" x14ac:dyDescent="0.2">
      <c r="A2163" s="210" t="s">
        <v>977</v>
      </c>
      <c r="B2163" s="211" t="s">
        <v>994</v>
      </c>
      <c r="C2163" s="212"/>
      <c r="D2163" s="212"/>
      <c r="E2163" s="213">
        <f t="shared" ref="E2163:H2163" si="647">E2164</f>
        <v>190000</v>
      </c>
      <c r="F2163" s="213">
        <f t="shared" si="647"/>
        <v>190000</v>
      </c>
      <c r="G2163" s="213">
        <f t="shared" si="647"/>
        <v>0</v>
      </c>
      <c r="H2163" s="213">
        <f t="shared" si="647"/>
        <v>0</v>
      </c>
      <c r="I2163" s="213">
        <f t="shared" si="636"/>
        <v>190000</v>
      </c>
      <c r="J2163" s="247"/>
    </row>
    <row r="2164" spans="1:10" s="142" customFormat="1" x14ac:dyDescent="0.2">
      <c r="A2164" s="135">
        <v>423</v>
      </c>
      <c r="B2164" s="119" t="s">
        <v>937</v>
      </c>
      <c r="C2164" s="143"/>
      <c r="D2164" s="136"/>
      <c r="E2164" s="120">
        <f>E2165</f>
        <v>190000</v>
      </c>
      <c r="F2164" s="120">
        <f>F2165</f>
        <v>190000</v>
      </c>
      <c r="G2164" s="120">
        <f>G2165</f>
        <v>0</v>
      </c>
      <c r="H2164" s="120">
        <f>H2165</f>
        <v>0</v>
      </c>
      <c r="I2164" s="120">
        <f t="shared" si="636"/>
        <v>190000</v>
      </c>
      <c r="J2164" s="247"/>
    </row>
    <row r="2165" spans="1:10" ht="15" x14ac:dyDescent="0.2">
      <c r="A2165" s="129">
        <v>4231</v>
      </c>
      <c r="B2165" s="235" t="s">
        <v>128</v>
      </c>
      <c r="C2165" s="111">
        <v>31</v>
      </c>
      <c r="D2165" s="112" t="s">
        <v>25</v>
      </c>
      <c r="E2165" s="141">
        <v>190000</v>
      </c>
      <c r="F2165" s="141">
        <v>190000</v>
      </c>
      <c r="G2165" s="141"/>
      <c r="H2165" s="141"/>
      <c r="I2165" s="141">
        <f t="shared" si="636"/>
        <v>190000</v>
      </c>
      <c r="J2165" s="247"/>
    </row>
    <row r="2166" spans="1:10" ht="31.5" x14ac:dyDescent="0.2">
      <c r="A2166" s="171" t="s">
        <v>657</v>
      </c>
      <c r="B2166" s="173" t="s">
        <v>79</v>
      </c>
      <c r="C2166" s="194"/>
      <c r="D2166" s="194"/>
      <c r="E2166" s="174">
        <f>E2167</f>
        <v>146000</v>
      </c>
      <c r="F2166" s="174">
        <f>F2167</f>
        <v>146000</v>
      </c>
      <c r="G2166" s="174">
        <f>G2167</f>
        <v>0</v>
      </c>
      <c r="H2166" s="174">
        <f>H2167</f>
        <v>0</v>
      </c>
      <c r="I2166" s="174">
        <f t="shared" si="636"/>
        <v>146000</v>
      </c>
      <c r="J2166" s="247"/>
    </row>
    <row r="2167" spans="1:10" s="115" customFormat="1" x14ac:dyDescent="0.2">
      <c r="A2167" s="207" t="s">
        <v>956</v>
      </c>
      <c r="B2167" s="205" t="s">
        <v>910</v>
      </c>
      <c r="C2167" s="208"/>
      <c r="D2167" s="208"/>
      <c r="E2167" s="209">
        <f t="shared" ref="E2167:H2167" si="648">E2168+E2175+E2178</f>
        <v>146000</v>
      </c>
      <c r="F2167" s="209">
        <f t="shared" si="648"/>
        <v>146000</v>
      </c>
      <c r="G2167" s="209">
        <f t="shared" si="648"/>
        <v>0</v>
      </c>
      <c r="H2167" s="209">
        <f t="shared" si="648"/>
        <v>0</v>
      </c>
      <c r="I2167" s="209">
        <f t="shared" si="636"/>
        <v>146000</v>
      </c>
      <c r="J2167" s="247"/>
    </row>
    <row r="2168" spans="1:10" x14ac:dyDescent="0.2">
      <c r="A2168" s="210" t="s">
        <v>944</v>
      </c>
      <c r="B2168" s="211" t="s">
        <v>986</v>
      </c>
      <c r="C2168" s="212"/>
      <c r="D2168" s="212"/>
      <c r="E2168" s="213">
        <f t="shared" ref="E2168:H2168" si="649">E2169+E2172</f>
        <v>66000</v>
      </c>
      <c r="F2168" s="213">
        <f t="shared" si="649"/>
        <v>66000</v>
      </c>
      <c r="G2168" s="213">
        <f t="shared" si="649"/>
        <v>0</v>
      </c>
      <c r="H2168" s="213">
        <f t="shared" si="649"/>
        <v>0</v>
      </c>
      <c r="I2168" s="213">
        <f t="shared" si="636"/>
        <v>66000</v>
      </c>
      <c r="J2168" s="247"/>
    </row>
    <row r="2169" spans="1:10" s="153" customFormat="1" x14ac:dyDescent="0.2">
      <c r="A2169" s="126">
        <v>311</v>
      </c>
      <c r="B2169" s="226" t="s">
        <v>914</v>
      </c>
      <c r="C2169" s="117"/>
      <c r="D2169" s="128"/>
      <c r="E2169" s="120">
        <f>SUM(E2170:E2171)</f>
        <v>56500</v>
      </c>
      <c r="F2169" s="120">
        <f>SUM(F2170:F2171)</f>
        <v>56500</v>
      </c>
      <c r="G2169" s="120">
        <f>SUM(G2170:G2171)</f>
        <v>0</v>
      </c>
      <c r="H2169" s="120">
        <f>SUM(H2170:H2171)</f>
        <v>0</v>
      </c>
      <c r="I2169" s="120">
        <f t="shared" ref="I2169:I2232" si="650">F2169-G2169+H2169</f>
        <v>56500</v>
      </c>
      <c r="J2169" s="247"/>
    </row>
    <row r="2170" spans="1:10" ht="15" x14ac:dyDescent="0.2">
      <c r="A2170" s="129">
        <v>3111</v>
      </c>
      <c r="B2170" s="222" t="s">
        <v>19</v>
      </c>
      <c r="C2170" s="111">
        <v>11</v>
      </c>
      <c r="D2170" s="112" t="s">
        <v>25</v>
      </c>
      <c r="E2170" s="147">
        <v>46000</v>
      </c>
      <c r="F2170" s="147">
        <v>46000</v>
      </c>
      <c r="G2170" s="147"/>
      <c r="H2170" s="147"/>
      <c r="I2170" s="147">
        <f t="shared" si="650"/>
        <v>46000</v>
      </c>
      <c r="J2170" s="247"/>
    </row>
    <row r="2171" spans="1:10" s="142" customFormat="1" ht="15" x14ac:dyDescent="0.2">
      <c r="A2171" s="129">
        <v>3114</v>
      </c>
      <c r="B2171" s="222" t="s">
        <v>21</v>
      </c>
      <c r="C2171" s="111">
        <v>11</v>
      </c>
      <c r="D2171" s="112" t="s">
        <v>25</v>
      </c>
      <c r="E2171" s="147">
        <v>10500</v>
      </c>
      <c r="F2171" s="147">
        <v>10500</v>
      </c>
      <c r="G2171" s="147"/>
      <c r="H2171" s="147"/>
      <c r="I2171" s="147">
        <f t="shared" si="650"/>
        <v>10500</v>
      </c>
      <c r="J2171" s="247"/>
    </row>
    <row r="2172" spans="1:10" s="142" customFormat="1" x14ac:dyDescent="0.2">
      <c r="A2172" s="126">
        <v>313</v>
      </c>
      <c r="B2172" s="227" t="s">
        <v>915</v>
      </c>
      <c r="C2172" s="117"/>
      <c r="D2172" s="128"/>
      <c r="E2172" s="120">
        <f>SUM(E2173:E2174)</f>
        <v>9500</v>
      </c>
      <c r="F2172" s="120">
        <f>SUM(F2173:F2174)</f>
        <v>9500</v>
      </c>
      <c r="G2172" s="120">
        <f>SUM(G2173:G2174)</f>
        <v>0</v>
      </c>
      <c r="H2172" s="120">
        <f>SUM(H2173:H2174)</f>
        <v>0</v>
      </c>
      <c r="I2172" s="120">
        <f t="shared" si="650"/>
        <v>9500</v>
      </c>
      <c r="J2172" s="247"/>
    </row>
    <row r="2173" spans="1:10" ht="15" x14ac:dyDescent="0.2">
      <c r="A2173" s="129">
        <v>3132</v>
      </c>
      <c r="B2173" s="222" t="s">
        <v>280</v>
      </c>
      <c r="C2173" s="111">
        <v>11</v>
      </c>
      <c r="D2173" s="112" t="s">
        <v>25</v>
      </c>
      <c r="E2173" s="147">
        <v>8500</v>
      </c>
      <c r="F2173" s="147">
        <v>8500</v>
      </c>
      <c r="G2173" s="147"/>
      <c r="H2173" s="147"/>
      <c r="I2173" s="147">
        <f t="shared" si="650"/>
        <v>8500</v>
      </c>
      <c r="J2173" s="247"/>
    </row>
    <row r="2174" spans="1:10" ht="15" x14ac:dyDescent="0.2">
      <c r="A2174" s="129">
        <v>3133</v>
      </c>
      <c r="B2174" s="222" t="s">
        <v>258</v>
      </c>
      <c r="C2174" s="111">
        <v>11</v>
      </c>
      <c r="D2174" s="112" t="s">
        <v>25</v>
      </c>
      <c r="E2174" s="147">
        <v>1000</v>
      </c>
      <c r="F2174" s="147">
        <v>1000</v>
      </c>
      <c r="G2174" s="147"/>
      <c r="H2174" s="147"/>
      <c r="I2174" s="147">
        <f t="shared" si="650"/>
        <v>1000</v>
      </c>
      <c r="J2174" s="247"/>
    </row>
    <row r="2175" spans="1:10" x14ac:dyDescent="0.2">
      <c r="A2175" s="210" t="s">
        <v>976</v>
      </c>
      <c r="B2175" s="211" t="s">
        <v>987</v>
      </c>
      <c r="C2175" s="212"/>
      <c r="D2175" s="212"/>
      <c r="E2175" s="213">
        <f t="shared" ref="E2175:H2175" si="651">E2176</f>
        <v>49000</v>
      </c>
      <c r="F2175" s="213">
        <f t="shared" si="651"/>
        <v>49000</v>
      </c>
      <c r="G2175" s="213">
        <f t="shared" si="651"/>
        <v>0</v>
      </c>
      <c r="H2175" s="213">
        <f t="shared" si="651"/>
        <v>0</v>
      </c>
      <c r="I2175" s="213">
        <f t="shared" si="650"/>
        <v>49000</v>
      </c>
      <c r="J2175" s="247"/>
    </row>
    <row r="2176" spans="1:10" x14ac:dyDescent="0.2">
      <c r="A2176" s="126">
        <v>329</v>
      </c>
      <c r="B2176" s="227" t="s">
        <v>125</v>
      </c>
      <c r="C2176" s="117"/>
      <c r="D2176" s="128"/>
      <c r="E2176" s="120">
        <f t="shared" ref="E2176:H2176" si="652">E2177</f>
        <v>49000</v>
      </c>
      <c r="F2176" s="120">
        <f t="shared" si="652"/>
        <v>49000</v>
      </c>
      <c r="G2176" s="120">
        <f t="shared" si="652"/>
        <v>0</v>
      </c>
      <c r="H2176" s="120">
        <f t="shared" si="652"/>
        <v>0</v>
      </c>
      <c r="I2176" s="120">
        <f t="shared" si="650"/>
        <v>49000</v>
      </c>
      <c r="J2176" s="247"/>
    </row>
    <row r="2177" spans="1:10" ht="15" x14ac:dyDescent="0.2">
      <c r="A2177" s="129">
        <v>3296</v>
      </c>
      <c r="B2177" s="222" t="s">
        <v>611</v>
      </c>
      <c r="C2177" s="111">
        <v>11</v>
      </c>
      <c r="D2177" s="112" t="s">
        <v>25</v>
      </c>
      <c r="E2177" s="147">
        <v>49000</v>
      </c>
      <c r="F2177" s="147">
        <v>49000</v>
      </c>
      <c r="G2177" s="147"/>
      <c r="H2177" s="147"/>
      <c r="I2177" s="147">
        <f t="shared" si="650"/>
        <v>49000</v>
      </c>
      <c r="J2177" s="247"/>
    </row>
    <row r="2178" spans="1:10" x14ac:dyDescent="0.2">
      <c r="A2178" s="210" t="s">
        <v>978</v>
      </c>
      <c r="B2178" s="211" t="s">
        <v>988</v>
      </c>
      <c r="C2178" s="212"/>
      <c r="D2178" s="212"/>
      <c r="E2178" s="213">
        <f t="shared" ref="E2178:H2178" si="653">E2179</f>
        <v>31000</v>
      </c>
      <c r="F2178" s="213">
        <f t="shared" si="653"/>
        <v>31000</v>
      </c>
      <c r="G2178" s="213">
        <f t="shared" si="653"/>
        <v>0</v>
      </c>
      <c r="H2178" s="213">
        <f t="shared" si="653"/>
        <v>0</v>
      </c>
      <c r="I2178" s="213">
        <f t="shared" si="650"/>
        <v>31000</v>
      </c>
      <c r="J2178" s="247"/>
    </row>
    <row r="2179" spans="1:10" s="142" customFormat="1" x14ac:dyDescent="0.2">
      <c r="A2179" s="126">
        <v>343</v>
      </c>
      <c r="B2179" s="227" t="s">
        <v>919</v>
      </c>
      <c r="C2179" s="117"/>
      <c r="D2179" s="128"/>
      <c r="E2179" s="120">
        <f>E2180+E2181</f>
        <v>31000</v>
      </c>
      <c r="F2179" s="120">
        <f>F2180+F2181</f>
        <v>31000</v>
      </c>
      <c r="G2179" s="120">
        <f>G2180+G2181</f>
        <v>0</v>
      </c>
      <c r="H2179" s="120">
        <f>H2180+H2181</f>
        <v>0</v>
      </c>
      <c r="I2179" s="120">
        <f t="shared" si="650"/>
        <v>31000</v>
      </c>
      <c r="J2179" s="247"/>
    </row>
    <row r="2180" spans="1:10" ht="15" x14ac:dyDescent="0.2">
      <c r="A2180" s="129">
        <v>3431</v>
      </c>
      <c r="B2180" s="222" t="s">
        <v>153</v>
      </c>
      <c r="C2180" s="111">
        <v>11</v>
      </c>
      <c r="D2180" s="112" t="s">
        <v>25</v>
      </c>
      <c r="E2180" s="140">
        <v>2000</v>
      </c>
      <c r="F2180" s="140">
        <v>2000</v>
      </c>
      <c r="G2180" s="140"/>
      <c r="H2180" s="140"/>
      <c r="I2180" s="140">
        <f t="shared" si="650"/>
        <v>2000</v>
      </c>
      <c r="J2180" s="247"/>
    </row>
    <row r="2181" spans="1:10" ht="15" x14ac:dyDescent="0.2">
      <c r="A2181" s="129">
        <v>3433</v>
      </c>
      <c r="B2181" s="222" t="s">
        <v>126</v>
      </c>
      <c r="C2181" s="111">
        <v>11</v>
      </c>
      <c r="D2181" s="112" t="s">
        <v>25</v>
      </c>
      <c r="E2181" s="147">
        <v>29000</v>
      </c>
      <c r="F2181" s="147">
        <v>29000</v>
      </c>
      <c r="G2181" s="147"/>
      <c r="H2181" s="147"/>
      <c r="I2181" s="147">
        <f t="shared" si="650"/>
        <v>29000</v>
      </c>
      <c r="J2181" s="247"/>
    </row>
    <row r="2182" spans="1:10" x14ac:dyDescent="0.2">
      <c r="A2182" s="202" t="s">
        <v>655</v>
      </c>
      <c r="B2182" s="225" t="s">
        <v>913</v>
      </c>
      <c r="C2182" s="203"/>
      <c r="D2182" s="203"/>
      <c r="E2182" s="204">
        <f>E2183</f>
        <v>111410915</v>
      </c>
      <c r="F2182" s="204">
        <f>F2183</f>
        <v>111410915</v>
      </c>
      <c r="G2182" s="204">
        <f>G2183</f>
        <v>0</v>
      </c>
      <c r="H2182" s="204">
        <f>H2183</f>
        <v>0</v>
      </c>
      <c r="I2182" s="204">
        <f t="shared" si="650"/>
        <v>111410915</v>
      </c>
      <c r="J2182" s="247"/>
    </row>
    <row r="2183" spans="1:10" x14ac:dyDescent="0.2">
      <c r="A2183" s="170" t="s">
        <v>661</v>
      </c>
      <c r="B2183" s="173" t="s">
        <v>693</v>
      </c>
      <c r="C2183" s="194"/>
      <c r="D2183" s="194"/>
      <c r="E2183" s="174">
        <f>E2184+E2265+E2269</f>
        <v>111410915</v>
      </c>
      <c r="F2183" s="174">
        <f>F2184+F2265+F2269</f>
        <v>111410915</v>
      </c>
      <c r="G2183" s="174">
        <f>G2184+G2265+G2269</f>
        <v>0</v>
      </c>
      <c r="H2183" s="174">
        <f>H2184+H2265+H2269</f>
        <v>0</v>
      </c>
      <c r="I2183" s="174">
        <f t="shared" si="650"/>
        <v>111410915</v>
      </c>
      <c r="J2183" s="247"/>
    </row>
    <row r="2184" spans="1:10" x14ac:dyDescent="0.2">
      <c r="A2184" s="207" t="s">
        <v>950</v>
      </c>
      <c r="B2184" s="205" t="s">
        <v>951</v>
      </c>
      <c r="C2184" s="208"/>
      <c r="D2184" s="208"/>
      <c r="E2184" s="209">
        <f t="shared" ref="E2184:H2184" si="654">E2185+E2194+E2224+E2230+E2233+E2238+E2244+E2256</f>
        <v>111000915</v>
      </c>
      <c r="F2184" s="209">
        <f t="shared" si="654"/>
        <v>111000915</v>
      </c>
      <c r="G2184" s="209">
        <f t="shared" si="654"/>
        <v>0</v>
      </c>
      <c r="H2184" s="209">
        <f t="shared" si="654"/>
        <v>0</v>
      </c>
      <c r="I2184" s="209">
        <f t="shared" si="650"/>
        <v>111000915</v>
      </c>
      <c r="J2184" s="247"/>
    </row>
    <row r="2185" spans="1:10" x14ac:dyDescent="0.2">
      <c r="A2185" s="210" t="s">
        <v>944</v>
      </c>
      <c r="B2185" s="211" t="s">
        <v>986</v>
      </c>
      <c r="C2185" s="212"/>
      <c r="D2185" s="212"/>
      <c r="E2185" s="213">
        <f t="shared" ref="E2185:H2185" si="655">E2186+E2190+E2192</f>
        <v>54400209</v>
      </c>
      <c r="F2185" s="213">
        <f t="shared" si="655"/>
        <v>54400209</v>
      </c>
      <c r="G2185" s="213">
        <f t="shared" si="655"/>
        <v>0</v>
      </c>
      <c r="H2185" s="213">
        <f t="shared" si="655"/>
        <v>0</v>
      </c>
      <c r="I2185" s="213">
        <f t="shared" si="650"/>
        <v>54400209</v>
      </c>
      <c r="J2185" s="247"/>
    </row>
    <row r="2186" spans="1:10" s="142" customFormat="1" x14ac:dyDescent="0.2">
      <c r="A2186" s="126">
        <v>311</v>
      </c>
      <c r="B2186" s="226" t="s">
        <v>914</v>
      </c>
      <c r="C2186" s="117"/>
      <c r="D2186" s="117"/>
      <c r="E2186" s="120">
        <f>SUM(E2187:E2189)</f>
        <v>40031311</v>
      </c>
      <c r="F2186" s="120">
        <f>SUM(F2187:F2189)</f>
        <v>40031311</v>
      </c>
      <c r="G2186" s="120">
        <f>SUM(G2187:G2189)</f>
        <v>0</v>
      </c>
      <c r="H2186" s="120">
        <f>SUM(H2187:H2189)</f>
        <v>0</v>
      </c>
      <c r="I2186" s="120">
        <f t="shared" si="650"/>
        <v>40031311</v>
      </c>
      <c r="J2186" s="247"/>
    </row>
    <row r="2187" spans="1:10" s="142" customFormat="1" ht="15" x14ac:dyDescent="0.2">
      <c r="A2187" s="129">
        <v>3111</v>
      </c>
      <c r="B2187" s="222" t="s">
        <v>19</v>
      </c>
      <c r="C2187" s="111">
        <v>43</v>
      </c>
      <c r="D2187" s="111" t="s">
        <v>668</v>
      </c>
      <c r="E2187" s="141">
        <v>38844611</v>
      </c>
      <c r="F2187" s="141">
        <v>38844611</v>
      </c>
      <c r="G2187" s="141"/>
      <c r="H2187" s="141"/>
      <c r="I2187" s="141">
        <f t="shared" si="650"/>
        <v>38844611</v>
      </c>
      <c r="J2187" s="247"/>
    </row>
    <row r="2188" spans="1:10" ht="15" x14ac:dyDescent="0.2">
      <c r="A2188" s="129">
        <v>3112</v>
      </c>
      <c r="B2188" s="222" t="s">
        <v>632</v>
      </c>
      <c r="C2188" s="111">
        <v>43</v>
      </c>
      <c r="D2188" s="111" t="s">
        <v>668</v>
      </c>
      <c r="E2188" s="141">
        <v>1136700</v>
      </c>
      <c r="F2188" s="141">
        <v>1136700</v>
      </c>
      <c r="G2188" s="141"/>
      <c r="H2188" s="141"/>
      <c r="I2188" s="141">
        <f t="shared" si="650"/>
        <v>1136700</v>
      </c>
      <c r="J2188" s="247"/>
    </row>
    <row r="2189" spans="1:10" s="142" customFormat="1" ht="15" x14ac:dyDescent="0.2">
      <c r="A2189" s="129">
        <v>3113</v>
      </c>
      <c r="B2189" s="222" t="s">
        <v>20</v>
      </c>
      <c r="C2189" s="111">
        <v>43</v>
      </c>
      <c r="D2189" s="111" t="s">
        <v>668</v>
      </c>
      <c r="E2189" s="141">
        <v>50000</v>
      </c>
      <c r="F2189" s="141">
        <v>50000</v>
      </c>
      <c r="G2189" s="141"/>
      <c r="H2189" s="141"/>
      <c r="I2189" s="141">
        <f t="shared" si="650"/>
        <v>50000</v>
      </c>
      <c r="J2189" s="247"/>
    </row>
    <row r="2190" spans="1:10" x14ac:dyDescent="0.2">
      <c r="A2190" s="126">
        <v>312</v>
      </c>
      <c r="B2190" s="227" t="s">
        <v>22</v>
      </c>
      <c r="C2190" s="117"/>
      <c r="D2190" s="117"/>
      <c r="E2190" s="120">
        <f>E2191</f>
        <v>7571451</v>
      </c>
      <c r="F2190" s="120">
        <f>F2191</f>
        <v>7571451</v>
      </c>
      <c r="G2190" s="120">
        <f>G2191</f>
        <v>0</v>
      </c>
      <c r="H2190" s="120">
        <f>H2191</f>
        <v>0</v>
      </c>
      <c r="I2190" s="120">
        <f t="shared" si="650"/>
        <v>7571451</v>
      </c>
      <c r="J2190" s="247"/>
    </row>
    <row r="2191" spans="1:10" s="142" customFormat="1" ht="15" x14ac:dyDescent="0.2">
      <c r="A2191" s="129">
        <v>3121</v>
      </c>
      <c r="B2191" s="222" t="s">
        <v>138</v>
      </c>
      <c r="C2191" s="111">
        <v>43</v>
      </c>
      <c r="D2191" s="111" t="s">
        <v>668</v>
      </c>
      <c r="E2191" s="141">
        <v>7571451</v>
      </c>
      <c r="F2191" s="141">
        <v>7571451</v>
      </c>
      <c r="G2191" s="141"/>
      <c r="H2191" s="141"/>
      <c r="I2191" s="141">
        <f t="shared" si="650"/>
        <v>7571451</v>
      </c>
      <c r="J2191" s="247"/>
    </row>
    <row r="2192" spans="1:10" x14ac:dyDescent="0.2">
      <c r="A2192" s="126">
        <v>313</v>
      </c>
      <c r="B2192" s="227" t="s">
        <v>915</v>
      </c>
      <c r="C2192" s="117"/>
      <c r="D2192" s="117"/>
      <c r="E2192" s="120">
        <f>SUM(E2193:E2193)</f>
        <v>6797447</v>
      </c>
      <c r="F2192" s="120">
        <f>SUM(F2193:F2193)</f>
        <v>6797447</v>
      </c>
      <c r="G2192" s="120">
        <f>SUM(G2193:G2193)</f>
        <v>0</v>
      </c>
      <c r="H2192" s="120">
        <f>SUM(H2193:H2193)</f>
        <v>0</v>
      </c>
      <c r="I2192" s="120">
        <f t="shared" si="650"/>
        <v>6797447</v>
      </c>
      <c r="J2192" s="247"/>
    </row>
    <row r="2193" spans="1:10" ht="15" x14ac:dyDescent="0.2">
      <c r="A2193" s="129">
        <v>3132</v>
      </c>
      <c r="B2193" s="222" t="s">
        <v>280</v>
      </c>
      <c r="C2193" s="111">
        <v>43</v>
      </c>
      <c r="D2193" s="111" t="s">
        <v>668</v>
      </c>
      <c r="E2193" s="141">
        <v>6797447</v>
      </c>
      <c r="F2193" s="141">
        <v>6797447</v>
      </c>
      <c r="G2193" s="141"/>
      <c r="H2193" s="141"/>
      <c r="I2193" s="141">
        <f t="shared" si="650"/>
        <v>6797447</v>
      </c>
      <c r="J2193" s="247"/>
    </row>
    <row r="2194" spans="1:10" x14ac:dyDescent="0.2">
      <c r="A2194" s="210" t="s">
        <v>976</v>
      </c>
      <c r="B2194" s="211" t="s">
        <v>987</v>
      </c>
      <c r="C2194" s="212"/>
      <c r="D2194" s="212"/>
      <c r="E2194" s="213">
        <f t="shared" ref="E2194:H2194" si="656">E2195+E2199+E2204+E2214+E2216</f>
        <v>41816080</v>
      </c>
      <c r="F2194" s="213">
        <f t="shared" si="656"/>
        <v>41816080</v>
      </c>
      <c r="G2194" s="213">
        <f t="shared" si="656"/>
        <v>0</v>
      </c>
      <c r="H2194" s="213">
        <f t="shared" si="656"/>
        <v>0</v>
      </c>
      <c r="I2194" s="213">
        <f t="shared" si="650"/>
        <v>41816080</v>
      </c>
      <c r="J2194" s="247"/>
    </row>
    <row r="2195" spans="1:10" s="142" customFormat="1" x14ac:dyDescent="0.2">
      <c r="A2195" s="126">
        <v>321</v>
      </c>
      <c r="B2195" s="227" t="s">
        <v>916</v>
      </c>
      <c r="C2195" s="117"/>
      <c r="D2195" s="117"/>
      <c r="E2195" s="120">
        <f>SUM(E2196:E2198)</f>
        <v>3575000</v>
      </c>
      <c r="F2195" s="120">
        <f>SUM(F2196:F2198)</f>
        <v>3575000</v>
      </c>
      <c r="G2195" s="120">
        <f>SUM(G2196:G2198)</f>
        <v>0</v>
      </c>
      <c r="H2195" s="120">
        <f>SUM(H2196:H2198)</f>
        <v>0</v>
      </c>
      <c r="I2195" s="120">
        <f t="shared" si="650"/>
        <v>3575000</v>
      </c>
      <c r="J2195" s="247"/>
    </row>
    <row r="2196" spans="1:10" s="142" customFormat="1" ht="15" x14ac:dyDescent="0.2">
      <c r="A2196" s="129">
        <v>3211</v>
      </c>
      <c r="B2196" s="222" t="s">
        <v>110</v>
      </c>
      <c r="C2196" s="111">
        <v>43</v>
      </c>
      <c r="D2196" s="111" t="s">
        <v>668</v>
      </c>
      <c r="E2196" s="141">
        <v>1300000</v>
      </c>
      <c r="F2196" s="141">
        <v>1300000</v>
      </c>
      <c r="G2196" s="141"/>
      <c r="H2196" s="141"/>
      <c r="I2196" s="141">
        <f t="shared" si="650"/>
        <v>1300000</v>
      </c>
      <c r="J2196" s="247"/>
    </row>
    <row r="2197" spans="1:10" s="142" customFormat="1" ht="15" x14ac:dyDescent="0.2">
      <c r="A2197" s="129">
        <v>3212</v>
      </c>
      <c r="B2197" s="222" t="s">
        <v>111</v>
      </c>
      <c r="C2197" s="111">
        <v>43</v>
      </c>
      <c r="D2197" s="111" t="s">
        <v>668</v>
      </c>
      <c r="E2197" s="141">
        <v>1200000</v>
      </c>
      <c r="F2197" s="141">
        <v>1200000</v>
      </c>
      <c r="G2197" s="141"/>
      <c r="H2197" s="141"/>
      <c r="I2197" s="141">
        <f t="shared" si="650"/>
        <v>1200000</v>
      </c>
      <c r="J2197" s="247"/>
    </row>
    <row r="2198" spans="1:10" ht="15" x14ac:dyDescent="0.2">
      <c r="A2198" s="129">
        <v>3213</v>
      </c>
      <c r="B2198" s="222" t="s">
        <v>112</v>
      </c>
      <c r="C2198" s="111">
        <v>43</v>
      </c>
      <c r="D2198" s="111" t="s">
        <v>668</v>
      </c>
      <c r="E2198" s="141">
        <v>1075000</v>
      </c>
      <c r="F2198" s="141">
        <v>1075000</v>
      </c>
      <c r="G2198" s="141"/>
      <c r="H2198" s="141"/>
      <c r="I2198" s="141">
        <f t="shared" si="650"/>
        <v>1075000</v>
      </c>
      <c r="J2198" s="247"/>
    </row>
    <row r="2199" spans="1:10" s="142" customFormat="1" x14ac:dyDescent="0.2">
      <c r="A2199" s="126">
        <v>322</v>
      </c>
      <c r="B2199" s="227" t="s">
        <v>917</v>
      </c>
      <c r="C2199" s="117"/>
      <c r="D2199" s="117"/>
      <c r="E2199" s="120">
        <f>SUM(E2200:E2203)</f>
        <v>3303445</v>
      </c>
      <c r="F2199" s="120">
        <f>SUM(F2200:F2203)</f>
        <v>3303445</v>
      </c>
      <c r="G2199" s="120">
        <f>SUM(G2200:G2203)</f>
        <v>0</v>
      </c>
      <c r="H2199" s="120">
        <f>SUM(H2200:H2203)</f>
        <v>0</v>
      </c>
      <c r="I2199" s="120">
        <f t="shared" si="650"/>
        <v>3303445</v>
      </c>
      <c r="J2199" s="247"/>
    </row>
    <row r="2200" spans="1:10" s="142" customFormat="1" ht="15" x14ac:dyDescent="0.2">
      <c r="A2200" s="129">
        <v>3221</v>
      </c>
      <c r="B2200" s="222" t="s">
        <v>146</v>
      </c>
      <c r="C2200" s="111">
        <v>43</v>
      </c>
      <c r="D2200" s="111" t="s">
        <v>668</v>
      </c>
      <c r="E2200" s="141">
        <v>484645</v>
      </c>
      <c r="F2200" s="141">
        <v>484645</v>
      </c>
      <c r="G2200" s="141"/>
      <c r="H2200" s="141"/>
      <c r="I2200" s="141">
        <f t="shared" si="650"/>
        <v>484645</v>
      </c>
      <c r="J2200" s="247"/>
    </row>
    <row r="2201" spans="1:10" s="142" customFormat="1" ht="15" x14ac:dyDescent="0.2">
      <c r="A2201" s="129">
        <v>3223</v>
      </c>
      <c r="B2201" s="222" t="s">
        <v>115</v>
      </c>
      <c r="C2201" s="111">
        <v>43</v>
      </c>
      <c r="D2201" s="111" t="s">
        <v>668</v>
      </c>
      <c r="E2201" s="141">
        <v>2787550</v>
      </c>
      <c r="F2201" s="141">
        <v>2787550</v>
      </c>
      <c r="G2201" s="141"/>
      <c r="H2201" s="141"/>
      <c r="I2201" s="141">
        <f t="shared" si="650"/>
        <v>2787550</v>
      </c>
      <c r="J2201" s="247"/>
    </row>
    <row r="2202" spans="1:10" s="142" customFormat="1" ht="15" x14ac:dyDescent="0.2">
      <c r="A2202" s="129">
        <v>3224</v>
      </c>
      <c r="B2202" s="222" t="s">
        <v>144</v>
      </c>
      <c r="C2202" s="111">
        <v>43</v>
      </c>
      <c r="D2202" s="111" t="s">
        <v>668</v>
      </c>
      <c r="E2202" s="141">
        <v>6250</v>
      </c>
      <c r="F2202" s="141">
        <v>6250</v>
      </c>
      <c r="G2202" s="141"/>
      <c r="H2202" s="141"/>
      <c r="I2202" s="141">
        <f t="shared" si="650"/>
        <v>6250</v>
      </c>
      <c r="J2202" s="247"/>
    </row>
    <row r="2203" spans="1:10" ht="15" x14ac:dyDescent="0.2">
      <c r="A2203" s="129">
        <v>3225</v>
      </c>
      <c r="B2203" s="222" t="s">
        <v>151</v>
      </c>
      <c r="C2203" s="111">
        <v>43</v>
      </c>
      <c r="D2203" s="111" t="s">
        <v>668</v>
      </c>
      <c r="E2203" s="141">
        <v>25000</v>
      </c>
      <c r="F2203" s="141">
        <v>25000</v>
      </c>
      <c r="G2203" s="141"/>
      <c r="H2203" s="141"/>
      <c r="I2203" s="141">
        <f t="shared" si="650"/>
        <v>25000</v>
      </c>
      <c r="J2203" s="247"/>
    </row>
    <row r="2204" spans="1:10" s="142" customFormat="1" x14ac:dyDescent="0.2">
      <c r="A2204" s="126">
        <v>323</v>
      </c>
      <c r="B2204" s="227" t="s">
        <v>918</v>
      </c>
      <c r="C2204" s="117"/>
      <c r="D2204" s="117"/>
      <c r="E2204" s="120">
        <f>SUM(E2205:E2213)</f>
        <v>32551260</v>
      </c>
      <c r="F2204" s="120">
        <f>SUM(F2205:F2213)</f>
        <v>32551260</v>
      </c>
      <c r="G2204" s="120">
        <f>SUM(G2205:G2213)</f>
        <v>0</v>
      </c>
      <c r="H2204" s="120">
        <f>SUM(H2205:H2213)</f>
        <v>0</v>
      </c>
      <c r="I2204" s="120">
        <f t="shared" si="650"/>
        <v>32551260</v>
      </c>
      <c r="J2204" s="247"/>
    </row>
    <row r="2205" spans="1:10" s="142" customFormat="1" ht="15" x14ac:dyDescent="0.2">
      <c r="A2205" s="129">
        <v>3231</v>
      </c>
      <c r="B2205" s="222" t="s">
        <v>117</v>
      </c>
      <c r="C2205" s="111">
        <v>43</v>
      </c>
      <c r="D2205" s="111" t="s">
        <v>668</v>
      </c>
      <c r="E2205" s="141">
        <v>978325</v>
      </c>
      <c r="F2205" s="141">
        <v>978325</v>
      </c>
      <c r="G2205" s="141"/>
      <c r="H2205" s="141"/>
      <c r="I2205" s="141">
        <f t="shared" si="650"/>
        <v>978325</v>
      </c>
      <c r="J2205" s="247"/>
    </row>
    <row r="2206" spans="1:10" s="142" customFormat="1" ht="15" x14ac:dyDescent="0.2">
      <c r="A2206" s="129">
        <v>3232</v>
      </c>
      <c r="B2206" s="222" t="s">
        <v>118</v>
      </c>
      <c r="C2206" s="111">
        <v>43</v>
      </c>
      <c r="D2206" s="111" t="s">
        <v>668</v>
      </c>
      <c r="E2206" s="141">
        <v>4471158</v>
      </c>
      <c r="F2206" s="141">
        <v>4471158</v>
      </c>
      <c r="G2206" s="141"/>
      <c r="H2206" s="141"/>
      <c r="I2206" s="141">
        <f t="shared" si="650"/>
        <v>4471158</v>
      </c>
      <c r="J2206" s="247"/>
    </row>
    <row r="2207" spans="1:10" s="142" customFormat="1" ht="15" x14ac:dyDescent="0.2">
      <c r="A2207" s="129">
        <v>3233</v>
      </c>
      <c r="B2207" s="222" t="s">
        <v>119</v>
      </c>
      <c r="C2207" s="111">
        <v>43</v>
      </c>
      <c r="D2207" s="111" t="s">
        <v>668</v>
      </c>
      <c r="E2207" s="141">
        <v>718375</v>
      </c>
      <c r="F2207" s="141">
        <v>718375</v>
      </c>
      <c r="G2207" s="141"/>
      <c r="H2207" s="141"/>
      <c r="I2207" s="141">
        <f t="shared" si="650"/>
        <v>718375</v>
      </c>
      <c r="J2207" s="247"/>
    </row>
    <row r="2208" spans="1:10" s="142" customFormat="1" ht="15" x14ac:dyDescent="0.2">
      <c r="A2208" s="129">
        <v>3234</v>
      </c>
      <c r="B2208" s="222" t="s">
        <v>120</v>
      </c>
      <c r="C2208" s="111">
        <v>43</v>
      </c>
      <c r="D2208" s="111" t="s">
        <v>668</v>
      </c>
      <c r="E2208" s="141">
        <v>403250</v>
      </c>
      <c r="F2208" s="141">
        <v>403250</v>
      </c>
      <c r="G2208" s="141"/>
      <c r="H2208" s="141"/>
      <c r="I2208" s="141">
        <f t="shared" si="650"/>
        <v>403250</v>
      </c>
      <c r="J2208" s="247"/>
    </row>
    <row r="2209" spans="1:10" s="142" customFormat="1" ht="15" x14ac:dyDescent="0.2">
      <c r="A2209" s="129">
        <v>3235</v>
      </c>
      <c r="B2209" s="222" t="s">
        <v>42</v>
      </c>
      <c r="C2209" s="111">
        <v>43</v>
      </c>
      <c r="D2209" s="111" t="s">
        <v>668</v>
      </c>
      <c r="E2209" s="141">
        <v>11621250</v>
      </c>
      <c r="F2209" s="141">
        <v>11621250</v>
      </c>
      <c r="G2209" s="141"/>
      <c r="H2209" s="141"/>
      <c r="I2209" s="141">
        <f t="shared" si="650"/>
        <v>11621250</v>
      </c>
      <c r="J2209" s="247"/>
    </row>
    <row r="2210" spans="1:10" s="142" customFormat="1" ht="15" x14ac:dyDescent="0.2">
      <c r="A2210" s="129">
        <v>3236</v>
      </c>
      <c r="B2210" s="222" t="s">
        <v>121</v>
      </c>
      <c r="C2210" s="111">
        <v>43</v>
      </c>
      <c r="D2210" s="111" t="s">
        <v>668</v>
      </c>
      <c r="E2210" s="141">
        <v>389770</v>
      </c>
      <c r="F2210" s="141">
        <v>389770</v>
      </c>
      <c r="G2210" s="141"/>
      <c r="H2210" s="141"/>
      <c r="I2210" s="141">
        <f t="shared" si="650"/>
        <v>389770</v>
      </c>
      <c r="J2210" s="247"/>
    </row>
    <row r="2211" spans="1:10" s="142" customFormat="1" ht="15" x14ac:dyDescent="0.2">
      <c r="A2211" s="129">
        <v>3237</v>
      </c>
      <c r="B2211" s="222" t="s">
        <v>36</v>
      </c>
      <c r="C2211" s="111">
        <v>43</v>
      </c>
      <c r="D2211" s="111" t="s">
        <v>668</v>
      </c>
      <c r="E2211" s="141">
        <v>5579448</v>
      </c>
      <c r="F2211" s="141">
        <v>5579448</v>
      </c>
      <c r="G2211" s="141"/>
      <c r="H2211" s="141"/>
      <c r="I2211" s="141">
        <f t="shared" si="650"/>
        <v>5579448</v>
      </c>
      <c r="J2211" s="247"/>
    </row>
    <row r="2212" spans="1:10" ht="15" x14ac:dyDescent="0.2">
      <c r="A2212" s="129">
        <v>3238</v>
      </c>
      <c r="B2212" s="222" t="s">
        <v>122</v>
      </c>
      <c r="C2212" s="111">
        <v>43</v>
      </c>
      <c r="D2212" s="111" t="s">
        <v>668</v>
      </c>
      <c r="E2212" s="141">
        <v>5588664</v>
      </c>
      <c r="F2212" s="141">
        <v>5588664</v>
      </c>
      <c r="G2212" s="141"/>
      <c r="H2212" s="141"/>
      <c r="I2212" s="141">
        <f t="shared" si="650"/>
        <v>5588664</v>
      </c>
      <c r="J2212" s="247"/>
    </row>
    <row r="2213" spans="1:10" s="142" customFormat="1" ht="15" x14ac:dyDescent="0.2">
      <c r="A2213" s="129">
        <v>3239</v>
      </c>
      <c r="B2213" s="222" t="s">
        <v>41</v>
      </c>
      <c r="C2213" s="111">
        <v>43</v>
      </c>
      <c r="D2213" s="111" t="s">
        <v>668</v>
      </c>
      <c r="E2213" s="141">
        <v>2801020</v>
      </c>
      <c r="F2213" s="141">
        <v>2801020</v>
      </c>
      <c r="G2213" s="141"/>
      <c r="H2213" s="141"/>
      <c r="I2213" s="141">
        <f t="shared" si="650"/>
        <v>2801020</v>
      </c>
      <c r="J2213" s="247"/>
    </row>
    <row r="2214" spans="1:10" x14ac:dyDescent="0.2">
      <c r="A2214" s="126">
        <v>324</v>
      </c>
      <c r="B2214" s="227" t="s">
        <v>238</v>
      </c>
      <c r="C2214" s="117"/>
      <c r="D2214" s="117"/>
      <c r="E2214" s="120">
        <f>E2215</f>
        <v>5000</v>
      </c>
      <c r="F2214" s="120">
        <f>F2215</f>
        <v>5000</v>
      </c>
      <c r="G2214" s="120">
        <f>G2215</f>
        <v>0</v>
      </c>
      <c r="H2214" s="120">
        <f>H2215</f>
        <v>0</v>
      </c>
      <c r="I2214" s="120">
        <f t="shared" si="650"/>
        <v>5000</v>
      </c>
      <c r="J2214" s="247"/>
    </row>
    <row r="2215" spans="1:10" s="142" customFormat="1" ht="15" x14ac:dyDescent="0.2">
      <c r="A2215" s="129">
        <v>3241</v>
      </c>
      <c r="B2215" s="222" t="s">
        <v>238</v>
      </c>
      <c r="C2215" s="111">
        <v>43</v>
      </c>
      <c r="D2215" s="111" t="s">
        <v>668</v>
      </c>
      <c r="E2215" s="141">
        <v>5000</v>
      </c>
      <c r="F2215" s="141">
        <v>5000</v>
      </c>
      <c r="G2215" s="141"/>
      <c r="H2215" s="141"/>
      <c r="I2215" s="141">
        <f t="shared" si="650"/>
        <v>5000</v>
      </c>
      <c r="J2215" s="247"/>
    </row>
    <row r="2216" spans="1:10" s="142" customFormat="1" x14ac:dyDescent="0.2">
      <c r="A2216" s="126">
        <v>329</v>
      </c>
      <c r="B2216" s="227" t="s">
        <v>125</v>
      </c>
      <c r="C2216" s="117"/>
      <c r="D2216" s="117"/>
      <c r="E2216" s="120">
        <f>SUM(E2217:E2223)</f>
        <v>2381375</v>
      </c>
      <c r="F2216" s="120">
        <f>SUM(F2217:F2223)</f>
        <v>2381375</v>
      </c>
      <c r="G2216" s="120">
        <f>SUM(G2217:G2223)</f>
        <v>0</v>
      </c>
      <c r="H2216" s="120">
        <f>SUM(H2217:H2223)</f>
        <v>0</v>
      </c>
      <c r="I2216" s="120">
        <f t="shared" si="650"/>
        <v>2381375</v>
      </c>
      <c r="J2216" s="247"/>
    </row>
    <row r="2217" spans="1:10" s="142" customFormat="1" ht="30" x14ac:dyDescent="0.2">
      <c r="A2217" s="129">
        <v>3291</v>
      </c>
      <c r="B2217" s="222" t="s">
        <v>152</v>
      </c>
      <c r="C2217" s="111">
        <v>43</v>
      </c>
      <c r="D2217" s="111" t="s">
        <v>668</v>
      </c>
      <c r="E2217" s="141">
        <v>52000</v>
      </c>
      <c r="F2217" s="141">
        <v>52000</v>
      </c>
      <c r="G2217" s="141"/>
      <c r="H2217" s="141"/>
      <c r="I2217" s="141">
        <f t="shared" si="650"/>
        <v>52000</v>
      </c>
      <c r="J2217" s="247"/>
    </row>
    <row r="2218" spans="1:10" s="142" customFormat="1" ht="15" x14ac:dyDescent="0.2">
      <c r="A2218" s="129">
        <v>3292</v>
      </c>
      <c r="B2218" s="222" t="s">
        <v>123</v>
      </c>
      <c r="C2218" s="111">
        <v>43</v>
      </c>
      <c r="D2218" s="111" t="s">
        <v>668</v>
      </c>
      <c r="E2218" s="141">
        <v>900000</v>
      </c>
      <c r="F2218" s="141">
        <v>900000</v>
      </c>
      <c r="G2218" s="141"/>
      <c r="H2218" s="141"/>
      <c r="I2218" s="141">
        <f t="shared" si="650"/>
        <v>900000</v>
      </c>
      <c r="J2218" s="247"/>
    </row>
    <row r="2219" spans="1:10" s="142" customFormat="1" ht="15" x14ac:dyDescent="0.2">
      <c r="A2219" s="129">
        <v>3293</v>
      </c>
      <c r="B2219" s="222" t="s">
        <v>124</v>
      </c>
      <c r="C2219" s="111">
        <v>43</v>
      </c>
      <c r="D2219" s="111" t="s">
        <v>668</v>
      </c>
      <c r="E2219" s="141">
        <v>1032625</v>
      </c>
      <c r="F2219" s="141">
        <v>1032625</v>
      </c>
      <c r="G2219" s="141"/>
      <c r="H2219" s="141"/>
      <c r="I2219" s="141">
        <f t="shared" si="650"/>
        <v>1032625</v>
      </c>
      <c r="J2219" s="247"/>
    </row>
    <row r="2220" spans="1:10" s="142" customFormat="1" ht="15" x14ac:dyDescent="0.2">
      <c r="A2220" s="129">
        <v>3294</v>
      </c>
      <c r="B2220" s="222" t="s">
        <v>610</v>
      </c>
      <c r="C2220" s="111">
        <v>43</v>
      </c>
      <c r="D2220" s="111" t="s">
        <v>668</v>
      </c>
      <c r="E2220" s="141">
        <v>172500</v>
      </c>
      <c r="F2220" s="141">
        <v>172500</v>
      </c>
      <c r="G2220" s="141"/>
      <c r="H2220" s="141"/>
      <c r="I2220" s="141">
        <f t="shared" si="650"/>
        <v>172500</v>
      </c>
      <c r="J2220" s="247"/>
    </row>
    <row r="2221" spans="1:10" s="142" customFormat="1" ht="15" x14ac:dyDescent="0.2">
      <c r="A2221" s="129">
        <v>3295</v>
      </c>
      <c r="B2221" s="222" t="s">
        <v>237</v>
      </c>
      <c r="C2221" s="111">
        <v>43</v>
      </c>
      <c r="D2221" s="111" t="s">
        <v>668</v>
      </c>
      <c r="E2221" s="141">
        <v>194250</v>
      </c>
      <c r="F2221" s="141">
        <v>194250</v>
      </c>
      <c r="G2221" s="141"/>
      <c r="H2221" s="141"/>
      <c r="I2221" s="141">
        <f t="shared" si="650"/>
        <v>194250</v>
      </c>
      <c r="J2221" s="247"/>
    </row>
    <row r="2222" spans="1:10" ht="15" x14ac:dyDescent="0.2">
      <c r="A2222" s="129">
        <v>3296</v>
      </c>
      <c r="B2222" s="222" t="s">
        <v>611</v>
      </c>
      <c r="C2222" s="111">
        <v>43</v>
      </c>
      <c r="D2222" s="111" t="s">
        <v>668</v>
      </c>
      <c r="E2222" s="141">
        <v>20000</v>
      </c>
      <c r="F2222" s="141">
        <v>20000</v>
      </c>
      <c r="G2222" s="141"/>
      <c r="H2222" s="141"/>
      <c r="I2222" s="141">
        <f t="shared" si="650"/>
        <v>20000</v>
      </c>
      <c r="J2222" s="247"/>
    </row>
    <row r="2223" spans="1:10" ht="15" x14ac:dyDescent="0.2">
      <c r="A2223" s="129">
        <v>3299</v>
      </c>
      <c r="B2223" s="222" t="s">
        <v>125</v>
      </c>
      <c r="C2223" s="111">
        <v>43</v>
      </c>
      <c r="D2223" s="111" t="s">
        <v>668</v>
      </c>
      <c r="E2223" s="141">
        <v>10000</v>
      </c>
      <c r="F2223" s="141">
        <v>10000</v>
      </c>
      <c r="G2223" s="141"/>
      <c r="H2223" s="141"/>
      <c r="I2223" s="141">
        <f t="shared" si="650"/>
        <v>10000</v>
      </c>
      <c r="J2223" s="247"/>
    </row>
    <row r="2224" spans="1:10" x14ac:dyDescent="0.2">
      <c r="A2224" s="210" t="s">
        <v>978</v>
      </c>
      <c r="B2224" s="211" t="s">
        <v>988</v>
      </c>
      <c r="C2224" s="212"/>
      <c r="D2224" s="212"/>
      <c r="E2224" s="213">
        <f t="shared" ref="E2224:H2224" si="657">E2225</f>
        <v>170049</v>
      </c>
      <c r="F2224" s="213">
        <f t="shared" si="657"/>
        <v>170049</v>
      </c>
      <c r="G2224" s="213">
        <f t="shared" si="657"/>
        <v>0</v>
      </c>
      <c r="H2224" s="213">
        <f t="shared" si="657"/>
        <v>0</v>
      </c>
      <c r="I2224" s="213">
        <f t="shared" si="650"/>
        <v>170049</v>
      </c>
      <c r="J2224" s="247"/>
    </row>
    <row r="2225" spans="1:10" s="142" customFormat="1" x14ac:dyDescent="0.2">
      <c r="A2225" s="126">
        <v>343</v>
      </c>
      <c r="B2225" s="227" t="s">
        <v>919</v>
      </c>
      <c r="C2225" s="117"/>
      <c r="D2225" s="117"/>
      <c r="E2225" s="120">
        <f>SUM(E2226:E2229)</f>
        <v>170049</v>
      </c>
      <c r="F2225" s="120">
        <f>SUM(F2226:F2229)</f>
        <v>170049</v>
      </c>
      <c r="G2225" s="120">
        <f>SUM(G2226:G2229)</f>
        <v>0</v>
      </c>
      <c r="H2225" s="120">
        <f>SUM(H2226:H2229)</f>
        <v>0</v>
      </c>
      <c r="I2225" s="120">
        <f t="shared" si="650"/>
        <v>170049</v>
      </c>
      <c r="J2225" s="247"/>
    </row>
    <row r="2226" spans="1:10" s="142" customFormat="1" ht="15" x14ac:dyDescent="0.2">
      <c r="A2226" s="129">
        <v>3431</v>
      </c>
      <c r="B2226" s="222" t="s">
        <v>153</v>
      </c>
      <c r="C2226" s="111">
        <v>43</v>
      </c>
      <c r="D2226" s="111" t="s">
        <v>668</v>
      </c>
      <c r="E2226" s="141">
        <v>93749</v>
      </c>
      <c r="F2226" s="141">
        <v>93749</v>
      </c>
      <c r="G2226" s="141"/>
      <c r="H2226" s="141"/>
      <c r="I2226" s="141">
        <f t="shared" si="650"/>
        <v>93749</v>
      </c>
      <c r="J2226" s="247"/>
    </row>
    <row r="2227" spans="1:10" s="142" customFormat="1" ht="15" x14ac:dyDescent="0.2">
      <c r="A2227" s="129">
        <v>3432</v>
      </c>
      <c r="B2227" s="222" t="s">
        <v>633</v>
      </c>
      <c r="C2227" s="111">
        <v>43</v>
      </c>
      <c r="D2227" s="111" t="s">
        <v>668</v>
      </c>
      <c r="E2227" s="141">
        <v>58800</v>
      </c>
      <c r="F2227" s="141">
        <v>58800</v>
      </c>
      <c r="G2227" s="141"/>
      <c r="H2227" s="141"/>
      <c r="I2227" s="141">
        <f t="shared" si="650"/>
        <v>58800</v>
      </c>
      <c r="J2227" s="247"/>
    </row>
    <row r="2228" spans="1:10" ht="15" x14ac:dyDescent="0.2">
      <c r="A2228" s="129">
        <v>3433</v>
      </c>
      <c r="B2228" s="222" t="s">
        <v>126</v>
      </c>
      <c r="C2228" s="111">
        <v>43</v>
      </c>
      <c r="D2228" s="111" t="s">
        <v>668</v>
      </c>
      <c r="E2228" s="141">
        <v>5000</v>
      </c>
      <c r="F2228" s="141">
        <v>5000</v>
      </c>
      <c r="G2228" s="141"/>
      <c r="H2228" s="141"/>
      <c r="I2228" s="141">
        <f t="shared" si="650"/>
        <v>5000</v>
      </c>
      <c r="J2228" s="247"/>
    </row>
    <row r="2229" spans="1:10" ht="15" x14ac:dyDescent="0.2">
      <c r="A2229" s="129">
        <v>3434</v>
      </c>
      <c r="B2229" s="222" t="s">
        <v>127</v>
      </c>
      <c r="C2229" s="111">
        <v>43</v>
      </c>
      <c r="D2229" s="111" t="s">
        <v>668</v>
      </c>
      <c r="E2229" s="141">
        <v>12500</v>
      </c>
      <c r="F2229" s="141">
        <v>12500</v>
      </c>
      <c r="G2229" s="141"/>
      <c r="H2229" s="141"/>
      <c r="I2229" s="141">
        <f t="shared" si="650"/>
        <v>12500</v>
      </c>
      <c r="J2229" s="247"/>
    </row>
    <row r="2230" spans="1:10" ht="31.5" x14ac:dyDescent="0.2">
      <c r="A2230" s="210" t="s">
        <v>984</v>
      </c>
      <c r="B2230" s="211" t="s">
        <v>991</v>
      </c>
      <c r="C2230" s="212"/>
      <c r="D2230" s="212"/>
      <c r="E2230" s="213">
        <f t="shared" ref="E2230:H2230" si="658">E2231</f>
        <v>187500</v>
      </c>
      <c r="F2230" s="213">
        <f t="shared" si="658"/>
        <v>187500</v>
      </c>
      <c r="G2230" s="213">
        <f t="shared" si="658"/>
        <v>0</v>
      </c>
      <c r="H2230" s="213">
        <f t="shared" si="658"/>
        <v>0</v>
      </c>
      <c r="I2230" s="213">
        <f t="shared" si="650"/>
        <v>187500</v>
      </c>
      <c r="J2230" s="247"/>
    </row>
    <row r="2231" spans="1:10" x14ac:dyDescent="0.2">
      <c r="A2231" s="126">
        <v>372</v>
      </c>
      <c r="B2231" s="227" t="s">
        <v>920</v>
      </c>
      <c r="C2231" s="117"/>
      <c r="D2231" s="117"/>
      <c r="E2231" s="120">
        <f t="shared" ref="E2231:H2231" si="659">E2232</f>
        <v>187500</v>
      </c>
      <c r="F2231" s="120">
        <f t="shared" si="659"/>
        <v>187500</v>
      </c>
      <c r="G2231" s="120">
        <f t="shared" si="659"/>
        <v>0</v>
      </c>
      <c r="H2231" s="120">
        <f t="shared" si="659"/>
        <v>0</v>
      </c>
      <c r="I2231" s="120">
        <f t="shared" si="650"/>
        <v>187500</v>
      </c>
      <c r="J2231" s="247"/>
    </row>
    <row r="2232" spans="1:10" ht="15" x14ac:dyDescent="0.2">
      <c r="A2232" s="129">
        <v>3721</v>
      </c>
      <c r="B2232" s="222" t="s">
        <v>149</v>
      </c>
      <c r="C2232" s="111">
        <v>43</v>
      </c>
      <c r="D2232" s="111" t="s">
        <v>668</v>
      </c>
      <c r="E2232" s="141">
        <v>187500</v>
      </c>
      <c r="F2232" s="141">
        <v>187500</v>
      </c>
      <c r="G2232" s="141"/>
      <c r="H2232" s="141"/>
      <c r="I2232" s="141">
        <f t="shared" si="650"/>
        <v>187500</v>
      </c>
      <c r="J2232" s="247"/>
    </row>
    <row r="2233" spans="1:10" x14ac:dyDescent="0.2">
      <c r="A2233" s="210" t="s">
        <v>982</v>
      </c>
      <c r="B2233" s="211" t="s">
        <v>992</v>
      </c>
      <c r="C2233" s="212"/>
      <c r="D2233" s="212"/>
      <c r="E2233" s="213">
        <f t="shared" ref="E2233:H2233" si="660">E2234</f>
        <v>63750</v>
      </c>
      <c r="F2233" s="213">
        <f t="shared" si="660"/>
        <v>63750</v>
      </c>
      <c r="G2233" s="213">
        <f t="shared" si="660"/>
        <v>0</v>
      </c>
      <c r="H2233" s="213">
        <f t="shared" si="660"/>
        <v>0</v>
      </c>
      <c r="I2233" s="213">
        <f t="shared" ref="I2233:I2296" si="661">F2233-G2233+H2233</f>
        <v>63750</v>
      </c>
      <c r="J2233" s="247"/>
    </row>
    <row r="2234" spans="1:10" s="142" customFormat="1" x14ac:dyDescent="0.2">
      <c r="A2234" s="126">
        <v>383</v>
      </c>
      <c r="B2234" s="228" t="s">
        <v>932</v>
      </c>
      <c r="C2234" s="117"/>
      <c r="D2234" s="117"/>
      <c r="E2234" s="120">
        <f>SUM(E2235:E2237)</f>
        <v>63750</v>
      </c>
      <c r="F2234" s="120">
        <f>SUM(F2235:F2237)</f>
        <v>63750</v>
      </c>
      <c r="G2234" s="120">
        <f>SUM(G2235:G2237)</f>
        <v>0</v>
      </c>
      <c r="H2234" s="120">
        <f>SUM(H2235:H2237)</f>
        <v>0</v>
      </c>
      <c r="I2234" s="120">
        <f t="shared" si="661"/>
        <v>63750</v>
      </c>
      <c r="J2234" s="247"/>
    </row>
    <row r="2235" spans="1:10" s="142" customFormat="1" ht="15" x14ac:dyDescent="0.2">
      <c r="A2235" s="129">
        <v>3831</v>
      </c>
      <c r="B2235" s="222" t="s">
        <v>295</v>
      </c>
      <c r="C2235" s="111">
        <v>43</v>
      </c>
      <c r="D2235" s="111" t="s">
        <v>668</v>
      </c>
      <c r="E2235" s="141">
        <v>37500</v>
      </c>
      <c r="F2235" s="141">
        <v>37500</v>
      </c>
      <c r="G2235" s="141"/>
      <c r="H2235" s="141"/>
      <c r="I2235" s="141">
        <f t="shared" si="661"/>
        <v>37500</v>
      </c>
      <c r="J2235" s="247"/>
    </row>
    <row r="2236" spans="1:10" s="142" customFormat="1" ht="15" x14ac:dyDescent="0.2">
      <c r="A2236" s="129">
        <v>3833</v>
      </c>
      <c r="B2236" s="222" t="s">
        <v>619</v>
      </c>
      <c r="C2236" s="111">
        <v>43</v>
      </c>
      <c r="D2236" s="111" t="s">
        <v>668</v>
      </c>
      <c r="E2236" s="141">
        <v>10000</v>
      </c>
      <c r="F2236" s="141">
        <v>10000</v>
      </c>
      <c r="G2236" s="141"/>
      <c r="H2236" s="141"/>
      <c r="I2236" s="141">
        <f t="shared" si="661"/>
        <v>10000</v>
      </c>
      <c r="J2236" s="247"/>
    </row>
    <row r="2237" spans="1:10" ht="15" x14ac:dyDescent="0.2">
      <c r="A2237" s="129">
        <v>3834</v>
      </c>
      <c r="B2237" s="222" t="s">
        <v>738</v>
      </c>
      <c r="C2237" s="111">
        <v>43</v>
      </c>
      <c r="D2237" s="111" t="s">
        <v>668</v>
      </c>
      <c r="E2237" s="141">
        <v>16250</v>
      </c>
      <c r="F2237" s="141">
        <v>16250</v>
      </c>
      <c r="G2237" s="141"/>
      <c r="H2237" s="141"/>
      <c r="I2237" s="141">
        <f t="shared" si="661"/>
        <v>16250</v>
      </c>
      <c r="J2237" s="247"/>
    </row>
    <row r="2238" spans="1:10" x14ac:dyDescent="0.2">
      <c r="A2238" s="210" t="s">
        <v>979</v>
      </c>
      <c r="B2238" s="211" t="s">
        <v>993</v>
      </c>
      <c r="C2238" s="212"/>
      <c r="D2238" s="212"/>
      <c r="E2238" s="213">
        <f t="shared" ref="E2238:H2238" si="662">E2239+E2241</f>
        <v>114500</v>
      </c>
      <c r="F2238" s="213">
        <f t="shared" si="662"/>
        <v>114500</v>
      </c>
      <c r="G2238" s="213">
        <f t="shared" si="662"/>
        <v>0</v>
      </c>
      <c r="H2238" s="213">
        <f t="shared" si="662"/>
        <v>0</v>
      </c>
      <c r="I2238" s="213">
        <f t="shared" si="661"/>
        <v>114500</v>
      </c>
      <c r="J2238" s="247"/>
    </row>
    <row r="2239" spans="1:10" x14ac:dyDescent="0.2">
      <c r="A2239" s="126">
        <v>411</v>
      </c>
      <c r="B2239" s="119" t="s">
        <v>934</v>
      </c>
      <c r="C2239" s="117"/>
      <c r="D2239" s="117"/>
      <c r="E2239" s="120">
        <f>E2240</f>
        <v>1000</v>
      </c>
      <c r="F2239" s="120">
        <f>F2240</f>
        <v>1000</v>
      </c>
      <c r="G2239" s="120">
        <f>G2240</f>
        <v>0</v>
      </c>
      <c r="H2239" s="120">
        <f>H2240</f>
        <v>0</v>
      </c>
      <c r="I2239" s="120">
        <f t="shared" si="661"/>
        <v>1000</v>
      </c>
      <c r="J2239" s="247"/>
    </row>
    <row r="2240" spans="1:10" s="142" customFormat="1" ht="15" x14ac:dyDescent="0.2">
      <c r="A2240" s="129">
        <v>4111</v>
      </c>
      <c r="B2240" s="222" t="s">
        <v>401</v>
      </c>
      <c r="C2240" s="111">
        <v>43</v>
      </c>
      <c r="D2240" s="111" t="s">
        <v>668</v>
      </c>
      <c r="E2240" s="140">
        <v>1000</v>
      </c>
      <c r="F2240" s="140">
        <v>1000</v>
      </c>
      <c r="G2240" s="140"/>
      <c r="H2240" s="140"/>
      <c r="I2240" s="140">
        <f t="shared" si="661"/>
        <v>1000</v>
      </c>
      <c r="J2240" s="247"/>
    </row>
    <row r="2241" spans="1:10" s="142" customFormat="1" x14ac:dyDescent="0.2">
      <c r="A2241" s="126">
        <v>412</v>
      </c>
      <c r="B2241" s="227" t="s">
        <v>935</v>
      </c>
      <c r="C2241" s="117"/>
      <c r="D2241" s="117"/>
      <c r="E2241" s="120">
        <f>E2242+E2243</f>
        <v>113500</v>
      </c>
      <c r="F2241" s="120">
        <f>F2242+F2243</f>
        <v>113500</v>
      </c>
      <c r="G2241" s="120">
        <f>G2242+G2243</f>
        <v>0</v>
      </c>
      <c r="H2241" s="120">
        <f>H2242+H2243</f>
        <v>0</v>
      </c>
      <c r="I2241" s="120">
        <f t="shared" si="661"/>
        <v>113500</v>
      </c>
      <c r="J2241" s="247"/>
    </row>
    <row r="2242" spans="1:10" ht="15" x14ac:dyDescent="0.2">
      <c r="A2242" s="129">
        <v>4123</v>
      </c>
      <c r="B2242" s="222" t="s">
        <v>133</v>
      </c>
      <c r="C2242" s="111">
        <v>43</v>
      </c>
      <c r="D2242" s="111" t="s">
        <v>668</v>
      </c>
      <c r="E2242" s="140">
        <v>112500</v>
      </c>
      <c r="F2242" s="140">
        <v>112500</v>
      </c>
      <c r="G2242" s="140"/>
      <c r="H2242" s="140"/>
      <c r="I2242" s="140">
        <f t="shared" si="661"/>
        <v>112500</v>
      </c>
      <c r="J2242" s="247"/>
    </row>
    <row r="2243" spans="1:10" ht="15" x14ac:dyDescent="0.2">
      <c r="A2243" s="129">
        <v>4124</v>
      </c>
      <c r="B2243" s="222" t="s">
        <v>712</v>
      </c>
      <c r="C2243" s="111">
        <v>43</v>
      </c>
      <c r="D2243" s="111" t="s">
        <v>668</v>
      </c>
      <c r="E2243" s="140">
        <v>1000</v>
      </c>
      <c r="F2243" s="140">
        <v>1000</v>
      </c>
      <c r="G2243" s="140"/>
      <c r="H2243" s="140"/>
      <c r="I2243" s="140">
        <f t="shared" si="661"/>
        <v>1000</v>
      </c>
      <c r="J2243" s="247"/>
    </row>
    <row r="2244" spans="1:10" x14ac:dyDescent="0.2">
      <c r="A2244" s="210" t="s">
        <v>977</v>
      </c>
      <c r="B2244" s="211" t="s">
        <v>994</v>
      </c>
      <c r="C2244" s="212"/>
      <c r="D2244" s="212"/>
      <c r="E2244" s="213">
        <f t="shared" ref="E2244:H2244" si="663">E2245+E2247+E2252+E2254</f>
        <v>11660750</v>
      </c>
      <c r="F2244" s="213">
        <f t="shared" si="663"/>
        <v>11660750</v>
      </c>
      <c r="G2244" s="213">
        <f t="shared" si="663"/>
        <v>0</v>
      </c>
      <c r="H2244" s="213">
        <f t="shared" si="663"/>
        <v>0</v>
      </c>
      <c r="I2244" s="213">
        <f t="shared" si="661"/>
        <v>11660750</v>
      </c>
      <c r="J2244" s="247"/>
    </row>
    <row r="2245" spans="1:10" x14ac:dyDescent="0.2">
      <c r="A2245" s="126">
        <v>421</v>
      </c>
      <c r="B2245" s="119" t="s">
        <v>936</v>
      </c>
      <c r="C2245" s="117"/>
      <c r="D2245" s="117"/>
      <c r="E2245" s="120">
        <f>E2246</f>
        <v>1793750</v>
      </c>
      <c r="F2245" s="120">
        <f>F2246</f>
        <v>1793750</v>
      </c>
      <c r="G2245" s="120">
        <f>G2246</f>
        <v>0</v>
      </c>
      <c r="H2245" s="120">
        <f>H2246</f>
        <v>0</v>
      </c>
      <c r="I2245" s="120">
        <f t="shared" si="661"/>
        <v>1793750</v>
      </c>
      <c r="J2245" s="247"/>
    </row>
    <row r="2246" spans="1:10" s="142" customFormat="1" ht="15" x14ac:dyDescent="0.2">
      <c r="A2246" s="129">
        <v>4212</v>
      </c>
      <c r="B2246" s="222" t="s">
        <v>670</v>
      </c>
      <c r="C2246" s="111">
        <v>43</v>
      </c>
      <c r="D2246" s="111" t="s">
        <v>668</v>
      </c>
      <c r="E2246" s="141">
        <v>1793750</v>
      </c>
      <c r="F2246" s="141">
        <v>1793750</v>
      </c>
      <c r="G2246" s="141"/>
      <c r="H2246" s="141"/>
      <c r="I2246" s="141">
        <f t="shared" si="661"/>
        <v>1793750</v>
      </c>
      <c r="J2246" s="247"/>
    </row>
    <row r="2247" spans="1:10" x14ac:dyDescent="0.2">
      <c r="A2247" s="126">
        <v>422</v>
      </c>
      <c r="B2247" s="227" t="s">
        <v>921</v>
      </c>
      <c r="C2247" s="117"/>
      <c r="D2247" s="117"/>
      <c r="E2247" s="120">
        <f>SUM(E2248:E2251)</f>
        <v>3554000</v>
      </c>
      <c r="F2247" s="120">
        <f>SUM(F2248:F2251)</f>
        <v>3554000</v>
      </c>
      <c r="G2247" s="120">
        <f>SUM(G2248:G2251)</f>
        <v>0</v>
      </c>
      <c r="H2247" s="120">
        <f>SUM(H2248:H2251)</f>
        <v>0</v>
      </c>
      <c r="I2247" s="120">
        <f t="shared" si="661"/>
        <v>3554000</v>
      </c>
      <c r="J2247" s="247"/>
    </row>
    <row r="2248" spans="1:10" ht="15" x14ac:dyDescent="0.2">
      <c r="A2248" s="129">
        <v>4221</v>
      </c>
      <c r="B2248" s="222" t="s">
        <v>129</v>
      </c>
      <c r="C2248" s="111">
        <v>43</v>
      </c>
      <c r="D2248" s="111" t="s">
        <v>668</v>
      </c>
      <c r="E2248" s="140">
        <v>2073750</v>
      </c>
      <c r="F2248" s="140">
        <v>2073750</v>
      </c>
      <c r="G2248" s="140"/>
      <c r="H2248" s="140"/>
      <c r="I2248" s="140">
        <f t="shared" si="661"/>
        <v>2073750</v>
      </c>
      <c r="J2248" s="247"/>
    </row>
    <row r="2249" spans="1:10" ht="15" x14ac:dyDescent="0.2">
      <c r="A2249" s="129">
        <v>4222</v>
      </c>
      <c r="B2249" s="222" t="s">
        <v>130</v>
      </c>
      <c r="C2249" s="111">
        <v>43</v>
      </c>
      <c r="D2249" s="111" t="s">
        <v>668</v>
      </c>
      <c r="E2249" s="141">
        <v>119000</v>
      </c>
      <c r="F2249" s="141">
        <v>119000</v>
      </c>
      <c r="G2249" s="141"/>
      <c r="H2249" s="141"/>
      <c r="I2249" s="141">
        <f t="shared" si="661"/>
        <v>119000</v>
      </c>
      <c r="J2249" s="247"/>
    </row>
    <row r="2250" spans="1:10" ht="15" x14ac:dyDescent="0.2">
      <c r="A2250" s="129">
        <v>4223</v>
      </c>
      <c r="B2250" s="222" t="s">
        <v>131</v>
      </c>
      <c r="C2250" s="111">
        <v>43</v>
      </c>
      <c r="D2250" s="111" t="s">
        <v>668</v>
      </c>
      <c r="E2250" s="141">
        <v>17500</v>
      </c>
      <c r="F2250" s="141">
        <v>17500</v>
      </c>
      <c r="G2250" s="141"/>
      <c r="H2250" s="141"/>
      <c r="I2250" s="141">
        <f t="shared" si="661"/>
        <v>17500</v>
      </c>
      <c r="J2250" s="247"/>
    </row>
    <row r="2251" spans="1:10" ht="15" x14ac:dyDescent="0.2">
      <c r="A2251" s="129">
        <v>4225</v>
      </c>
      <c r="B2251" s="222" t="s">
        <v>134</v>
      </c>
      <c r="C2251" s="111">
        <v>43</v>
      </c>
      <c r="D2251" s="111" t="s">
        <v>668</v>
      </c>
      <c r="E2251" s="141">
        <v>1343750</v>
      </c>
      <c r="F2251" s="141">
        <v>1343750</v>
      </c>
      <c r="G2251" s="141"/>
      <c r="H2251" s="141"/>
      <c r="I2251" s="141">
        <f t="shared" si="661"/>
        <v>1343750</v>
      </c>
      <c r="J2251" s="247"/>
    </row>
    <row r="2252" spans="1:10" x14ac:dyDescent="0.2">
      <c r="A2252" s="126">
        <v>423</v>
      </c>
      <c r="B2252" s="119" t="s">
        <v>937</v>
      </c>
      <c r="C2252" s="117"/>
      <c r="D2252" s="117"/>
      <c r="E2252" s="120">
        <f>E2253</f>
        <v>1650000</v>
      </c>
      <c r="F2252" s="120">
        <f>F2253</f>
        <v>1650000</v>
      </c>
      <c r="G2252" s="120">
        <f>G2253</f>
        <v>0</v>
      </c>
      <c r="H2252" s="120">
        <f>H2253</f>
        <v>0</v>
      </c>
      <c r="I2252" s="120">
        <f t="shared" si="661"/>
        <v>1650000</v>
      </c>
      <c r="J2252" s="247"/>
    </row>
    <row r="2253" spans="1:10" ht="15" x14ac:dyDescent="0.2">
      <c r="A2253" s="129">
        <v>4231</v>
      </c>
      <c r="B2253" s="222" t="s">
        <v>128</v>
      </c>
      <c r="C2253" s="111">
        <v>43</v>
      </c>
      <c r="D2253" s="111" t="s">
        <v>668</v>
      </c>
      <c r="E2253" s="141">
        <v>1650000</v>
      </c>
      <c r="F2253" s="141">
        <v>1650000</v>
      </c>
      <c r="G2253" s="141"/>
      <c r="H2253" s="141"/>
      <c r="I2253" s="141">
        <f t="shared" si="661"/>
        <v>1650000</v>
      </c>
      <c r="J2253" s="247"/>
    </row>
    <row r="2254" spans="1:10" x14ac:dyDescent="0.2">
      <c r="A2254" s="126">
        <v>426</v>
      </c>
      <c r="B2254" s="227" t="s">
        <v>939</v>
      </c>
      <c r="C2254" s="117"/>
      <c r="D2254" s="117"/>
      <c r="E2254" s="120">
        <f>SUM(E2255:E2255)</f>
        <v>4663000</v>
      </c>
      <c r="F2254" s="120">
        <f>SUM(F2255:F2255)</f>
        <v>4663000</v>
      </c>
      <c r="G2254" s="120">
        <f>SUM(G2255:G2255)</f>
        <v>0</v>
      </c>
      <c r="H2254" s="120">
        <f>SUM(H2255:H2255)</f>
        <v>0</v>
      </c>
      <c r="I2254" s="120">
        <f t="shared" si="661"/>
        <v>4663000</v>
      </c>
      <c r="J2254" s="247"/>
    </row>
    <row r="2255" spans="1:10" ht="15" x14ac:dyDescent="0.2">
      <c r="A2255" s="129">
        <v>4262</v>
      </c>
      <c r="B2255" s="222" t="s">
        <v>135</v>
      </c>
      <c r="C2255" s="111">
        <v>43</v>
      </c>
      <c r="D2255" s="111" t="s">
        <v>668</v>
      </c>
      <c r="E2255" s="141">
        <v>4663000</v>
      </c>
      <c r="F2255" s="141">
        <v>4663000</v>
      </c>
      <c r="G2255" s="141"/>
      <c r="H2255" s="141"/>
      <c r="I2255" s="141">
        <f t="shared" si="661"/>
        <v>4663000</v>
      </c>
      <c r="J2255" s="247"/>
    </row>
    <row r="2256" spans="1:10" x14ac:dyDescent="0.2">
      <c r="A2256" s="210" t="s">
        <v>981</v>
      </c>
      <c r="B2256" s="211" t="s">
        <v>996</v>
      </c>
      <c r="C2256" s="212"/>
      <c r="D2256" s="212"/>
      <c r="E2256" s="213">
        <f>E2259+E2261+E2263+E2257</f>
        <v>2588077</v>
      </c>
      <c r="F2256" s="213">
        <f>F2259+F2261+F2263+F2257</f>
        <v>2588077</v>
      </c>
      <c r="G2256" s="213">
        <f t="shared" ref="G2256:H2256" si="664">G2259+G2261+G2263+G2257</f>
        <v>0</v>
      </c>
      <c r="H2256" s="213">
        <f t="shared" si="664"/>
        <v>0</v>
      </c>
      <c r="I2256" s="213">
        <f t="shared" si="661"/>
        <v>2588077</v>
      </c>
      <c r="J2256" s="247"/>
    </row>
    <row r="2257" spans="1:10" x14ac:dyDescent="0.2">
      <c r="A2257" s="126">
        <v>451</v>
      </c>
      <c r="B2257" s="144" t="s">
        <v>136</v>
      </c>
      <c r="C2257" s="117"/>
      <c r="D2257" s="117"/>
      <c r="E2257" s="120">
        <f>E2258</f>
        <v>518750</v>
      </c>
      <c r="F2257" s="120">
        <f>F2258</f>
        <v>518750</v>
      </c>
      <c r="G2257" s="120">
        <f>G2258</f>
        <v>0</v>
      </c>
      <c r="H2257" s="120">
        <f>H2258</f>
        <v>0</v>
      </c>
      <c r="I2257" s="120">
        <f t="shared" si="661"/>
        <v>518750</v>
      </c>
      <c r="J2257" s="247"/>
    </row>
    <row r="2258" spans="1:10" ht="15" x14ac:dyDescent="0.2">
      <c r="A2258" s="129">
        <v>4511</v>
      </c>
      <c r="B2258" s="222" t="s">
        <v>136</v>
      </c>
      <c r="C2258" s="111">
        <v>43</v>
      </c>
      <c r="D2258" s="111" t="s">
        <v>668</v>
      </c>
      <c r="E2258" s="141">
        <v>518750</v>
      </c>
      <c r="F2258" s="141">
        <v>518750</v>
      </c>
      <c r="G2258" s="141"/>
      <c r="H2258" s="141"/>
      <c r="I2258" s="141">
        <f t="shared" si="661"/>
        <v>518750</v>
      </c>
      <c r="J2258" s="247"/>
    </row>
    <row r="2259" spans="1:10" x14ac:dyDescent="0.2">
      <c r="A2259" s="126">
        <v>452</v>
      </c>
      <c r="B2259" s="144" t="s">
        <v>137</v>
      </c>
      <c r="C2259" s="117"/>
      <c r="D2259" s="117"/>
      <c r="E2259" s="120">
        <f>E2260</f>
        <v>100000</v>
      </c>
      <c r="F2259" s="120">
        <f>F2260</f>
        <v>100000</v>
      </c>
      <c r="G2259" s="120">
        <f>G2260</f>
        <v>0</v>
      </c>
      <c r="H2259" s="120">
        <f>H2260</f>
        <v>0</v>
      </c>
      <c r="I2259" s="120">
        <f t="shared" si="661"/>
        <v>100000</v>
      </c>
      <c r="J2259" s="247"/>
    </row>
    <row r="2260" spans="1:10" ht="15" x14ac:dyDescent="0.2">
      <c r="A2260" s="129">
        <v>4521</v>
      </c>
      <c r="B2260" s="222" t="s">
        <v>137</v>
      </c>
      <c r="C2260" s="111">
        <v>43</v>
      </c>
      <c r="D2260" s="111" t="s">
        <v>668</v>
      </c>
      <c r="E2260" s="141">
        <v>100000</v>
      </c>
      <c r="F2260" s="141">
        <v>100000</v>
      </c>
      <c r="G2260" s="141"/>
      <c r="H2260" s="141"/>
      <c r="I2260" s="141">
        <f t="shared" si="661"/>
        <v>100000</v>
      </c>
      <c r="J2260" s="247"/>
    </row>
    <row r="2261" spans="1:10" x14ac:dyDescent="0.2">
      <c r="A2261" s="126">
        <v>453</v>
      </c>
      <c r="B2261" s="144" t="s">
        <v>145</v>
      </c>
      <c r="C2261" s="117"/>
      <c r="D2261" s="117"/>
      <c r="E2261" s="120">
        <f>E2262</f>
        <v>1000</v>
      </c>
      <c r="F2261" s="120">
        <f>F2262</f>
        <v>1000</v>
      </c>
      <c r="G2261" s="120">
        <f>G2262</f>
        <v>0</v>
      </c>
      <c r="H2261" s="120">
        <f>H2262</f>
        <v>0</v>
      </c>
      <c r="I2261" s="120">
        <f t="shared" si="661"/>
        <v>1000</v>
      </c>
      <c r="J2261" s="247"/>
    </row>
    <row r="2262" spans="1:10" ht="15" x14ac:dyDescent="0.2">
      <c r="A2262" s="129">
        <v>4531</v>
      </c>
      <c r="B2262" s="222" t="s">
        <v>145</v>
      </c>
      <c r="C2262" s="111">
        <v>43</v>
      </c>
      <c r="D2262" s="111" t="s">
        <v>668</v>
      </c>
      <c r="E2262" s="141">
        <v>1000</v>
      </c>
      <c r="F2262" s="141">
        <v>1000</v>
      </c>
      <c r="G2262" s="141"/>
      <c r="H2262" s="141"/>
      <c r="I2262" s="141">
        <f t="shared" si="661"/>
        <v>1000</v>
      </c>
      <c r="J2262" s="247"/>
    </row>
    <row r="2263" spans="1:10" x14ac:dyDescent="0.2">
      <c r="A2263" s="126">
        <v>454</v>
      </c>
      <c r="B2263" s="119" t="s">
        <v>743</v>
      </c>
      <c r="C2263" s="117"/>
      <c r="D2263" s="117"/>
      <c r="E2263" s="120">
        <f>E2264</f>
        <v>1968327</v>
      </c>
      <c r="F2263" s="120">
        <f>F2264</f>
        <v>1968327</v>
      </c>
      <c r="G2263" s="120">
        <f>G2264</f>
        <v>0</v>
      </c>
      <c r="H2263" s="120">
        <f>H2264</f>
        <v>0</v>
      </c>
      <c r="I2263" s="120">
        <f t="shared" si="661"/>
        <v>1968327</v>
      </c>
      <c r="J2263" s="247"/>
    </row>
    <row r="2264" spans="1:10" ht="15" x14ac:dyDescent="0.2">
      <c r="A2264" s="129">
        <v>4541</v>
      </c>
      <c r="B2264" s="222" t="s">
        <v>743</v>
      </c>
      <c r="C2264" s="111">
        <v>43</v>
      </c>
      <c r="D2264" s="111" t="s">
        <v>668</v>
      </c>
      <c r="E2264" s="141">
        <v>1968327</v>
      </c>
      <c r="F2264" s="141">
        <v>1968327</v>
      </c>
      <c r="G2264" s="141"/>
      <c r="H2264" s="141"/>
      <c r="I2264" s="141">
        <f t="shared" si="661"/>
        <v>1968327</v>
      </c>
      <c r="J2264" s="247"/>
    </row>
    <row r="2265" spans="1:10" x14ac:dyDescent="0.2">
      <c r="A2265" s="207" t="s">
        <v>952</v>
      </c>
      <c r="B2265" s="205" t="s">
        <v>953</v>
      </c>
      <c r="C2265" s="208"/>
      <c r="D2265" s="208"/>
      <c r="E2265" s="209">
        <f t="shared" ref="E2265:H2265" si="665">E2266</f>
        <v>300000</v>
      </c>
      <c r="F2265" s="209">
        <f t="shared" si="665"/>
        <v>300000</v>
      </c>
      <c r="G2265" s="209">
        <f t="shared" si="665"/>
        <v>0</v>
      </c>
      <c r="H2265" s="209">
        <f t="shared" si="665"/>
        <v>0</v>
      </c>
      <c r="I2265" s="209">
        <f t="shared" si="661"/>
        <v>300000</v>
      </c>
      <c r="J2265" s="247"/>
    </row>
    <row r="2266" spans="1:10" x14ac:dyDescent="0.2">
      <c r="A2266" s="210" t="s">
        <v>976</v>
      </c>
      <c r="B2266" s="211" t="s">
        <v>987</v>
      </c>
      <c r="C2266" s="212"/>
      <c r="D2266" s="212"/>
      <c r="E2266" s="213">
        <f t="shared" ref="E2266:H2266" si="666">E2267</f>
        <v>300000</v>
      </c>
      <c r="F2266" s="213">
        <f t="shared" si="666"/>
        <v>300000</v>
      </c>
      <c r="G2266" s="213">
        <f t="shared" si="666"/>
        <v>0</v>
      </c>
      <c r="H2266" s="213">
        <f t="shared" si="666"/>
        <v>0</v>
      </c>
      <c r="I2266" s="213">
        <f t="shared" si="661"/>
        <v>300000</v>
      </c>
      <c r="J2266" s="247"/>
    </row>
    <row r="2267" spans="1:10" x14ac:dyDescent="0.2">
      <c r="A2267" s="126">
        <v>321</v>
      </c>
      <c r="B2267" s="227" t="s">
        <v>916</v>
      </c>
      <c r="C2267" s="117"/>
      <c r="D2267" s="111"/>
      <c r="E2267" s="120">
        <f t="shared" ref="E2267:H2271" si="667">E2268</f>
        <v>300000</v>
      </c>
      <c r="F2267" s="120">
        <f t="shared" si="667"/>
        <v>300000</v>
      </c>
      <c r="G2267" s="120">
        <f t="shared" si="667"/>
        <v>0</v>
      </c>
      <c r="H2267" s="120">
        <f t="shared" si="667"/>
        <v>0</v>
      </c>
      <c r="I2267" s="120">
        <f t="shared" si="661"/>
        <v>300000</v>
      </c>
      <c r="J2267" s="247"/>
    </row>
    <row r="2268" spans="1:10" ht="15" x14ac:dyDescent="0.2">
      <c r="A2268" s="129">
        <v>3211</v>
      </c>
      <c r="B2268" s="222" t="s">
        <v>110</v>
      </c>
      <c r="C2268" s="111">
        <v>51</v>
      </c>
      <c r="D2268" s="111" t="s">
        <v>668</v>
      </c>
      <c r="E2268" s="141">
        <v>300000</v>
      </c>
      <c r="F2268" s="141">
        <v>300000</v>
      </c>
      <c r="G2268" s="141"/>
      <c r="H2268" s="141"/>
      <c r="I2268" s="141">
        <f t="shared" si="661"/>
        <v>300000</v>
      </c>
      <c r="J2268" s="247"/>
    </row>
    <row r="2269" spans="1:10" ht="33.75" customHeight="1" x14ac:dyDescent="0.2">
      <c r="A2269" s="207" t="s">
        <v>968</v>
      </c>
      <c r="B2269" s="205" t="s">
        <v>969</v>
      </c>
      <c r="C2269" s="208"/>
      <c r="D2269" s="208"/>
      <c r="E2269" s="209">
        <f t="shared" ref="E2269:H2269" si="668">E2270</f>
        <v>110000</v>
      </c>
      <c r="F2269" s="209">
        <f t="shared" si="668"/>
        <v>110000</v>
      </c>
      <c r="G2269" s="209">
        <f t="shared" si="668"/>
        <v>0</v>
      </c>
      <c r="H2269" s="209">
        <f t="shared" si="668"/>
        <v>0</v>
      </c>
      <c r="I2269" s="209">
        <f t="shared" si="661"/>
        <v>110000</v>
      </c>
      <c r="J2269" s="247"/>
    </row>
    <row r="2270" spans="1:10" x14ac:dyDescent="0.2">
      <c r="A2270" s="210" t="s">
        <v>976</v>
      </c>
      <c r="B2270" s="211" t="s">
        <v>987</v>
      </c>
      <c r="C2270" s="212"/>
      <c r="D2270" s="212"/>
      <c r="E2270" s="213">
        <f t="shared" ref="E2270:H2270" si="669">E2271</f>
        <v>110000</v>
      </c>
      <c r="F2270" s="213">
        <f t="shared" si="669"/>
        <v>110000</v>
      </c>
      <c r="G2270" s="213">
        <f t="shared" si="669"/>
        <v>0</v>
      </c>
      <c r="H2270" s="213">
        <f t="shared" si="669"/>
        <v>0</v>
      </c>
      <c r="I2270" s="213">
        <f t="shared" si="661"/>
        <v>110000</v>
      </c>
      <c r="J2270" s="247"/>
    </row>
    <row r="2271" spans="1:10" s="115" customFormat="1" x14ac:dyDescent="0.2">
      <c r="A2271" s="126">
        <v>323</v>
      </c>
      <c r="B2271" s="227" t="s">
        <v>918</v>
      </c>
      <c r="C2271" s="117"/>
      <c r="D2271" s="111"/>
      <c r="E2271" s="120">
        <f t="shared" si="667"/>
        <v>110000</v>
      </c>
      <c r="F2271" s="120">
        <f t="shared" si="667"/>
        <v>110000</v>
      </c>
      <c r="G2271" s="120">
        <f t="shared" si="667"/>
        <v>0</v>
      </c>
      <c r="H2271" s="120">
        <f t="shared" si="667"/>
        <v>0</v>
      </c>
      <c r="I2271" s="120">
        <f t="shared" si="661"/>
        <v>110000</v>
      </c>
      <c r="J2271" s="247"/>
    </row>
    <row r="2272" spans="1:10" s="127" customFormat="1" ht="15" x14ac:dyDescent="0.2">
      <c r="A2272" s="129">
        <v>3232</v>
      </c>
      <c r="B2272" s="222" t="s">
        <v>118</v>
      </c>
      <c r="C2272" s="111">
        <v>71</v>
      </c>
      <c r="D2272" s="111" t="s">
        <v>668</v>
      </c>
      <c r="E2272" s="141">
        <v>110000</v>
      </c>
      <c r="F2272" s="141">
        <v>110000</v>
      </c>
      <c r="G2272" s="141"/>
      <c r="H2272" s="141"/>
      <c r="I2272" s="141">
        <f t="shared" si="661"/>
        <v>110000</v>
      </c>
      <c r="J2272" s="247"/>
    </row>
    <row r="2273" spans="1:10" x14ac:dyDescent="0.2">
      <c r="A2273" s="202" t="s">
        <v>873</v>
      </c>
      <c r="B2273" s="225" t="s">
        <v>702</v>
      </c>
      <c r="C2273" s="203"/>
      <c r="D2273" s="203"/>
      <c r="E2273" s="204">
        <f>E2274+E2329+E2383+E2391+E2406+E2432+E2490+E2514+E2548+E2583+E2628+E2657+E2706+E2715+E2746</f>
        <v>327136750</v>
      </c>
      <c r="F2273" s="204">
        <f t="shared" ref="F2273:H2273" si="670">F2274+F2329+F2383+F2391+F2406+F2432+F2490+F2514+F2548+F2583+F2628+F2657+F2706+F2715+F2746</f>
        <v>327006250</v>
      </c>
      <c r="G2273" s="204">
        <f t="shared" si="670"/>
        <v>0</v>
      </c>
      <c r="H2273" s="204">
        <f t="shared" si="670"/>
        <v>0</v>
      </c>
      <c r="I2273" s="204">
        <f t="shared" si="661"/>
        <v>327006250</v>
      </c>
      <c r="J2273" s="250"/>
    </row>
    <row r="2274" spans="1:10" s="115" customFormat="1" ht="31.5" x14ac:dyDescent="0.2">
      <c r="A2274" s="171" t="s">
        <v>796</v>
      </c>
      <c r="B2274" s="173" t="s">
        <v>85</v>
      </c>
      <c r="C2274" s="194"/>
      <c r="D2274" s="194"/>
      <c r="E2274" s="174">
        <f>E2275+E2282</f>
        <v>42806000</v>
      </c>
      <c r="F2274" s="174">
        <f>F2275+F2282</f>
        <v>42806000</v>
      </c>
      <c r="G2274" s="174">
        <f>G2275+G2282</f>
        <v>0</v>
      </c>
      <c r="H2274" s="174">
        <f>H2275+H2282</f>
        <v>0</v>
      </c>
      <c r="I2274" s="174">
        <f t="shared" si="661"/>
        <v>42806000</v>
      </c>
      <c r="J2274" s="247"/>
    </row>
    <row r="2275" spans="1:10" s="115" customFormat="1" x14ac:dyDescent="0.2">
      <c r="A2275" s="207" t="s">
        <v>944</v>
      </c>
      <c r="B2275" s="205" t="s">
        <v>970</v>
      </c>
      <c r="C2275" s="208"/>
      <c r="D2275" s="208"/>
      <c r="E2275" s="209">
        <f t="shared" ref="E2275:H2275" si="671">E2276</f>
        <v>3760000</v>
      </c>
      <c r="F2275" s="209">
        <f t="shared" si="671"/>
        <v>3760000</v>
      </c>
      <c r="G2275" s="209">
        <f t="shared" si="671"/>
        <v>0</v>
      </c>
      <c r="H2275" s="209">
        <f t="shared" si="671"/>
        <v>0</v>
      </c>
      <c r="I2275" s="209">
        <f t="shared" si="661"/>
        <v>3760000</v>
      </c>
      <c r="J2275" s="247"/>
    </row>
    <row r="2276" spans="1:10" x14ac:dyDescent="0.2">
      <c r="A2276" s="210" t="s">
        <v>976</v>
      </c>
      <c r="B2276" s="211" t="s">
        <v>987</v>
      </c>
      <c r="C2276" s="212"/>
      <c r="D2276" s="212"/>
      <c r="E2276" s="213">
        <f t="shared" ref="E2276:H2276" si="672">E2277+E2279</f>
        <v>3760000</v>
      </c>
      <c r="F2276" s="213">
        <f t="shared" si="672"/>
        <v>3760000</v>
      </c>
      <c r="G2276" s="213">
        <f t="shared" si="672"/>
        <v>0</v>
      </c>
      <c r="H2276" s="213">
        <f t="shared" si="672"/>
        <v>0</v>
      </c>
      <c r="I2276" s="213">
        <f t="shared" si="661"/>
        <v>3760000</v>
      </c>
      <c r="J2276" s="247"/>
    </row>
    <row r="2277" spans="1:10" s="115" customFormat="1" x14ac:dyDescent="0.2">
      <c r="A2277" s="119">
        <v>322</v>
      </c>
      <c r="B2277" s="227" t="s">
        <v>917</v>
      </c>
      <c r="C2277" s="117"/>
      <c r="D2277" s="118"/>
      <c r="E2277" s="148">
        <f>SUM(E2278)</f>
        <v>3000000</v>
      </c>
      <c r="F2277" s="148">
        <f>SUM(F2278)</f>
        <v>3000000</v>
      </c>
      <c r="G2277" s="148">
        <f>SUM(G2278)</f>
        <v>0</v>
      </c>
      <c r="H2277" s="148">
        <f>SUM(H2278)</f>
        <v>0</v>
      </c>
      <c r="I2277" s="148">
        <f t="shared" si="661"/>
        <v>3000000</v>
      </c>
      <c r="J2277" s="247"/>
    </row>
    <row r="2278" spans="1:10" s="142" customFormat="1" ht="15" x14ac:dyDescent="0.2">
      <c r="A2278" s="139">
        <v>3223</v>
      </c>
      <c r="B2278" s="223" t="s">
        <v>115</v>
      </c>
      <c r="C2278" s="137">
        <v>31</v>
      </c>
      <c r="D2278" s="112" t="s">
        <v>25</v>
      </c>
      <c r="E2278" s="147">
        <v>3000000</v>
      </c>
      <c r="F2278" s="147">
        <v>3000000</v>
      </c>
      <c r="G2278" s="147"/>
      <c r="H2278" s="147"/>
      <c r="I2278" s="147">
        <f t="shared" si="661"/>
        <v>3000000</v>
      </c>
      <c r="J2278" s="247"/>
    </row>
    <row r="2279" spans="1:10" s="142" customFormat="1" x14ac:dyDescent="0.2">
      <c r="A2279" s="119">
        <v>323</v>
      </c>
      <c r="B2279" s="227" t="s">
        <v>918</v>
      </c>
      <c r="C2279" s="117"/>
      <c r="D2279" s="118"/>
      <c r="E2279" s="148">
        <f>SUM(E2280:E2281)</f>
        <v>760000</v>
      </c>
      <c r="F2279" s="148">
        <f>SUM(F2280:F2281)</f>
        <v>760000</v>
      </c>
      <c r="G2279" s="148">
        <f>SUM(G2280:G2281)</f>
        <v>0</v>
      </c>
      <c r="H2279" s="148">
        <f>SUM(H2280:H2281)</f>
        <v>0</v>
      </c>
      <c r="I2279" s="148">
        <f t="shared" si="661"/>
        <v>760000</v>
      </c>
      <c r="J2279" s="247"/>
    </row>
    <row r="2280" spans="1:10" ht="15" x14ac:dyDescent="0.2">
      <c r="A2280" s="139">
        <v>3234</v>
      </c>
      <c r="B2280" s="223" t="s">
        <v>120</v>
      </c>
      <c r="C2280" s="137">
        <v>31</v>
      </c>
      <c r="D2280" s="112" t="s">
        <v>25</v>
      </c>
      <c r="E2280" s="147">
        <v>600000</v>
      </c>
      <c r="F2280" s="147">
        <v>600000</v>
      </c>
      <c r="G2280" s="147"/>
      <c r="H2280" s="147"/>
      <c r="I2280" s="147">
        <f t="shared" si="661"/>
        <v>600000</v>
      </c>
      <c r="J2280" s="247"/>
    </row>
    <row r="2281" spans="1:10" s="115" customFormat="1" x14ac:dyDescent="0.2">
      <c r="A2281" s="139">
        <v>3239</v>
      </c>
      <c r="B2281" s="223" t="s">
        <v>41</v>
      </c>
      <c r="C2281" s="137">
        <v>31</v>
      </c>
      <c r="D2281" s="112" t="s">
        <v>25</v>
      </c>
      <c r="E2281" s="147">
        <v>160000</v>
      </c>
      <c r="F2281" s="147">
        <v>160000</v>
      </c>
      <c r="G2281" s="147"/>
      <c r="H2281" s="147"/>
      <c r="I2281" s="147">
        <f t="shared" si="661"/>
        <v>160000</v>
      </c>
      <c r="J2281" s="247"/>
    </row>
    <row r="2282" spans="1:10" s="115" customFormat="1" x14ac:dyDescent="0.2">
      <c r="A2282" s="207" t="s">
        <v>950</v>
      </c>
      <c r="B2282" s="205" t="s">
        <v>951</v>
      </c>
      <c r="C2282" s="208"/>
      <c r="D2282" s="208"/>
      <c r="E2282" s="209">
        <f t="shared" ref="E2282:H2282" si="673">E2283+E2292+E2323</f>
        <v>39046000</v>
      </c>
      <c r="F2282" s="209">
        <f t="shared" si="673"/>
        <v>39046000</v>
      </c>
      <c r="G2282" s="209">
        <f t="shared" si="673"/>
        <v>0</v>
      </c>
      <c r="H2282" s="209">
        <f t="shared" si="673"/>
        <v>0</v>
      </c>
      <c r="I2282" s="209">
        <f t="shared" si="661"/>
        <v>39046000</v>
      </c>
      <c r="J2282" s="247"/>
    </row>
    <row r="2283" spans="1:10" x14ac:dyDescent="0.2">
      <c r="A2283" s="210" t="s">
        <v>944</v>
      </c>
      <c r="B2283" s="211" t="s">
        <v>986</v>
      </c>
      <c r="C2283" s="212"/>
      <c r="D2283" s="212"/>
      <c r="E2283" s="213">
        <f t="shared" ref="E2283:H2283" si="674">E2284+E2288+E2290</f>
        <v>11189500</v>
      </c>
      <c r="F2283" s="213">
        <f t="shared" si="674"/>
        <v>11189500</v>
      </c>
      <c r="G2283" s="213">
        <f t="shared" si="674"/>
        <v>0</v>
      </c>
      <c r="H2283" s="213">
        <f t="shared" si="674"/>
        <v>0</v>
      </c>
      <c r="I2283" s="213">
        <f t="shared" si="661"/>
        <v>11189500</v>
      </c>
      <c r="J2283" s="247"/>
    </row>
    <row r="2284" spans="1:10" s="142" customFormat="1" x14ac:dyDescent="0.2">
      <c r="A2284" s="126">
        <v>311</v>
      </c>
      <c r="B2284" s="226" t="s">
        <v>914</v>
      </c>
      <c r="C2284" s="117"/>
      <c r="D2284" s="128"/>
      <c r="E2284" s="121">
        <f>E2285+E2287+E2286</f>
        <v>8876500</v>
      </c>
      <c r="F2284" s="121">
        <f>F2285+F2287+F2286</f>
        <v>8876500</v>
      </c>
      <c r="G2284" s="121">
        <f>G2285+G2287+G2286</f>
        <v>0</v>
      </c>
      <c r="H2284" s="121">
        <f>H2285+H2287+H2286</f>
        <v>0</v>
      </c>
      <c r="I2284" s="121">
        <f t="shared" si="661"/>
        <v>8876500</v>
      </c>
      <c r="J2284" s="247"/>
    </row>
    <row r="2285" spans="1:10" s="115" customFormat="1" x14ac:dyDescent="0.2">
      <c r="A2285" s="129">
        <v>3111</v>
      </c>
      <c r="B2285" s="222" t="s">
        <v>19</v>
      </c>
      <c r="C2285" s="111">
        <v>43</v>
      </c>
      <c r="D2285" s="112" t="s">
        <v>25</v>
      </c>
      <c r="E2285" s="179">
        <v>8806500</v>
      </c>
      <c r="F2285" s="179">
        <v>8806500</v>
      </c>
      <c r="G2285" s="179"/>
      <c r="H2285" s="179"/>
      <c r="I2285" s="179">
        <f t="shared" si="661"/>
        <v>8806500</v>
      </c>
      <c r="J2285" s="247"/>
    </row>
    <row r="2286" spans="1:10" s="146" customFormat="1" x14ac:dyDescent="0.2">
      <c r="A2286" s="186">
        <v>3112</v>
      </c>
      <c r="B2286" s="223" t="s">
        <v>632</v>
      </c>
      <c r="C2286" s="137">
        <v>43</v>
      </c>
      <c r="D2286" s="150" t="s">
        <v>25</v>
      </c>
      <c r="E2286" s="141">
        <v>1000</v>
      </c>
      <c r="F2286" s="141">
        <v>1000</v>
      </c>
      <c r="G2286" s="141"/>
      <c r="H2286" s="141"/>
      <c r="I2286" s="141">
        <f t="shared" si="661"/>
        <v>1000</v>
      </c>
      <c r="J2286" s="247"/>
    </row>
    <row r="2287" spans="1:10" s="142" customFormat="1" ht="15" x14ac:dyDescent="0.2">
      <c r="A2287" s="139">
        <v>3113</v>
      </c>
      <c r="B2287" s="223" t="s">
        <v>20</v>
      </c>
      <c r="C2287" s="137">
        <v>43</v>
      </c>
      <c r="D2287" s="112" t="s">
        <v>25</v>
      </c>
      <c r="E2287" s="182">
        <v>69000</v>
      </c>
      <c r="F2287" s="182">
        <v>69000</v>
      </c>
      <c r="G2287" s="182"/>
      <c r="H2287" s="182"/>
      <c r="I2287" s="182">
        <f t="shared" si="661"/>
        <v>69000</v>
      </c>
      <c r="J2287" s="247"/>
    </row>
    <row r="2288" spans="1:10" s="115" customFormat="1" x14ac:dyDescent="0.2">
      <c r="A2288" s="119">
        <v>312</v>
      </c>
      <c r="B2288" s="227" t="s">
        <v>22</v>
      </c>
      <c r="C2288" s="117"/>
      <c r="D2288" s="118"/>
      <c r="E2288" s="148">
        <f>SUM(E2289)</f>
        <v>850000</v>
      </c>
      <c r="F2288" s="148">
        <f>SUM(F2289)</f>
        <v>850000</v>
      </c>
      <c r="G2288" s="148">
        <f>SUM(G2289)</f>
        <v>0</v>
      </c>
      <c r="H2288" s="148">
        <f>SUM(H2289)</f>
        <v>0</v>
      </c>
      <c r="I2288" s="148">
        <f t="shared" si="661"/>
        <v>850000</v>
      </c>
      <c r="J2288" s="247"/>
    </row>
    <row r="2289" spans="1:10" s="142" customFormat="1" ht="15" x14ac:dyDescent="0.2">
      <c r="A2289" s="139">
        <v>3121</v>
      </c>
      <c r="B2289" s="223" t="s">
        <v>22</v>
      </c>
      <c r="C2289" s="137">
        <v>43</v>
      </c>
      <c r="D2289" s="112" t="s">
        <v>25</v>
      </c>
      <c r="E2289" s="147">
        <v>850000</v>
      </c>
      <c r="F2289" s="147">
        <v>850000</v>
      </c>
      <c r="G2289" s="147"/>
      <c r="H2289" s="147"/>
      <c r="I2289" s="147">
        <f t="shared" si="661"/>
        <v>850000</v>
      </c>
      <c r="J2289" s="247"/>
    </row>
    <row r="2290" spans="1:10" x14ac:dyDescent="0.2">
      <c r="A2290" s="119">
        <v>313</v>
      </c>
      <c r="B2290" s="227" t="s">
        <v>915</v>
      </c>
      <c r="C2290" s="117"/>
      <c r="D2290" s="118"/>
      <c r="E2290" s="148">
        <f>E2291</f>
        <v>1463000</v>
      </c>
      <c r="F2290" s="148">
        <f>F2291</f>
        <v>1463000</v>
      </c>
      <c r="G2290" s="148">
        <f>G2291</f>
        <v>0</v>
      </c>
      <c r="H2290" s="148">
        <f>H2291</f>
        <v>0</v>
      </c>
      <c r="I2290" s="148">
        <f t="shared" si="661"/>
        <v>1463000</v>
      </c>
      <c r="J2290" s="247"/>
    </row>
    <row r="2291" spans="1:10" s="115" customFormat="1" x14ac:dyDescent="0.2">
      <c r="A2291" s="139">
        <v>3132</v>
      </c>
      <c r="B2291" s="223" t="s">
        <v>280</v>
      </c>
      <c r="C2291" s="137">
        <v>43</v>
      </c>
      <c r="D2291" s="112" t="s">
        <v>25</v>
      </c>
      <c r="E2291" s="141">
        <v>1463000</v>
      </c>
      <c r="F2291" s="141">
        <v>1463000</v>
      </c>
      <c r="G2291" s="141"/>
      <c r="H2291" s="141"/>
      <c r="I2291" s="141">
        <f t="shared" si="661"/>
        <v>1463000</v>
      </c>
      <c r="J2291" s="247"/>
    </row>
    <row r="2292" spans="1:10" x14ac:dyDescent="0.2">
      <c r="A2292" s="210" t="s">
        <v>976</v>
      </c>
      <c r="B2292" s="211" t="s">
        <v>987</v>
      </c>
      <c r="C2292" s="212"/>
      <c r="D2292" s="212"/>
      <c r="E2292" s="213">
        <f t="shared" ref="E2292:H2292" si="675">E2293+E2298+E2304+E2313+E2315</f>
        <v>27590500</v>
      </c>
      <c r="F2292" s="213">
        <f t="shared" si="675"/>
        <v>27590500</v>
      </c>
      <c r="G2292" s="213">
        <f t="shared" si="675"/>
        <v>0</v>
      </c>
      <c r="H2292" s="213">
        <f t="shared" si="675"/>
        <v>0</v>
      </c>
      <c r="I2292" s="213">
        <f t="shared" si="661"/>
        <v>27590500</v>
      </c>
      <c r="J2292" s="247"/>
    </row>
    <row r="2293" spans="1:10" s="142" customFormat="1" x14ac:dyDescent="0.2">
      <c r="A2293" s="119">
        <v>321</v>
      </c>
      <c r="B2293" s="227" t="s">
        <v>916</v>
      </c>
      <c r="C2293" s="117"/>
      <c r="D2293" s="118"/>
      <c r="E2293" s="148">
        <f>SUM(E2294:E2297)</f>
        <v>745500</v>
      </c>
      <c r="F2293" s="148">
        <f>SUM(F2294:F2297)</f>
        <v>745500</v>
      </c>
      <c r="G2293" s="148">
        <f>SUM(G2294:G2297)</f>
        <v>0</v>
      </c>
      <c r="H2293" s="148">
        <f>SUM(H2294:H2297)</f>
        <v>0</v>
      </c>
      <c r="I2293" s="148">
        <f t="shared" si="661"/>
        <v>745500</v>
      </c>
      <c r="J2293" s="247"/>
    </row>
    <row r="2294" spans="1:10" s="142" customFormat="1" ht="15" x14ac:dyDescent="0.2">
      <c r="A2294" s="139">
        <v>3211</v>
      </c>
      <c r="B2294" s="223" t="s">
        <v>110</v>
      </c>
      <c r="C2294" s="137">
        <v>43</v>
      </c>
      <c r="D2294" s="112" t="s">
        <v>25</v>
      </c>
      <c r="E2294" s="141">
        <v>357000</v>
      </c>
      <c r="F2294" s="141">
        <v>357000</v>
      </c>
      <c r="G2294" s="141"/>
      <c r="H2294" s="141"/>
      <c r="I2294" s="141">
        <f t="shared" si="661"/>
        <v>357000</v>
      </c>
      <c r="J2294" s="247"/>
    </row>
    <row r="2295" spans="1:10" s="142" customFormat="1" ht="15" x14ac:dyDescent="0.2">
      <c r="A2295" s="139">
        <v>3212</v>
      </c>
      <c r="B2295" s="223" t="s">
        <v>111</v>
      </c>
      <c r="C2295" s="137">
        <v>43</v>
      </c>
      <c r="D2295" s="112" t="s">
        <v>25</v>
      </c>
      <c r="E2295" s="147">
        <v>270000</v>
      </c>
      <c r="F2295" s="147">
        <v>270000</v>
      </c>
      <c r="G2295" s="147"/>
      <c r="H2295" s="147"/>
      <c r="I2295" s="147">
        <f t="shared" si="661"/>
        <v>270000</v>
      </c>
      <c r="J2295" s="247"/>
    </row>
    <row r="2296" spans="1:10" s="115" customFormat="1" x14ac:dyDescent="0.2">
      <c r="A2296" s="139">
        <v>3213</v>
      </c>
      <c r="B2296" s="223" t="s">
        <v>112</v>
      </c>
      <c r="C2296" s="137">
        <v>43</v>
      </c>
      <c r="D2296" s="112" t="s">
        <v>25</v>
      </c>
      <c r="E2296" s="147">
        <v>117500</v>
      </c>
      <c r="F2296" s="147">
        <v>117500</v>
      </c>
      <c r="G2296" s="147"/>
      <c r="H2296" s="147"/>
      <c r="I2296" s="147">
        <f t="shared" si="661"/>
        <v>117500</v>
      </c>
      <c r="J2296" s="247"/>
    </row>
    <row r="2297" spans="1:10" s="142" customFormat="1" ht="15" x14ac:dyDescent="0.2">
      <c r="A2297" s="139">
        <v>3214</v>
      </c>
      <c r="B2297" s="223" t="s">
        <v>234</v>
      </c>
      <c r="C2297" s="137">
        <v>43</v>
      </c>
      <c r="D2297" s="112" t="s">
        <v>25</v>
      </c>
      <c r="E2297" s="147">
        <v>1000</v>
      </c>
      <c r="F2297" s="147">
        <v>1000</v>
      </c>
      <c r="G2297" s="147"/>
      <c r="H2297" s="147"/>
      <c r="I2297" s="147">
        <f t="shared" ref="I2297:I2360" si="676">F2297-G2297+H2297</f>
        <v>1000</v>
      </c>
      <c r="J2297" s="247"/>
    </row>
    <row r="2298" spans="1:10" s="142" customFormat="1" x14ac:dyDescent="0.2">
      <c r="A2298" s="119">
        <v>322</v>
      </c>
      <c r="B2298" s="227" t="s">
        <v>917</v>
      </c>
      <c r="C2298" s="117"/>
      <c r="D2298" s="118"/>
      <c r="E2298" s="148">
        <f>SUM(E2299:E2303)</f>
        <v>7957000</v>
      </c>
      <c r="F2298" s="148">
        <f>SUM(F2299:F2303)</f>
        <v>7957000</v>
      </c>
      <c r="G2298" s="148">
        <f>SUM(G2299:G2303)</f>
        <v>0</v>
      </c>
      <c r="H2298" s="148">
        <f>SUM(H2299:H2303)</f>
        <v>0</v>
      </c>
      <c r="I2298" s="148">
        <f t="shared" si="676"/>
        <v>7957000</v>
      </c>
      <c r="J2298" s="247"/>
    </row>
    <row r="2299" spans="1:10" s="142" customFormat="1" ht="15" x14ac:dyDescent="0.2">
      <c r="A2299" s="139">
        <v>3221</v>
      </c>
      <c r="B2299" s="223" t="s">
        <v>146</v>
      </c>
      <c r="C2299" s="137">
        <v>43</v>
      </c>
      <c r="D2299" s="112" t="s">
        <v>25</v>
      </c>
      <c r="E2299" s="147">
        <v>200000</v>
      </c>
      <c r="F2299" s="147">
        <v>200000</v>
      </c>
      <c r="G2299" s="147"/>
      <c r="H2299" s="147"/>
      <c r="I2299" s="147">
        <f t="shared" si="676"/>
        <v>200000</v>
      </c>
      <c r="J2299" s="247"/>
    </row>
    <row r="2300" spans="1:10" s="142" customFormat="1" ht="15" x14ac:dyDescent="0.2">
      <c r="A2300" s="139">
        <v>3223</v>
      </c>
      <c r="B2300" s="223" t="s">
        <v>115</v>
      </c>
      <c r="C2300" s="137">
        <v>43</v>
      </c>
      <c r="D2300" s="112" t="s">
        <v>25</v>
      </c>
      <c r="E2300" s="147">
        <v>7300000</v>
      </c>
      <c r="F2300" s="147">
        <v>7300000</v>
      </c>
      <c r="G2300" s="147"/>
      <c r="H2300" s="147"/>
      <c r="I2300" s="147">
        <f t="shared" si="676"/>
        <v>7300000</v>
      </c>
      <c r="J2300" s="247"/>
    </row>
    <row r="2301" spans="1:10" s="142" customFormat="1" ht="15" x14ac:dyDescent="0.2">
      <c r="A2301" s="139">
        <v>3224</v>
      </c>
      <c r="B2301" s="223" t="s">
        <v>144</v>
      </c>
      <c r="C2301" s="137">
        <v>43</v>
      </c>
      <c r="D2301" s="112" t="s">
        <v>25</v>
      </c>
      <c r="E2301" s="147">
        <v>400000</v>
      </c>
      <c r="F2301" s="147">
        <v>400000</v>
      </c>
      <c r="G2301" s="147"/>
      <c r="H2301" s="147"/>
      <c r="I2301" s="147">
        <f t="shared" si="676"/>
        <v>400000</v>
      </c>
      <c r="J2301" s="247"/>
    </row>
    <row r="2302" spans="1:10" s="115" customFormat="1" x14ac:dyDescent="0.2">
      <c r="A2302" s="139">
        <v>3225</v>
      </c>
      <c r="B2302" s="223" t="s">
        <v>151</v>
      </c>
      <c r="C2302" s="137">
        <v>43</v>
      </c>
      <c r="D2302" s="112" t="s">
        <v>25</v>
      </c>
      <c r="E2302" s="147">
        <v>26000</v>
      </c>
      <c r="F2302" s="147">
        <v>26000</v>
      </c>
      <c r="G2302" s="147"/>
      <c r="H2302" s="147"/>
      <c r="I2302" s="147">
        <f t="shared" si="676"/>
        <v>26000</v>
      </c>
      <c r="J2302" s="247"/>
    </row>
    <row r="2303" spans="1:10" s="142" customFormat="1" ht="15" x14ac:dyDescent="0.2">
      <c r="A2303" s="139">
        <v>3227</v>
      </c>
      <c r="B2303" s="223" t="s">
        <v>235</v>
      </c>
      <c r="C2303" s="137">
        <v>43</v>
      </c>
      <c r="D2303" s="112" t="s">
        <v>25</v>
      </c>
      <c r="E2303" s="147">
        <v>31000</v>
      </c>
      <c r="F2303" s="147">
        <v>31000</v>
      </c>
      <c r="G2303" s="147"/>
      <c r="H2303" s="147"/>
      <c r="I2303" s="147">
        <f t="shared" si="676"/>
        <v>31000</v>
      </c>
      <c r="J2303" s="247"/>
    </row>
    <row r="2304" spans="1:10" s="142" customFormat="1" x14ac:dyDescent="0.2">
      <c r="A2304" s="119">
        <v>323</v>
      </c>
      <c r="B2304" s="227" t="s">
        <v>918</v>
      </c>
      <c r="C2304" s="117"/>
      <c r="D2304" s="118"/>
      <c r="E2304" s="148">
        <f>SUM(E2305:E2312)</f>
        <v>17708000</v>
      </c>
      <c r="F2304" s="148">
        <f>SUM(F2305:F2312)</f>
        <v>17708000</v>
      </c>
      <c r="G2304" s="148">
        <f>SUM(G2305:G2312)</f>
        <v>0</v>
      </c>
      <c r="H2304" s="148">
        <f>SUM(H2305:H2312)</f>
        <v>0</v>
      </c>
      <c r="I2304" s="148">
        <f t="shared" si="676"/>
        <v>17708000</v>
      </c>
      <c r="J2304" s="247"/>
    </row>
    <row r="2305" spans="1:10" s="142" customFormat="1" ht="15" x14ac:dyDescent="0.2">
      <c r="A2305" s="139">
        <v>3231</v>
      </c>
      <c r="B2305" s="223" t="s">
        <v>117</v>
      </c>
      <c r="C2305" s="137">
        <v>43</v>
      </c>
      <c r="D2305" s="112" t="s">
        <v>25</v>
      </c>
      <c r="E2305" s="147">
        <v>275000</v>
      </c>
      <c r="F2305" s="147">
        <v>275000</v>
      </c>
      <c r="G2305" s="147"/>
      <c r="H2305" s="147"/>
      <c r="I2305" s="147">
        <f t="shared" si="676"/>
        <v>275000</v>
      </c>
      <c r="J2305" s="247"/>
    </row>
    <row r="2306" spans="1:10" s="142" customFormat="1" ht="15" x14ac:dyDescent="0.2">
      <c r="A2306" s="139">
        <v>3233</v>
      </c>
      <c r="B2306" s="223" t="s">
        <v>119</v>
      </c>
      <c r="C2306" s="137">
        <v>43</v>
      </c>
      <c r="D2306" s="112" t="s">
        <v>25</v>
      </c>
      <c r="E2306" s="147">
        <v>700000</v>
      </c>
      <c r="F2306" s="147">
        <v>700000</v>
      </c>
      <c r="G2306" s="147"/>
      <c r="H2306" s="147"/>
      <c r="I2306" s="147">
        <f t="shared" si="676"/>
        <v>700000</v>
      </c>
      <c r="J2306" s="247"/>
    </row>
    <row r="2307" spans="1:10" s="142" customFormat="1" ht="15" x14ac:dyDescent="0.2">
      <c r="A2307" s="139">
        <v>3234</v>
      </c>
      <c r="B2307" s="223" t="s">
        <v>120</v>
      </c>
      <c r="C2307" s="137">
        <v>43</v>
      </c>
      <c r="D2307" s="112" t="s">
        <v>25</v>
      </c>
      <c r="E2307" s="179">
        <v>1910000</v>
      </c>
      <c r="F2307" s="179">
        <v>1910000</v>
      </c>
      <c r="G2307" s="179"/>
      <c r="H2307" s="179"/>
      <c r="I2307" s="179">
        <f t="shared" si="676"/>
        <v>1910000</v>
      </c>
      <c r="J2307" s="247"/>
    </row>
    <row r="2308" spans="1:10" s="142" customFormat="1" ht="15" x14ac:dyDescent="0.2">
      <c r="A2308" s="139">
        <v>3235</v>
      </c>
      <c r="B2308" s="223" t="s">
        <v>42</v>
      </c>
      <c r="C2308" s="137">
        <v>43</v>
      </c>
      <c r="D2308" s="112" t="s">
        <v>25</v>
      </c>
      <c r="E2308" s="147">
        <v>1265000</v>
      </c>
      <c r="F2308" s="147">
        <v>1265000</v>
      </c>
      <c r="G2308" s="147"/>
      <c r="H2308" s="147"/>
      <c r="I2308" s="147">
        <f t="shared" si="676"/>
        <v>1265000</v>
      </c>
      <c r="J2308" s="247"/>
    </row>
    <row r="2309" spans="1:10" s="142" customFormat="1" ht="15" x14ac:dyDescent="0.2">
      <c r="A2309" s="139">
        <v>3236</v>
      </c>
      <c r="B2309" s="223" t="s">
        <v>121</v>
      </c>
      <c r="C2309" s="137">
        <v>43</v>
      </c>
      <c r="D2309" s="112" t="s">
        <v>25</v>
      </c>
      <c r="E2309" s="147">
        <v>120000</v>
      </c>
      <c r="F2309" s="147">
        <v>120000</v>
      </c>
      <c r="G2309" s="147"/>
      <c r="H2309" s="147"/>
      <c r="I2309" s="147">
        <f t="shared" si="676"/>
        <v>120000</v>
      </c>
      <c r="J2309" s="247"/>
    </row>
    <row r="2310" spans="1:10" s="142" customFormat="1" ht="15" x14ac:dyDescent="0.2">
      <c r="A2310" s="139">
        <v>3237</v>
      </c>
      <c r="B2310" s="223" t="s">
        <v>36</v>
      </c>
      <c r="C2310" s="137">
        <v>43</v>
      </c>
      <c r="D2310" s="112" t="s">
        <v>25</v>
      </c>
      <c r="E2310" s="147">
        <v>2000000</v>
      </c>
      <c r="F2310" s="147">
        <v>2000000</v>
      </c>
      <c r="G2310" s="147"/>
      <c r="H2310" s="147"/>
      <c r="I2310" s="147">
        <f t="shared" si="676"/>
        <v>2000000</v>
      </c>
      <c r="J2310" s="247"/>
    </row>
    <row r="2311" spans="1:10" s="115" customFormat="1" x14ac:dyDescent="0.2">
      <c r="A2311" s="139">
        <v>3238</v>
      </c>
      <c r="B2311" s="223" t="s">
        <v>122</v>
      </c>
      <c r="C2311" s="137">
        <v>43</v>
      </c>
      <c r="D2311" s="112" t="s">
        <v>25</v>
      </c>
      <c r="E2311" s="147">
        <v>2600000</v>
      </c>
      <c r="F2311" s="147">
        <v>2600000</v>
      </c>
      <c r="G2311" s="147"/>
      <c r="H2311" s="147"/>
      <c r="I2311" s="147">
        <f t="shared" si="676"/>
        <v>2600000</v>
      </c>
      <c r="J2311" s="247"/>
    </row>
    <row r="2312" spans="1:10" s="142" customFormat="1" ht="15" x14ac:dyDescent="0.2">
      <c r="A2312" s="139">
        <v>3239</v>
      </c>
      <c r="B2312" s="223" t="s">
        <v>41</v>
      </c>
      <c r="C2312" s="137">
        <v>43</v>
      </c>
      <c r="D2312" s="112" t="s">
        <v>25</v>
      </c>
      <c r="E2312" s="141">
        <v>8838000</v>
      </c>
      <c r="F2312" s="141">
        <v>8838000</v>
      </c>
      <c r="G2312" s="141"/>
      <c r="H2312" s="141"/>
      <c r="I2312" s="141">
        <f t="shared" si="676"/>
        <v>8838000</v>
      </c>
      <c r="J2312" s="247"/>
    </row>
    <row r="2313" spans="1:10" s="115" customFormat="1" x14ac:dyDescent="0.2">
      <c r="A2313" s="119">
        <v>324</v>
      </c>
      <c r="B2313" s="227" t="s">
        <v>238</v>
      </c>
      <c r="C2313" s="143"/>
      <c r="D2313" s="118"/>
      <c r="E2313" s="148">
        <f>SUM(E2314)</f>
        <v>10000</v>
      </c>
      <c r="F2313" s="148">
        <f>SUM(F2314)</f>
        <v>10000</v>
      </c>
      <c r="G2313" s="148">
        <f>SUM(G2314)</f>
        <v>0</v>
      </c>
      <c r="H2313" s="148">
        <f>SUM(H2314)</f>
        <v>0</v>
      </c>
      <c r="I2313" s="148">
        <f t="shared" si="676"/>
        <v>10000</v>
      </c>
      <c r="J2313" s="247"/>
    </row>
    <row r="2314" spans="1:10" s="142" customFormat="1" ht="15" x14ac:dyDescent="0.2">
      <c r="A2314" s="139">
        <v>3241</v>
      </c>
      <c r="B2314" s="223" t="s">
        <v>238</v>
      </c>
      <c r="C2314" s="137">
        <v>43</v>
      </c>
      <c r="D2314" s="112" t="s">
        <v>25</v>
      </c>
      <c r="E2314" s="147">
        <v>10000</v>
      </c>
      <c r="F2314" s="147">
        <v>10000</v>
      </c>
      <c r="G2314" s="147"/>
      <c r="H2314" s="147"/>
      <c r="I2314" s="147">
        <f t="shared" si="676"/>
        <v>10000</v>
      </c>
      <c r="J2314" s="247"/>
    </row>
    <row r="2315" spans="1:10" s="142" customFormat="1" x14ac:dyDescent="0.2">
      <c r="A2315" s="119">
        <v>329</v>
      </c>
      <c r="B2315" s="227" t="s">
        <v>125</v>
      </c>
      <c r="C2315" s="143"/>
      <c r="D2315" s="118"/>
      <c r="E2315" s="148">
        <f>SUM(E2316:E2322)</f>
        <v>1170000</v>
      </c>
      <c r="F2315" s="148">
        <f>SUM(F2316:F2322)</f>
        <v>1170000</v>
      </c>
      <c r="G2315" s="148">
        <f>SUM(G2316:G2322)</f>
        <v>0</v>
      </c>
      <c r="H2315" s="148">
        <f>SUM(H2316:H2322)</f>
        <v>0</v>
      </c>
      <c r="I2315" s="148">
        <f t="shared" si="676"/>
        <v>1170000</v>
      </c>
      <c r="J2315" s="247"/>
    </row>
    <row r="2316" spans="1:10" s="142" customFormat="1" ht="30" x14ac:dyDescent="0.2">
      <c r="A2316" s="139">
        <v>3291</v>
      </c>
      <c r="B2316" s="223" t="s">
        <v>152</v>
      </c>
      <c r="C2316" s="137">
        <v>43</v>
      </c>
      <c r="D2316" s="112" t="s">
        <v>25</v>
      </c>
      <c r="E2316" s="147">
        <v>320000</v>
      </c>
      <c r="F2316" s="147">
        <v>320000</v>
      </c>
      <c r="G2316" s="147"/>
      <c r="H2316" s="147"/>
      <c r="I2316" s="147">
        <f t="shared" si="676"/>
        <v>320000</v>
      </c>
      <c r="J2316" s="247"/>
    </row>
    <row r="2317" spans="1:10" s="142" customFormat="1" ht="15" x14ac:dyDescent="0.2">
      <c r="A2317" s="139">
        <v>3292</v>
      </c>
      <c r="B2317" s="223" t="s">
        <v>123</v>
      </c>
      <c r="C2317" s="137">
        <v>43</v>
      </c>
      <c r="D2317" s="112" t="s">
        <v>25</v>
      </c>
      <c r="E2317" s="147">
        <v>270000</v>
      </c>
      <c r="F2317" s="147">
        <v>270000</v>
      </c>
      <c r="G2317" s="147"/>
      <c r="H2317" s="147"/>
      <c r="I2317" s="147">
        <f t="shared" si="676"/>
        <v>270000</v>
      </c>
      <c r="J2317" s="247"/>
    </row>
    <row r="2318" spans="1:10" s="142" customFormat="1" ht="15" x14ac:dyDescent="0.2">
      <c r="A2318" s="139">
        <v>3293</v>
      </c>
      <c r="B2318" s="223" t="s">
        <v>124</v>
      </c>
      <c r="C2318" s="137">
        <v>43</v>
      </c>
      <c r="D2318" s="112" t="s">
        <v>25</v>
      </c>
      <c r="E2318" s="147">
        <v>260000</v>
      </c>
      <c r="F2318" s="147">
        <v>260000</v>
      </c>
      <c r="G2318" s="147"/>
      <c r="H2318" s="147"/>
      <c r="I2318" s="147">
        <f t="shared" si="676"/>
        <v>260000</v>
      </c>
      <c r="J2318" s="247"/>
    </row>
    <row r="2319" spans="1:10" s="142" customFormat="1" ht="15" x14ac:dyDescent="0.2">
      <c r="A2319" s="139">
        <v>3294</v>
      </c>
      <c r="B2319" s="223" t="s">
        <v>610</v>
      </c>
      <c r="C2319" s="137">
        <v>43</v>
      </c>
      <c r="D2319" s="112" t="s">
        <v>25</v>
      </c>
      <c r="E2319" s="147">
        <v>210000</v>
      </c>
      <c r="F2319" s="147">
        <v>210000</v>
      </c>
      <c r="G2319" s="147"/>
      <c r="H2319" s="147"/>
      <c r="I2319" s="147">
        <f t="shared" si="676"/>
        <v>210000</v>
      </c>
      <c r="J2319" s="247"/>
    </row>
    <row r="2320" spans="1:10" s="142" customFormat="1" ht="15" x14ac:dyDescent="0.2">
      <c r="A2320" s="139">
        <v>3295</v>
      </c>
      <c r="B2320" s="223" t="s">
        <v>237</v>
      </c>
      <c r="C2320" s="137">
        <v>43</v>
      </c>
      <c r="D2320" s="112" t="s">
        <v>25</v>
      </c>
      <c r="E2320" s="147">
        <v>100000</v>
      </c>
      <c r="F2320" s="147">
        <v>100000</v>
      </c>
      <c r="G2320" s="147"/>
      <c r="H2320" s="147"/>
      <c r="I2320" s="147">
        <f t="shared" si="676"/>
        <v>100000</v>
      </c>
      <c r="J2320" s="247"/>
    </row>
    <row r="2321" spans="1:10" ht="15" x14ac:dyDescent="0.2">
      <c r="A2321" s="139">
        <v>3296</v>
      </c>
      <c r="B2321" s="223" t="s">
        <v>611</v>
      </c>
      <c r="C2321" s="137">
        <v>43</v>
      </c>
      <c r="D2321" s="112" t="s">
        <v>25</v>
      </c>
      <c r="E2321" s="147">
        <v>1000</v>
      </c>
      <c r="F2321" s="147">
        <v>1000</v>
      </c>
      <c r="G2321" s="147"/>
      <c r="H2321" s="147"/>
      <c r="I2321" s="147">
        <f t="shared" si="676"/>
        <v>1000</v>
      </c>
      <c r="J2321" s="247"/>
    </row>
    <row r="2322" spans="1:10" s="115" customFormat="1" x14ac:dyDescent="0.2">
      <c r="A2322" s="139">
        <v>3299</v>
      </c>
      <c r="B2322" s="223" t="s">
        <v>125</v>
      </c>
      <c r="C2322" s="137">
        <v>43</v>
      </c>
      <c r="D2322" s="112" t="s">
        <v>25</v>
      </c>
      <c r="E2322" s="147">
        <v>9000</v>
      </c>
      <c r="F2322" s="147">
        <v>9000</v>
      </c>
      <c r="G2322" s="147"/>
      <c r="H2322" s="147"/>
      <c r="I2322" s="147">
        <f t="shared" si="676"/>
        <v>9000</v>
      </c>
      <c r="J2322" s="247"/>
    </row>
    <row r="2323" spans="1:10" x14ac:dyDescent="0.2">
      <c r="A2323" s="210" t="s">
        <v>978</v>
      </c>
      <c r="B2323" s="211" t="s">
        <v>988</v>
      </c>
      <c r="C2323" s="212"/>
      <c r="D2323" s="212"/>
      <c r="E2323" s="213">
        <f t="shared" ref="E2323:H2323" si="677">E2324</f>
        <v>266000</v>
      </c>
      <c r="F2323" s="213">
        <f t="shared" si="677"/>
        <v>266000</v>
      </c>
      <c r="G2323" s="213">
        <f t="shared" si="677"/>
        <v>0</v>
      </c>
      <c r="H2323" s="213">
        <f t="shared" si="677"/>
        <v>0</v>
      </c>
      <c r="I2323" s="213">
        <f t="shared" si="676"/>
        <v>266000</v>
      </c>
      <c r="J2323" s="247"/>
    </row>
    <row r="2324" spans="1:10" s="142" customFormat="1" x14ac:dyDescent="0.2">
      <c r="A2324" s="119">
        <v>343</v>
      </c>
      <c r="B2324" s="227" t="s">
        <v>919</v>
      </c>
      <c r="C2324" s="143"/>
      <c r="D2324" s="118"/>
      <c r="E2324" s="148">
        <f>SUM(E2325:E2328)</f>
        <v>266000</v>
      </c>
      <c r="F2324" s="148">
        <f>SUM(F2325:F2328)</f>
        <v>266000</v>
      </c>
      <c r="G2324" s="148">
        <f>SUM(G2325:G2328)</f>
        <v>0</v>
      </c>
      <c r="H2324" s="148">
        <f>SUM(H2325:H2328)</f>
        <v>0</v>
      </c>
      <c r="I2324" s="148">
        <f t="shared" si="676"/>
        <v>266000</v>
      </c>
      <c r="J2324" s="247"/>
    </row>
    <row r="2325" spans="1:10" s="142" customFormat="1" ht="15" x14ac:dyDescent="0.2">
      <c r="A2325" s="139">
        <v>3431</v>
      </c>
      <c r="B2325" s="223" t="s">
        <v>153</v>
      </c>
      <c r="C2325" s="137">
        <v>43</v>
      </c>
      <c r="D2325" s="112" t="s">
        <v>25</v>
      </c>
      <c r="E2325" s="147">
        <v>250000</v>
      </c>
      <c r="F2325" s="147">
        <v>250000</v>
      </c>
      <c r="G2325" s="147"/>
      <c r="H2325" s="147"/>
      <c r="I2325" s="147">
        <f t="shared" si="676"/>
        <v>250000</v>
      </c>
      <c r="J2325" s="247"/>
    </row>
    <row r="2326" spans="1:10" s="142" customFormat="1" ht="15" x14ac:dyDescent="0.2">
      <c r="A2326" s="139">
        <v>3432</v>
      </c>
      <c r="B2326" s="223" t="s">
        <v>633</v>
      </c>
      <c r="C2326" s="137">
        <v>43</v>
      </c>
      <c r="D2326" s="112" t="s">
        <v>25</v>
      </c>
      <c r="E2326" s="147">
        <v>10000</v>
      </c>
      <c r="F2326" s="147">
        <v>10000</v>
      </c>
      <c r="G2326" s="147"/>
      <c r="H2326" s="147"/>
      <c r="I2326" s="147">
        <f t="shared" si="676"/>
        <v>10000</v>
      </c>
      <c r="J2326" s="247"/>
    </row>
    <row r="2327" spans="1:10" s="115" customFormat="1" x14ac:dyDescent="0.2">
      <c r="A2327" s="139">
        <v>3433</v>
      </c>
      <c r="B2327" s="223" t="s">
        <v>126</v>
      </c>
      <c r="C2327" s="137">
        <v>43</v>
      </c>
      <c r="D2327" s="112" t="s">
        <v>25</v>
      </c>
      <c r="E2327" s="147">
        <v>5000</v>
      </c>
      <c r="F2327" s="147">
        <v>5000</v>
      </c>
      <c r="G2327" s="147"/>
      <c r="H2327" s="147"/>
      <c r="I2327" s="147">
        <f t="shared" si="676"/>
        <v>5000</v>
      </c>
      <c r="J2327" s="247"/>
    </row>
    <row r="2328" spans="1:10" ht="15" x14ac:dyDescent="0.2">
      <c r="A2328" s="139">
        <v>3434</v>
      </c>
      <c r="B2328" s="223" t="s">
        <v>127</v>
      </c>
      <c r="C2328" s="137">
        <v>43</v>
      </c>
      <c r="D2328" s="112" t="s">
        <v>25</v>
      </c>
      <c r="E2328" s="147">
        <v>1000</v>
      </c>
      <c r="F2328" s="147">
        <v>1000</v>
      </c>
      <c r="G2328" s="147"/>
      <c r="H2328" s="147"/>
      <c r="I2328" s="147">
        <f t="shared" si="676"/>
        <v>1000</v>
      </c>
      <c r="J2328" s="247"/>
    </row>
    <row r="2329" spans="1:10" s="115" customFormat="1" ht="31.5" x14ac:dyDescent="0.2">
      <c r="A2329" s="171" t="s">
        <v>797</v>
      </c>
      <c r="B2329" s="173" t="s">
        <v>726</v>
      </c>
      <c r="C2329" s="194"/>
      <c r="D2329" s="194"/>
      <c r="E2329" s="174">
        <f t="shared" ref="E2329:H2329" si="678">E2330+E2334+E2365+E2372+E2379</f>
        <v>55349600</v>
      </c>
      <c r="F2329" s="174">
        <f t="shared" si="678"/>
        <v>55349600</v>
      </c>
      <c r="G2329" s="174">
        <f t="shared" si="678"/>
        <v>0</v>
      </c>
      <c r="H2329" s="174">
        <f t="shared" si="678"/>
        <v>0</v>
      </c>
      <c r="I2329" s="174">
        <f t="shared" si="676"/>
        <v>55349600</v>
      </c>
      <c r="J2329" s="247"/>
    </row>
    <row r="2330" spans="1:10" s="115" customFormat="1" x14ac:dyDescent="0.2">
      <c r="A2330" s="207" t="s">
        <v>944</v>
      </c>
      <c r="B2330" s="205" t="s">
        <v>970</v>
      </c>
      <c r="C2330" s="208"/>
      <c r="D2330" s="208"/>
      <c r="E2330" s="209">
        <f t="shared" ref="E2330:H2330" si="679">E2331</f>
        <v>4700000</v>
      </c>
      <c r="F2330" s="209">
        <f t="shared" si="679"/>
        <v>4700000</v>
      </c>
      <c r="G2330" s="209">
        <f t="shared" si="679"/>
        <v>0</v>
      </c>
      <c r="H2330" s="209">
        <f t="shared" si="679"/>
        <v>0</v>
      </c>
      <c r="I2330" s="209">
        <f t="shared" si="676"/>
        <v>4700000</v>
      </c>
      <c r="J2330" s="247"/>
    </row>
    <row r="2331" spans="1:10" x14ac:dyDescent="0.2">
      <c r="A2331" s="210" t="s">
        <v>976</v>
      </c>
      <c r="B2331" s="211" t="s">
        <v>987</v>
      </c>
      <c r="C2331" s="212"/>
      <c r="D2331" s="212"/>
      <c r="E2331" s="213">
        <f t="shared" ref="E2331:H2331" si="680">E2332</f>
        <v>4700000</v>
      </c>
      <c r="F2331" s="213">
        <f t="shared" si="680"/>
        <v>4700000</v>
      </c>
      <c r="G2331" s="213">
        <f t="shared" si="680"/>
        <v>0</v>
      </c>
      <c r="H2331" s="213">
        <f t="shared" si="680"/>
        <v>0</v>
      </c>
      <c r="I2331" s="213">
        <f t="shared" si="676"/>
        <v>4700000</v>
      </c>
      <c r="J2331" s="247"/>
    </row>
    <row r="2332" spans="1:10" x14ac:dyDescent="0.2">
      <c r="A2332" s="126">
        <v>323</v>
      </c>
      <c r="B2332" s="227" t="s">
        <v>918</v>
      </c>
      <c r="C2332" s="117"/>
      <c r="D2332" s="128"/>
      <c r="E2332" s="121">
        <f t="shared" ref="E2332:H2332" si="681">E2333</f>
        <v>4700000</v>
      </c>
      <c r="F2332" s="121">
        <f t="shared" si="681"/>
        <v>4700000</v>
      </c>
      <c r="G2332" s="121">
        <f t="shared" si="681"/>
        <v>0</v>
      </c>
      <c r="H2332" s="121">
        <f t="shared" si="681"/>
        <v>0</v>
      </c>
      <c r="I2332" s="121">
        <f t="shared" si="676"/>
        <v>4700000</v>
      </c>
      <c r="J2332" s="247"/>
    </row>
    <row r="2333" spans="1:10" s="115" customFormat="1" x14ac:dyDescent="0.2">
      <c r="A2333" s="139">
        <v>3232</v>
      </c>
      <c r="B2333" s="223" t="s">
        <v>118</v>
      </c>
      <c r="C2333" s="137">
        <v>31</v>
      </c>
      <c r="D2333" s="112" t="s">
        <v>25</v>
      </c>
      <c r="E2333" s="147">
        <v>4700000</v>
      </c>
      <c r="F2333" s="147">
        <v>4700000</v>
      </c>
      <c r="G2333" s="147"/>
      <c r="H2333" s="147"/>
      <c r="I2333" s="147">
        <f t="shared" si="676"/>
        <v>4700000</v>
      </c>
      <c r="J2333" s="247"/>
    </row>
    <row r="2334" spans="1:10" s="115" customFormat="1" x14ac:dyDescent="0.2">
      <c r="A2334" s="207" t="s">
        <v>950</v>
      </c>
      <c r="B2334" s="205" t="s">
        <v>951</v>
      </c>
      <c r="C2334" s="208"/>
      <c r="D2334" s="208"/>
      <c r="E2334" s="209">
        <f t="shared" ref="E2334:H2334" si="682">E2335+E2338+E2342+E2358</f>
        <v>31153000</v>
      </c>
      <c r="F2334" s="209">
        <f t="shared" si="682"/>
        <v>31153000</v>
      </c>
      <c r="G2334" s="209">
        <f t="shared" si="682"/>
        <v>0</v>
      </c>
      <c r="H2334" s="209">
        <f t="shared" si="682"/>
        <v>0</v>
      </c>
      <c r="I2334" s="209">
        <f t="shared" si="676"/>
        <v>31153000</v>
      </c>
      <c r="J2334" s="247"/>
    </row>
    <row r="2335" spans="1:10" x14ac:dyDescent="0.2">
      <c r="A2335" s="210" t="s">
        <v>976</v>
      </c>
      <c r="B2335" s="211" t="s">
        <v>987</v>
      </c>
      <c r="C2335" s="212"/>
      <c r="D2335" s="212"/>
      <c r="E2335" s="213">
        <f t="shared" ref="E2335:H2335" si="683">E2336</f>
        <v>9400000</v>
      </c>
      <c r="F2335" s="213">
        <f t="shared" si="683"/>
        <v>9400000</v>
      </c>
      <c r="G2335" s="213">
        <f t="shared" si="683"/>
        <v>0</v>
      </c>
      <c r="H2335" s="213">
        <f t="shared" si="683"/>
        <v>0</v>
      </c>
      <c r="I2335" s="213">
        <f t="shared" si="676"/>
        <v>9400000</v>
      </c>
      <c r="J2335" s="247"/>
    </row>
    <row r="2336" spans="1:10" s="115" customFormat="1" x14ac:dyDescent="0.2">
      <c r="A2336" s="126">
        <v>323</v>
      </c>
      <c r="B2336" s="227" t="s">
        <v>918</v>
      </c>
      <c r="C2336" s="117"/>
      <c r="D2336" s="128"/>
      <c r="E2336" s="121">
        <f t="shared" ref="E2336:H2336" si="684">E2337</f>
        <v>9400000</v>
      </c>
      <c r="F2336" s="121">
        <f t="shared" si="684"/>
        <v>9400000</v>
      </c>
      <c r="G2336" s="121">
        <f t="shared" si="684"/>
        <v>0</v>
      </c>
      <c r="H2336" s="121">
        <f t="shared" si="684"/>
        <v>0</v>
      </c>
      <c r="I2336" s="121">
        <f t="shared" si="676"/>
        <v>9400000</v>
      </c>
      <c r="J2336" s="247"/>
    </row>
    <row r="2337" spans="1:10" s="115" customFormat="1" x14ac:dyDescent="0.2">
      <c r="A2337" s="139">
        <v>3232</v>
      </c>
      <c r="B2337" s="223" t="s">
        <v>118</v>
      </c>
      <c r="C2337" s="137">
        <v>43</v>
      </c>
      <c r="D2337" s="112" t="s">
        <v>25</v>
      </c>
      <c r="E2337" s="147">
        <v>9400000</v>
      </c>
      <c r="F2337" s="147">
        <v>9400000</v>
      </c>
      <c r="G2337" s="147"/>
      <c r="H2337" s="147"/>
      <c r="I2337" s="147">
        <f t="shared" si="676"/>
        <v>9400000</v>
      </c>
      <c r="J2337" s="247"/>
    </row>
    <row r="2338" spans="1:10" x14ac:dyDescent="0.2">
      <c r="A2338" s="210" t="s">
        <v>979</v>
      </c>
      <c r="B2338" s="211" t="s">
        <v>993</v>
      </c>
      <c r="C2338" s="212"/>
      <c r="D2338" s="212"/>
      <c r="E2338" s="213">
        <f t="shared" ref="E2338:H2338" si="685">E2339</f>
        <v>261000</v>
      </c>
      <c r="F2338" s="213">
        <f t="shared" si="685"/>
        <v>261000</v>
      </c>
      <c r="G2338" s="213">
        <f t="shared" si="685"/>
        <v>0</v>
      </c>
      <c r="H2338" s="213">
        <f t="shared" si="685"/>
        <v>0</v>
      </c>
      <c r="I2338" s="213">
        <f t="shared" si="676"/>
        <v>261000</v>
      </c>
      <c r="J2338" s="247"/>
    </row>
    <row r="2339" spans="1:10" s="146" customFormat="1" x14ac:dyDescent="0.2">
      <c r="A2339" s="119">
        <v>412</v>
      </c>
      <c r="B2339" s="227" t="s">
        <v>935</v>
      </c>
      <c r="C2339" s="117"/>
      <c r="D2339" s="118"/>
      <c r="E2339" s="148">
        <f>SUM(E2340:E2341)</f>
        <v>261000</v>
      </c>
      <c r="F2339" s="148">
        <f>SUM(F2340:F2341)</f>
        <v>261000</v>
      </c>
      <c r="G2339" s="148">
        <f>SUM(G2340:G2341)</f>
        <v>0</v>
      </c>
      <c r="H2339" s="148">
        <f>SUM(H2340:H2341)</f>
        <v>0</v>
      </c>
      <c r="I2339" s="148">
        <f t="shared" si="676"/>
        <v>261000</v>
      </c>
      <c r="J2339" s="247"/>
    </row>
    <row r="2340" spans="1:10" s="115" customFormat="1" x14ac:dyDescent="0.2">
      <c r="A2340" s="139">
        <v>4123</v>
      </c>
      <c r="B2340" s="223" t="s">
        <v>133</v>
      </c>
      <c r="C2340" s="137">
        <v>43</v>
      </c>
      <c r="D2340" s="112" t="s">
        <v>25</v>
      </c>
      <c r="E2340" s="147">
        <v>260000</v>
      </c>
      <c r="F2340" s="147">
        <v>260000</v>
      </c>
      <c r="G2340" s="147"/>
      <c r="H2340" s="147"/>
      <c r="I2340" s="147">
        <f t="shared" si="676"/>
        <v>260000</v>
      </c>
      <c r="J2340" s="247"/>
    </row>
    <row r="2341" spans="1:10" s="115" customFormat="1" x14ac:dyDescent="0.2">
      <c r="A2341" s="139">
        <v>4126</v>
      </c>
      <c r="B2341" s="223" t="s">
        <v>4</v>
      </c>
      <c r="C2341" s="137">
        <v>43</v>
      </c>
      <c r="D2341" s="112" t="s">
        <v>25</v>
      </c>
      <c r="E2341" s="147">
        <v>1000</v>
      </c>
      <c r="F2341" s="147">
        <v>1000</v>
      </c>
      <c r="G2341" s="147"/>
      <c r="H2341" s="147"/>
      <c r="I2341" s="147">
        <f t="shared" si="676"/>
        <v>1000</v>
      </c>
      <c r="J2341" s="247"/>
    </row>
    <row r="2342" spans="1:10" x14ac:dyDescent="0.2">
      <c r="A2342" s="210" t="s">
        <v>977</v>
      </c>
      <c r="B2342" s="211" t="s">
        <v>994</v>
      </c>
      <c r="C2342" s="212"/>
      <c r="D2342" s="212"/>
      <c r="E2342" s="213">
        <f t="shared" ref="E2342:H2342" si="686">E2343+E2347+E2353+E2355</f>
        <v>20932000</v>
      </c>
      <c r="F2342" s="213">
        <f t="shared" si="686"/>
        <v>20932000</v>
      </c>
      <c r="G2342" s="213">
        <f t="shared" si="686"/>
        <v>0</v>
      </c>
      <c r="H2342" s="213">
        <f t="shared" si="686"/>
        <v>0</v>
      </c>
      <c r="I2342" s="213">
        <f t="shared" si="676"/>
        <v>20932000</v>
      </c>
      <c r="J2342" s="247"/>
    </row>
    <row r="2343" spans="1:10" s="146" customFormat="1" x14ac:dyDescent="0.2">
      <c r="A2343" s="119">
        <v>421</v>
      </c>
      <c r="B2343" s="119" t="s">
        <v>936</v>
      </c>
      <c r="C2343" s="117"/>
      <c r="D2343" s="118"/>
      <c r="E2343" s="145">
        <f>E2346+E2345+E2344</f>
        <v>16600000</v>
      </c>
      <c r="F2343" s="145">
        <f>F2346+F2345+F2344</f>
        <v>16600000</v>
      </c>
      <c r="G2343" s="145">
        <f>G2346+G2345+G2344</f>
        <v>0</v>
      </c>
      <c r="H2343" s="145">
        <f>H2346+H2345+H2344</f>
        <v>0</v>
      </c>
      <c r="I2343" s="145">
        <f t="shared" si="676"/>
        <v>16600000</v>
      </c>
      <c r="J2343" s="247"/>
    </row>
    <row r="2344" spans="1:10" s="146" customFormat="1" x14ac:dyDescent="0.2">
      <c r="A2344" s="139">
        <v>4212</v>
      </c>
      <c r="B2344" s="223" t="s">
        <v>670</v>
      </c>
      <c r="C2344" s="137">
        <v>43</v>
      </c>
      <c r="D2344" s="112" t="s">
        <v>25</v>
      </c>
      <c r="E2344" s="147">
        <v>100000</v>
      </c>
      <c r="F2344" s="147">
        <v>100000</v>
      </c>
      <c r="G2344" s="147"/>
      <c r="H2344" s="147"/>
      <c r="I2344" s="147">
        <f t="shared" si="676"/>
        <v>100000</v>
      </c>
      <c r="J2344" s="247"/>
    </row>
    <row r="2345" spans="1:10" s="115" customFormat="1" x14ac:dyDescent="0.2">
      <c r="A2345" s="139">
        <v>4213</v>
      </c>
      <c r="B2345" s="223" t="s">
        <v>750</v>
      </c>
      <c r="C2345" s="137">
        <v>43</v>
      </c>
      <c r="D2345" s="112" t="s">
        <v>25</v>
      </c>
      <c r="E2345" s="147">
        <v>500000</v>
      </c>
      <c r="F2345" s="147">
        <v>500000</v>
      </c>
      <c r="G2345" s="147"/>
      <c r="H2345" s="147"/>
      <c r="I2345" s="147">
        <f t="shared" si="676"/>
        <v>500000</v>
      </c>
      <c r="J2345" s="247"/>
    </row>
    <row r="2346" spans="1:10" s="146" customFormat="1" x14ac:dyDescent="0.2">
      <c r="A2346" s="139">
        <v>4214</v>
      </c>
      <c r="B2346" s="223" t="s">
        <v>154</v>
      </c>
      <c r="C2346" s="137">
        <v>43</v>
      </c>
      <c r="D2346" s="112" t="s">
        <v>25</v>
      </c>
      <c r="E2346" s="147">
        <v>16000000</v>
      </c>
      <c r="F2346" s="147">
        <v>16000000</v>
      </c>
      <c r="G2346" s="147"/>
      <c r="H2346" s="147"/>
      <c r="I2346" s="147">
        <f t="shared" si="676"/>
        <v>16000000</v>
      </c>
      <c r="J2346" s="247"/>
    </row>
    <row r="2347" spans="1:10" s="146" customFormat="1" x14ac:dyDescent="0.2">
      <c r="A2347" s="119">
        <v>422</v>
      </c>
      <c r="B2347" s="227" t="s">
        <v>921</v>
      </c>
      <c r="C2347" s="117"/>
      <c r="D2347" s="118"/>
      <c r="E2347" s="145">
        <f>SUM(E2348:E2352)</f>
        <v>3832000</v>
      </c>
      <c r="F2347" s="145">
        <f>SUM(F2348:F2352)</f>
        <v>3832000</v>
      </c>
      <c r="G2347" s="145">
        <f>SUM(G2348:G2352)</f>
        <v>0</v>
      </c>
      <c r="H2347" s="145">
        <f>SUM(H2348:H2352)</f>
        <v>0</v>
      </c>
      <c r="I2347" s="145">
        <f t="shared" si="676"/>
        <v>3832000</v>
      </c>
      <c r="J2347" s="247"/>
    </row>
    <row r="2348" spans="1:10" s="146" customFormat="1" x14ac:dyDescent="0.2">
      <c r="A2348" s="139">
        <v>4221</v>
      </c>
      <c r="B2348" s="223" t="s">
        <v>129</v>
      </c>
      <c r="C2348" s="137">
        <v>43</v>
      </c>
      <c r="D2348" s="112" t="s">
        <v>25</v>
      </c>
      <c r="E2348" s="147">
        <v>100000</v>
      </c>
      <c r="F2348" s="147">
        <v>100000</v>
      </c>
      <c r="G2348" s="147"/>
      <c r="H2348" s="147"/>
      <c r="I2348" s="147">
        <f t="shared" si="676"/>
        <v>100000</v>
      </c>
      <c r="J2348" s="247"/>
    </row>
    <row r="2349" spans="1:10" s="146" customFormat="1" x14ac:dyDescent="0.2">
      <c r="A2349" s="139">
        <v>4222</v>
      </c>
      <c r="B2349" s="223" t="s">
        <v>130</v>
      </c>
      <c r="C2349" s="137">
        <v>43</v>
      </c>
      <c r="D2349" s="112" t="s">
        <v>25</v>
      </c>
      <c r="E2349" s="147">
        <v>800000</v>
      </c>
      <c r="F2349" s="147">
        <v>800000</v>
      </c>
      <c r="G2349" s="147"/>
      <c r="H2349" s="147"/>
      <c r="I2349" s="147">
        <f t="shared" si="676"/>
        <v>800000</v>
      </c>
      <c r="J2349" s="247"/>
    </row>
    <row r="2350" spans="1:10" s="146" customFormat="1" x14ac:dyDescent="0.2">
      <c r="A2350" s="139">
        <v>4223</v>
      </c>
      <c r="B2350" s="223" t="s">
        <v>131</v>
      </c>
      <c r="C2350" s="137">
        <v>43</v>
      </c>
      <c r="D2350" s="112" t="s">
        <v>25</v>
      </c>
      <c r="E2350" s="147">
        <v>50000</v>
      </c>
      <c r="F2350" s="147">
        <v>50000</v>
      </c>
      <c r="G2350" s="147"/>
      <c r="H2350" s="147"/>
      <c r="I2350" s="147">
        <f t="shared" si="676"/>
        <v>50000</v>
      </c>
      <c r="J2350" s="247"/>
    </row>
    <row r="2351" spans="1:10" s="115" customFormat="1" x14ac:dyDescent="0.2">
      <c r="A2351" s="139">
        <v>4225</v>
      </c>
      <c r="B2351" s="223" t="s">
        <v>134</v>
      </c>
      <c r="C2351" s="137">
        <v>43</v>
      </c>
      <c r="D2351" s="112" t="s">
        <v>25</v>
      </c>
      <c r="E2351" s="147">
        <v>50000</v>
      </c>
      <c r="F2351" s="147">
        <v>50000</v>
      </c>
      <c r="G2351" s="147"/>
      <c r="H2351" s="147"/>
      <c r="I2351" s="147">
        <f t="shared" si="676"/>
        <v>50000</v>
      </c>
      <c r="J2351" s="247"/>
    </row>
    <row r="2352" spans="1:10" s="146" customFormat="1" x14ac:dyDescent="0.2">
      <c r="A2352" s="139">
        <v>4227</v>
      </c>
      <c r="B2352" s="223" t="s">
        <v>132</v>
      </c>
      <c r="C2352" s="137">
        <v>43</v>
      </c>
      <c r="D2352" s="112" t="s">
        <v>25</v>
      </c>
      <c r="E2352" s="147">
        <v>2832000</v>
      </c>
      <c r="F2352" s="147">
        <v>2832000</v>
      </c>
      <c r="G2352" s="147"/>
      <c r="H2352" s="147"/>
      <c r="I2352" s="147">
        <f t="shared" si="676"/>
        <v>2832000</v>
      </c>
      <c r="J2352" s="247"/>
    </row>
    <row r="2353" spans="1:10" s="115" customFormat="1" x14ac:dyDescent="0.2">
      <c r="A2353" s="119">
        <v>423</v>
      </c>
      <c r="B2353" s="119" t="s">
        <v>937</v>
      </c>
      <c r="C2353" s="117"/>
      <c r="D2353" s="118"/>
      <c r="E2353" s="145">
        <f>+E2354</f>
        <v>100000</v>
      </c>
      <c r="F2353" s="145">
        <f>+F2354</f>
        <v>100000</v>
      </c>
      <c r="G2353" s="145">
        <f>+G2354</f>
        <v>0</v>
      </c>
      <c r="H2353" s="145">
        <f>+H2354</f>
        <v>0</v>
      </c>
      <c r="I2353" s="145">
        <f t="shared" si="676"/>
        <v>100000</v>
      </c>
      <c r="J2353" s="247"/>
    </row>
    <row r="2354" spans="1:10" s="146" customFormat="1" x14ac:dyDescent="0.2">
      <c r="A2354" s="139">
        <v>4231</v>
      </c>
      <c r="B2354" s="223" t="s">
        <v>128</v>
      </c>
      <c r="C2354" s="137">
        <v>43</v>
      </c>
      <c r="D2354" s="112" t="s">
        <v>25</v>
      </c>
      <c r="E2354" s="182">
        <v>100000</v>
      </c>
      <c r="F2354" s="182">
        <v>100000</v>
      </c>
      <c r="G2354" s="182"/>
      <c r="H2354" s="182"/>
      <c r="I2354" s="182">
        <f t="shared" si="676"/>
        <v>100000</v>
      </c>
      <c r="J2354" s="247"/>
    </row>
    <row r="2355" spans="1:10" s="146" customFormat="1" x14ac:dyDescent="0.2">
      <c r="A2355" s="119">
        <v>426</v>
      </c>
      <c r="B2355" s="227" t="s">
        <v>939</v>
      </c>
      <c r="C2355" s="117"/>
      <c r="D2355" s="118"/>
      <c r="E2355" s="145">
        <f>E2357+E2356</f>
        <v>400000</v>
      </c>
      <c r="F2355" s="145">
        <f>F2357+F2356</f>
        <v>400000</v>
      </c>
      <c r="G2355" s="145">
        <f>G2357+G2356</f>
        <v>0</v>
      </c>
      <c r="H2355" s="145">
        <f>H2357+H2356</f>
        <v>0</v>
      </c>
      <c r="I2355" s="145">
        <f t="shared" si="676"/>
        <v>400000</v>
      </c>
      <c r="J2355" s="247"/>
    </row>
    <row r="2356" spans="1:10" s="115" customFormat="1" x14ac:dyDescent="0.2">
      <c r="A2356" s="139">
        <v>4262</v>
      </c>
      <c r="B2356" s="223" t="s">
        <v>135</v>
      </c>
      <c r="C2356" s="137">
        <v>43</v>
      </c>
      <c r="D2356" s="112" t="s">
        <v>25</v>
      </c>
      <c r="E2356" s="147">
        <v>300000</v>
      </c>
      <c r="F2356" s="147">
        <v>300000</v>
      </c>
      <c r="G2356" s="147"/>
      <c r="H2356" s="147"/>
      <c r="I2356" s="147">
        <f t="shared" si="676"/>
        <v>300000</v>
      </c>
      <c r="J2356" s="247"/>
    </row>
    <row r="2357" spans="1:10" s="115" customFormat="1" x14ac:dyDescent="0.2">
      <c r="A2357" s="139">
        <v>4264</v>
      </c>
      <c r="B2357" s="223" t="s">
        <v>742</v>
      </c>
      <c r="C2357" s="137">
        <v>43</v>
      </c>
      <c r="D2357" s="112" t="s">
        <v>25</v>
      </c>
      <c r="E2357" s="147">
        <v>100000</v>
      </c>
      <c r="F2357" s="147">
        <v>100000</v>
      </c>
      <c r="G2357" s="147"/>
      <c r="H2357" s="147"/>
      <c r="I2357" s="147">
        <f t="shared" si="676"/>
        <v>100000</v>
      </c>
      <c r="J2357" s="247"/>
    </row>
    <row r="2358" spans="1:10" x14ac:dyDescent="0.2">
      <c r="A2358" s="210" t="s">
        <v>981</v>
      </c>
      <c r="B2358" s="211" t="s">
        <v>996</v>
      </c>
      <c r="C2358" s="212"/>
      <c r="D2358" s="212"/>
      <c r="E2358" s="213">
        <f t="shared" ref="E2358:H2358" si="687">E2359+E2361+E2363</f>
        <v>560000</v>
      </c>
      <c r="F2358" s="213">
        <f t="shared" si="687"/>
        <v>560000</v>
      </c>
      <c r="G2358" s="213">
        <f t="shared" si="687"/>
        <v>0</v>
      </c>
      <c r="H2358" s="213">
        <f t="shared" si="687"/>
        <v>0</v>
      </c>
      <c r="I2358" s="213">
        <f t="shared" si="676"/>
        <v>560000</v>
      </c>
      <c r="J2358" s="247"/>
    </row>
    <row r="2359" spans="1:10" s="115" customFormat="1" x14ac:dyDescent="0.2">
      <c r="A2359" s="119">
        <v>451</v>
      </c>
      <c r="B2359" s="144" t="s">
        <v>136</v>
      </c>
      <c r="C2359" s="117"/>
      <c r="D2359" s="118"/>
      <c r="E2359" s="145">
        <f>E2360</f>
        <v>500000</v>
      </c>
      <c r="F2359" s="145">
        <f>F2360</f>
        <v>500000</v>
      </c>
      <c r="G2359" s="145">
        <f>G2360</f>
        <v>0</v>
      </c>
      <c r="H2359" s="145">
        <f>H2360</f>
        <v>0</v>
      </c>
      <c r="I2359" s="145">
        <f t="shared" si="676"/>
        <v>500000</v>
      </c>
      <c r="J2359" s="247"/>
    </row>
    <row r="2360" spans="1:10" s="115" customFormat="1" x14ac:dyDescent="0.2">
      <c r="A2360" s="123">
        <v>4511</v>
      </c>
      <c r="B2360" s="222" t="s">
        <v>136</v>
      </c>
      <c r="C2360" s="111">
        <v>43</v>
      </c>
      <c r="D2360" s="112" t="s">
        <v>25</v>
      </c>
      <c r="E2360" s="147">
        <v>500000</v>
      </c>
      <c r="F2360" s="147">
        <v>500000</v>
      </c>
      <c r="G2360" s="147"/>
      <c r="H2360" s="147"/>
      <c r="I2360" s="147">
        <f t="shared" si="676"/>
        <v>500000</v>
      </c>
      <c r="J2360" s="247"/>
    </row>
    <row r="2361" spans="1:10" s="115" customFormat="1" x14ac:dyDescent="0.2">
      <c r="A2361" s="119">
        <v>452</v>
      </c>
      <c r="B2361" s="144" t="s">
        <v>137</v>
      </c>
      <c r="C2361" s="117"/>
      <c r="D2361" s="118"/>
      <c r="E2361" s="145">
        <f>E2362</f>
        <v>50000</v>
      </c>
      <c r="F2361" s="145">
        <f>F2362</f>
        <v>50000</v>
      </c>
      <c r="G2361" s="145">
        <f>G2362</f>
        <v>0</v>
      </c>
      <c r="H2361" s="145">
        <f>H2362</f>
        <v>0</v>
      </c>
      <c r="I2361" s="145">
        <f t="shared" ref="I2361:I2424" si="688">F2361-G2361+H2361</f>
        <v>50000</v>
      </c>
      <c r="J2361" s="247"/>
    </row>
    <row r="2362" spans="1:10" s="115" customFormat="1" x14ac:dyDescent="0.2">
      <c r="A2362" s="123">
        <v>4521</v>
      </c>
      <c r="B2362" s="222" t="s">
        <v>770</v>
      </c>
      <c r="C2362" s="111">
        <v>43</v>
      </c>
      <c r="D2362" s="112" t="s">
        <v>25</v>
      </c>
      <c r="E2362" s="147">
        <v>50000</v>
      </c>
      <c r="F2362" s="147">
        <v>50000</v>
      </c>
      <c r="G2362" s="147"/>
      <c r="H2362" s="147"/>
      <c r="I2362" s="147">
        <f t="shared" si="688"/>
        <v>50000</v>
      </c>
      <c r="J2362" s="247"/>
    </row>
    <row r="2363" spans="1:10" s="142" customFormat="1" x14ac:dyDescent="0.2">
      <c r="A2363" s="119">
        <v>454</v>
      </c>
      <c r="B2363" s="119" t="s">
        <v>743</v>
      </c>
      <c r="C2363" s="117"/>
      <c r="D2363" s="118"/>
      <c r="E2363" s="145">
        <f>E2364</f>
        <v>10000</v>
      </c>
      <c r="F2363" s="145">
        <f>F2364</f>
        <v>10000</v>
      </c>
      <c r="G2363" s="145">
        <f>G2364</f>
        <v>0</v>
      </c>
      <c r="H2363" s="145">
        <f>H2364</f>
        <v>0</v>
      </c>
      <c r="I2363" s="145">
        <f t="shared" si="688"/>
        <v>10000</v>
      </c>
      <c r="J2363" s="247"/>
    </row>
    <row r="2364" spans="1:10" s="142" customFormat="1" ht="15" x14ac:dyDescent="0.2">
      <c r="A2364" s="123">
        <v>4541</v>
      </c>
      <c r="B2364" s="222" t="s">
        <v>743</v>
      </c>
      <c r="C2364" s="111">
        <v>43</v>
      </c>
      <c r="D2364" s="112" t="s">
        <v>25</v>
      </c>
      <c r="E2364" s="147">
        <v>10000</v>
      </c>
      <c r="F2364" s="147">
        <v>10000</v>
      </c>
      <c r="G2364" s="147"/>
      <c r="H2364" s="147"/>
      <c r="I2364" s="147">
        <f t="shared" si="688"/>
        <v>10000</v>
      </c>
      <c r="J2364" s="247"/>
    </row>
    <row r="2365" spans="1:10" s="142" customFormat="1" x14ac:dyDescent="0.2">
      <c r="A2365" s="207" t="s">
        <v>952</v>
      </c>
      <c r="B2365" s="205" t="s">
        <v>953</v>
      </c>
      <c r="C2365" s="208"/>
      <c r="D2365" s="208"/>
      <c r="E2365" s="209">
        <f t="shared" ref="E2365:H2365" si="689">E2369+E2366</f>
        <v>17600000</v>
      </c>
      <c r="F2365" s="209">
        <f t="shared" si="689"/>
        <v>17600000</v>
      </c>
      <c r="G2365" s="209">
        <f t="shared" si="689"/>
        <v>0</v>
      </c>
      <c r="H2365" s="209">
        <f t="shared" si="689"/>
        <v>0</v>
      </c>
      <c r="I2365" s="209">
        <f t="shared" si="688"/>
        <v>17600000</v>
      </c>
      <c r="J2365" s="247"/>
    </row>
    <row r="2366" spans="1:10" x14ac:dyDescent="0.2">
      <c r="A2366" s="210" t="s">
        <v>976</v>
      </c>
      <c r="B2366" s="211" t="s">
        <v>987</v>
      </c>
      <c r="C2366" s="212"/>
      <c r="D2366" s="212"/>
      <c r="E2366" s="213">
        <f t="shared" ref="E2366:H2367" si="690">E2367</f>
        <v>100000</v>
      </c>
      <c r="F2366" s="213">
        <f t="shared" si="690"/>
        <v>100000</v>
      </c>
      <c r="G2366" s="213">
        <f t="shared" si="690"/>
        <v>0</v>
      </c>
      <c r="H2366" s="213">
        <f t="shared" si="690"/>
        <v>0</v>
      </c>
      <c r="I2366" s="213">
        <f t="shared" si="688"/>
        <v>100000</v>
      </c>
      <c r="J2366" s="247"/>
    </row>
    <row r="2367" spans="1:10" s="115" customFormat="1" x14ac:dyDescent="0.2">
      <c r="A2367" s="119">
        <v>323</v>
      </c>
      <c r="B2367" s="119" t="s">
        <v>918</v>
      </c>
      <c r="C2367" s="117"/>
      <c r="D2367" s="118"/>
      <c r="E2367" s="145">
        <f t="shared" si="690"/>
        <v>100000</v>
      </c>
      <c r="F2367" s="145">
        <f t="shared" si="690"/>
        <v>100000</v>
      </c>
      <c r="G2367" s="145">
        <f t="shared" si="690"/>
        <v>0</v>
      </c>
      <c r="H2367" s="145">
        <f t="shared" si="690"/>
        <v>0</v>
      </c>
      <c r="I2367" s="145">
        <f t="shared" si="688"/>
        <v>100000</v>
      </c>
      <c r="J2367" s="247"/>
    </row>
    <row r="2368" spans="1:10" ht="15" x14ac:dyDescent="0.2">
      <c r="A2368" s="139">
        <v>3232</v>
      </c>
      <c r="B2368" s="223" t="s">
        <v>118</v>
      </c>
      <c r="C2368" s="137">
        <v>51</v>
      </c>
      <c r="D2368" s="112" t="s">
        <v>25</v>
      </c>
      <c r="E2368" s="147">
        <v>100000</v>
      </c>
      <c r="F2368" s="147">
        <v>100000</v>
      </c>
      <c r="G2368" s="147"/>
      <c r="H2368" s="147"/>
      <c r="I2368" s="147">
        <f t="shared" si="688"/>
        <v>100000</v>
      </c>
      <c r="J2368" s="247"/>
    </row>
    <row r="2369" spans="1:10" x14ac:dyDescent="0.2">
      <c r="A2369" s="210" t="s">
        <v>977</v>
      </c>
      <c r="B2369" s="211" t="s">
        <v>994</v>
      </c>
      <c r="C2369" s="212"/>
      <c r="D2369" s="212"/>
      <c r="E2369" s="213">
        <f t="shared" ref="E2369:H2369" si="691">E2370</f>
        <v>17500000</v>
      </c>
      <c r="F2369" s="213">
        <f t="shared" si="691"/>
        <v>17500000</v>
      </c>
      <c r="G2369" s="213">
        <f t="shared" si="691"/>
        <v>0</v>
      </c>
      <c r="H2369" s="213">
        <f t="shared" si="691"/>
        <v>0</v>
      </c>
      <c r="I2369" s="213">
        <f t="shared" si="688"/>
        <v>17500000</v>
      </c>
      <c r="J2369" s="247"/>
    </row>
    <row r="2370" spans="1:10" s="115" customFormat="1" x14ac:dyDescent="0.2">
      <c r="A2370" s="119">
        <v>421</v>
      </c>
      <c r="B2370" s="119" t="s">
        <v>936</v>
      </c>
      <c r="C2370" s="117"/>
      <c r="D2370" s="118"/>
      <c r="E2370" s="145">
        <f t="shared" ref="E2370:H2377" si="692">E2371</f>
        <v>17500000</v>
      </c>
      <c r="F2370" s="145">
        <f t="shared" si="692"/>
        <v>17500000</v>
      </c>
      <c r="G2370" s="145">
        <f t="shared" si="692"/>
        <v>0</v>
      </c>
      <c r="H2370" s="145">
        <f t="shared" si="692"/>
        <v>0</v>
      </c>
      <c r="I2370" s="145">
        <f t="shared" si="688"/>
        <v>17500000</v>
      </c>
      <c r="J2370" s="247"/>
    </row>
    <row r="2371" spans="1:10" ht="15" x14ac:dyDescent="0.2">
      <c r="A2371" s="139">
        <v>4214</v>
      </c>
      <c r="B2371" s="223" t="s">
        <v>154</v>
      </c>
      <c r="C2371" s="137">
        <v>51</v>
      </c>
      <c r="D2371" s="112" t="s">
        <v>25</v>
      </c>
      <c r="E2371" s="147">
        <v>17500000</v>
      </c>
      <c r="F2371" s="147">
        <v>17500000</v>
      </c>
      <c r="G2371" s="147"/>
      <c r="H2371" s="147"/>
      <c r="I2371" s="147">
        <f t="shared" si="688"/>
        <v>17500000</v>
      </c>
      <c r="J2371" s="247"/>
    </row>
    <row r="2372" spans="1:10" x14ac:dyDescent="0.2">
      <c r="A2372" s="207" t="s">
        <v>961</v>
      </c>
      <c r="B2372" s="205" t="s">
        <v>962</v>
      </c>
      <c r="C2372" s="208"/>
      <c r="D2372" s="208"/>
      <c r="E2372" s="209">
        <f t="shared" ref="E2372:H2372" si="693">E2373+E2376</f>
        <v>1777495</v>
      </c>
      <c r="F2372" s="209">
        <f t="shared" si="693"/>
        <v>1777495</v>
      </c>
      <c r="G2372" s="209">
        <f t="shared" si="693"/>
        <v>0</v>
      </c>
      <c r="H2372" s="209">
        <f t="shared" si="693"/>
        <v>0</v>
      </c>
      <c r="I2372" s="209">
        <f t="shared" si="688"/>
        <v>1777495</v>
      </c>
      <c r="J2372" s="247"/>
    </row>
    <row r="2373" spans="1:10" x14ac:dyDescent="0.2">
      <c r="A2373" s="210" t="s">
        <v>976</v>
      </c>
      <c r="B2373" s="211" t="s">
        <v>987</v>
      </c>
      <c r="C2373" s="212"/>
      <c r="D2373" s="212"/>
      <c r="E2373" s="213">
        <f t="shared" ref="E2373:F2374" si="694">E2374</f>
        <v>1024495</v>
      </c>
      <c r="F2373" s="213">
        <f t="shared" si="694"/>
        <v>1024495</v>
      </c>
      <c r="G2373" s="213">
        <f t="shared" ref="G2373:G2374" si="695">G2374</f>
        <v>0</v>
      </c>
      <c r="H2373" s="213">
        <f t="shared" ref="H2373:H2374" si="696">H2374</f>
        <v>0</v>
      </c>
      <c r="I2373" s="213">
        <f t="shared" si="688"/>
        <v>1024495</v>
      </c>
      <c r="J2373" s="247"/>
    </row>
    <row r="2374" spans="1:10" s="115" customFormat="1" x14ac:dyDescent="0.2">
      <c r="A2374" s="119">
        <v>323</v>
      </c>
      <c r="B2374" s="119" t="s">
        <v>918</v>
      </c>
      <c r="C2374" s="117"/>
      <c r="D2374" s="118"/>
      <c r="E2374" s="145">
        <f t="shared" si="694"/>
        <v>1024495</v>
      </c>
      <c r="F2374" s="145">
        <f t="shared" si="694"/>
        <v>1024495</v>
      </c>
      <c r="G2374" s="145">
        <f t="shared" si="695"/>
        <v>0</v>
      </c>
      <c r="H2374" s="145">
        <f t="shared" si="696"/>
        <v>0</v>
      </c>
      <c r="I2374" s="145">
        <f t="shared" si="688"/>
        <v>1024495</v>
      </c>
      <c r="J2374" s="247"/>
    </row>
    <row r="2375" spans="1:10" ht="15" x14ac:dyDescent="0.2">
      <c r="A2375" s="139">
        <v>3232</v>
      </c>
      <c r="B2375" s="223" t="s">
        <v>118</v>
      </c>
      <c r="C2375" s="137">
        <v>52</v>
      </c>
      <c r="D2375" s="112" t="s">
        <v>25</v>
      </c>
      <c r="E2375" s="147">
        <v>1024495</v>
      </c>
      <c r="F2375" s="147">
        <v>1024495</v>
      </c>
      <c r="G2375" s="147"/>
      <c r="H2375" s="147"/>
      <c r="I2375" s="147">
        <f t="shared" si="688"/>
        <v>1024495</v>
      </c>
      <c r="J2375" s="247"/>
    </row>
    <row r="2376" spans="1:10" x14ac:dyDescent="0.2">
      <c r="A2376" s="210" t="s">
        <v>977</v>
      </c>
      <c r="B2376" s="211" t="s">
        <v>994</v>
      </c>
      <c r="C2376" s="212"/>
      <c r="D2376" s="212"/>
      <c r="E2376" s="213">
        <f t="shared" ref="E2376:H2376" si="697">E2377</f>
        <v>753000</v>
      </c>
      <c r="F2376" s="213">
        <f t="shared" si="697"/>
        <v>753000</v>
      </c>
      <c r="G2376" s="213">
        <f t="shared" si="697"/>
        <v>0</v>
      </c>
      <c r="H2376" s="213">
        <f t="shared" si="697"/>
        <v>0</v>
      </c>
      <c r="I2376" s="213">
        <f t="shared" si="688"/>
        <v>753000</v>
      </c>
      <c r="J2376" s="247"/>
    </row>
    <row r="2377" spans="1:10" s="115" customFormat="1" x14ac:dyDescent="0.2">
      <c r="A2377" s="119">
        <v>421</v>
      </c>
      <c r="B2377" s="119" t="s">
        <v>936</v>
      </c>
      <c r="C2377" s="117"/>
      <c r="D2377" s="118"/>
      <c r="E2377" s="145">
        <f t="shared" si="692"/>
        <v>753000</v>
      </c>
      <c r="F2377" s="145">
        <f t="shared" si="692"/>
        <v>753000</v>
      </c>
      <c r="G2377" s="145">
        <f t="shared" si="692"/>
        <v>0</v>
      </c>
      <c r="H2377" s="145">
        <f t="shared" si="692"/>
        <v>0</v>
      </c>
      <c r="I2377" s="145">
        <f t="shared" si="688"/>
        <v>753000</v>
      </c>
      <c r="J2377" s="247"/>
    </row>
    <row r="2378" spans="1:10" ht="15" x14ac:dyDescent="0.2">
      <c r="A2378" s="139">
        <v>4214</v>
      </c>
      <c r="B2378" s="223" t="s">
        <v>154</v>
      </c>
      <c r="C2378" s="137">
        <v>52</v>
      </c>
      <c r="D2378" s="112" t="s">
        <v>25</v>
      </c>
      <c r="E2378" s="147">
        <v>753000</v>
      </c>
      <c r="F2378" s="147">
        <v>753000</v>
      </c>
      <c r="G2378" s="147"/>
      <c r="H2378" s="147"/>
      <c r="I2378" s="147">
        <f t="shared" si="688"/>
        <v>753000</v>
      </c>
      <c r="J2378" s="247"/>
    </row>
    <row r="2379" spans="1:10" ht="30" x14ac:dyDescent="0.2">
      <c r="A2379" s="207" t="s">
        <v>968</v>
      </c>
      <c r="B2379" s="205" t="s">
        <v>969</v>
      </c>
      <c r="C2379" s="208"/>
      <c r="D2379" s="208"/>
      <c r="E2379" s="209">
        <f t="shared" ref="E2379:H2381" si="698">E2380</f>
        <v>119105</v>
      </c>
      <c r="F2379" s="209">
        <f t="shared" si="698"/>
        <v>119105</v>
      </c>
      <c r="G2379" s="209">
        <f t="shared" si="698"/>
        <v>0</v>
      </c>
      <c r="H2379" s="209">
        <f t="shared" si="698"/>
        <v>0</v>
      </c>
      <c r="I2379" s="209">
        <f t="shared" si="688"/>
        <v>119105</v>
      </c>
      <c r="J2379" s="247"/>
    </row>
    <row r="2380" spans="1:10" x14ac:dyDescent="0.2">
      <c r="A2380" s="210" t="s">
        <v>977</v>
      </c>
      <c r="B2380" s="211" t="s">
        <v>994</v>
      </c>
      <c r="C2380" s="212"/>
      <c r="D2380" s="212"/>
      <c r="E2380" s="213">
        <f t="shared" si="698"/>
        <v>119105</v>
      </c>
      <c r="F2380" s="213">
        <f t="shared" si="698"/>
        <v>119105</v>
      </c>
      <c r="G2380" s="213">
        <f t="shared" si="698"/>
        <v>0</v>
      </c>
      <c r="H2380" s="213">
        <f t="shared" si="698"/>
        <v>0</v>
      </c>
      <c r="I2380" s="213">
        <f t="shared" si="688"/>
        <v>119105</v>
      </c>
      <c r="J2380" s="247"/>
    </row>
    <row r="2381" spans="1:10" s="115" customFormat="1" x14ac:dyDescent="0.2">
      <c r="A2381" s="119">
        <v>421</v>
      </c>
      <c r="B2381" s="119" t="s">
        <v>936</v>
      </c>
      <c r="C2381" s="117"/>
      <c r="D2381" s="118"/>
      <c r="E2381" s="145">
        <f t="shared" ref="E2381:F2381" si="699">E2382</f>
        <v>119105</v>
      </c>
      <c r="F2381" s="145">
        <f t="shared" si="699"/>
        <v>119105</v>
      </c>
      <c r="G2381" s="145">
        <f>G2382</f>
        <v>0</v>
      </c>
      <c r="H2381" s="145">
        <f t="shared" si="698"/>
        <v>0</v>
      </c>
      <c r="I2381" s="145">
        <f t="shared" si="688"/>
        <v>119105</v>
      </c>
      <c r="J2381" s="247"/>
    </row>
    <row r="2382" spans="1:10" ht="15" x14ac:dyDescent="0.2">
      <c r="A2382" s="139">
        <v>4214</v>
      </c>
      <c r="B2382" s="223" t="s">
        <v>154</v>
      </c>
      <c r="C2382" s="137">
        <v>71</v>
      </c>
      <c r="D2382" s="112" t="s">
        <v>25</v>
      </c>
      <c r="E2382" s="147">
        <v>119105</v>
      </c>
      <c r="F2382" s="147">
        <v>119105</v>
      </c>
      <c r="G2382" s="147"/>
      <c r="H2382" s="147"/>
      <c r="I2382" s="147">
        <f t="shared" si="688"/>
        <v>119105</v>
      </c>
      <c r="J2382" s="247"/>
    </row>
    <row r="2383" spans="1:10" s="115" customFormat="1" ht="31.5" x14ac:dyDescent="0.2">
      <c r="A2383" s="171" t="s">
        <v>798</v>
      </c>
      <c r="B2383" s="173" t="s">
        <v>771</v>
      </c>
      <c r="C2383" s="194"/>
      <c r="D2383" s="194"/>
      <c r="E2383" s="174">
        <f>E2384</f>
        <v>15859000</v>
      </c>
      <c r="F2383" s="174">
        <f>F2384</f>
        <v>15859000</v>
      </c>
      <c r="G2383" s="174">
        <f>G2384</f>
        <v>0</v>
      </c>
      <c r="H2383" s="174">
        <f>H2384</f>
        <v>0</v>
      </c>
      <c r="I2383" s="174">
        <f t="shared" si="688"/>
        <v>15859000</v>
      </c>
      <c r="J2383" s="247"/>
    </row>
    <row r="2384" spans="1:10" x14ac:dyDescent="0.2">
      <c r="A2384" s="207" t="s">
        <v>950</v>
      </c>
      <c r="B2384" s="205" t="s">
        <v>951</v>
      </c>
      <c r="C2384" s="208"/>
      <c r="D2384" s="208"/>
      <c r="E2384" s="209">
        <f t="shared" ref="E2384:H2384" si="700">E2385+E2388</f>
        <v>15859000</v>
      </c>
      <c r="F2384" s="209">
        <f t="shared" si="700"/>
        <v>15859000</v>
      </c>
      <c r="G2384" s="209">
        <f t="shared" si="700"/>
        <v>0</v>
      </c>
      <c r="H2384" s="209">
        <f t="shared" si="700"/>
        <v>0</v>
      </c>
      <c r="I2384" s="209">
        <f t="shared" si="688"/>
        <v>15859000</v>
      </c>
      <c r="J2384" s="247"/>
    </row>
    <row r="2385" spans="1:10" x14ac:dyDescent="0.2">
      <c r="A2385" s="210" t="s">
        <v>978</v>
      </c>
      <c r="B2385" s="211" t="s">
        <v>988</v>
      </c>
      <c r="C2385" s="212"/>
      <c r="D2385" s="212"/>
      <c r="E2385" s="213">
        <f t="shared" ref="E2385:H2385" si="701">E2386</f>
        <v>2055000</v>
      </c>
      <c r="F2385" s="213">
        <f t="shared" si="701"/>
        <v>2055000</v>
      </c>
      <c r="G2385" s="213">
        <f t="shared" si="701"/>
        <v>0</v>
      </c>
      <c r="H2385" s="213">
        <f t="shared" si="701"/>
        <v>0</v>
      </c>
      <c r="I2385" s="213">
        <f t="shared" si="688"/>
        <v>2055000</v>
      </c>
      <c r="J2385" s="247"/>
    </row>
    <row r="2386" spans="1:10" s="142" customFormat="1" x14ac:dyDescent="0.2">
      <c r="A2386" s="119">
        <v>342</v>
      </c>
      <c r="B2386" s="119" t="s">
        <v>922</v>
      </c>
      <c r="C2386" s="117"/>
      <c r="D2386" s="118"/>
      <c r="E2386" s="148">
        <f>E2387</f>
        <v>2055000</v>
      </c>
      <c r="F2386" s="148">
        <f>F2387</f>
        <v>2055000</v>
      </c>
      <c r="G2386" s="148">
        <f>G2387</f>
        <v>0</v>
      </c>
      <c r="H2386" s="148">
        <f>H2387</f>
        <v>0</v>
      </c>
      <c r="I2386" s="148">
        <f t="shared" si="688"/>
        <v>2055000</v>
      </c>
      <c r="J2386" s="247"/>
    </row>
    <row r="2387" spans="1:10" s="142" customFormat="1" ht="30" x14ac:dyDescent="0.2">
      <c r="A2387" s="139">
        <v>3421</v>
      </c>
      <c r="B2387" s="223" t="s">
        <v>730</v>
      </c>
      <c r="C2387" s="137">
        <v>43</v>
      </c>
      <c r="D2387" s="112" t="s">
        <v>25</v>
      </c>
      <c r="E2387" s="147">
        <v>2055000</v>
      </c>
      <c r="F2387" s="147">
        <v>2055000</v>
      </c>
      <c r="G2387" s="147"/>
      <c r="H2387" s="147"/>
      <c r="I2387" s="147">
        <f t="shared" si="688"/>
        <v>2055000</v>
      </c>
      <c r="J2387" s="247"/>
    </row>
    <row r="2388" spans="1:10" x14ac:dyDescent="0.2">
      <c r="A2388" s="210" t="s">
        <v>980</v>
      </c>
      <c r="B2388" s="211" t="s">
        <v>998</v>
      </c>
      <c r="C2388" s="212"/>
      <c r="D2388" s="212"/>
      <c r="E2388" s="213">
        <f t="shared" ref="E2388:H2388" si="702">E2389</f>
        <v>13804000</v>
      </c>
      <c r="F2388" s="213">
        <f t="shared" si="702"/>
        <v>13804000</v>
      </c>
      <c r="G2388" s="213">
        <f t="shared" si="702"/>
        <v>0</v>
      </c>
      <c r="H2388" s="213">
        <f t="shared" si="702"/>
        <v>0</v>
      </c>
      <c r="I2388" s="213">
        <f t="shared" si="688"/>
        <v>13804000</v>
      </c>
      <c r="J2388" s="247"/>
    </row>
    <row r="2389" spans="1:10" s="115" customFormat="1" ht="47.25" x14ac:dyDescent="0.2">
      <c r="A2389" s="144">
        <v>541</v>
      </c>
      <c r="B2389" s="119" t="s">
        <v>942</v>
      </c>
      <c r="C2389" s="143"/>
      <c r="D2389" s="112"/>
      <c r="E2389" s="148">
        <f>E2390</f>
        <v>13804000</v>
      </c>
      <c r="F2389" s="148">
        <f>F2390</f>
        <v>13804000</v>
      </c>
      <c r="G2389" s="148">
        <f>G2390</f>
        <v>0</v>
      </c>
      <c r="H2389" s="148">
        <f>H2390</f>
        <v>0</v>
      </c>
      <c r="I2389" s="148">
        <f t="shared" si="688"/>
        <v>13804000</v>
      </c>
      <c r="J2389" s="247"/>
    </row>
    <row r="2390" spans="1:10" ht="15" x14ac:dyDescent="0.2">
      <c r="A2390" s="139">
        <v>5416</v>
      </c>
      <c r="B2390" s="223" t="s">
        <v>772</v>
      </c>
      <c r="C2390" s="137">
        <v>43</v>
      </c>
      <c r="D2390" s="112" t="s">
        <v>25</v>
      </c>
      <c r="E2390" s="147">
        <v>13804000</v>
      </c>
      <c r="F2390" s="147">
        <v>13804000</v>
      </c>
      <c r="G2390" s="147"/>
      <c r="H2390" s="147"/>
      <c r="I2390" s="147">
        <f t="shared" si="688"/>
        <v>13804000</v>
      </c>
      <c r="J2390" s="247"/>
    </row>
    <row r="2391" spans="1:10" s="115" customFormat="1" ht="31.5" x14ac:dyDescent="0.2">
      <c r="A2391" s="171" t="s">
        <v>163</v>
      </c>
      <c r="B2391" s="173" t="s">
        <v>773</v>
      </c>
      <c r="C2391" s="194"/>
      <c r="D2391" s="194"/>
      <c r="E2391" s="174">
        <f>E2392+E2399</f>
        <v>36000000</v>
      </c>
      <c r="F2391" s="174">
        <f>F2392+F2399</f>
        <v>36000000</v>
      </c>
      <c r="G2391" s="174">
        <f>G2392+G2399</f>
        <v>0</v>
      </c>
      <c r="H2391" s="174">
        <f>H2392+H2399</f>
        <v>0</v>
      </c>
      <c r="I2391" s="174">
        <f t="shared" si="688"/>
        <v>36000000</v>
      </c>
      <c r="J2391" s="247"/>
    </row>
    <row r="2392" spans="1:10" x14ac:dyDescent="0.2">
      <c r="A2392" s="207" t="s">
        <v>956</v>
      </c>
      <c r="B2392" s="205" t="s">
        <v>910</v>
      </c>
      <c r="C2392" s="208"/>
      <c r="D2392" s="208"/>
      <c r="E2392" s="209">
        <f t="shared" ref="E2392:H2392" si="703">E2393+E2396</f>
        <v>35500000</v>
      </c>
      <c r="F2392" s="209">
        <f t="shared" si="703"/>
        <v>35500000</v>
      </c>
      <c r="G2392" s="209">
        <f t="shared" si="703"/>
        <v>0</v>
      </c>
      <c r="H2392" s="209">
        <f t="shared" si="703"/>
        <v>0</v>
      </c>
      <c r="I2392" s="209">
        <f t="shared" si="688"/>
        <v>35500000</v>
      </c>
      <c r="J2392" s="247"/>
    </row>
    <row r="2393" spans="1:10" x14ac:dyDescent="0.2">
      <c r="A2393" s="210" t="s">
        <v>978</v>
      </c>
      <c r="B2393" s="211" t="s">
        <v>988</v>
      </c>
      <c r="C2393" s="212"/>
      <c r="D2393" s="212"/>
      <c r="E2393" s="213">
        <f t="shared" ref="E2393:H2393" si="704">E2394</f>
        <v>0</v>
      </c>
      <c r="F2393" s="213">
        <f t="shared" si="704"/>
        <v>0</v>
      </c>
      <c r="G2393" s="213">
        <f t="shared" si="704"/>
        <v>0</v>
      </c>
      <c r="H2393" s="213">
        <f t="shared" si="704"/>
        <v>0</v>
      </c>
      <c r="I2393" s="213">
        <f t="shared" si="688"/>
        <v>0</v>
      </c>
      <c r="J2393" s="247"/>
    </row>
    <row r="2394" spans="1:10" x14ac:dyDescent="0.2">
      <c r="A2394" s="119">
        <v>342</v>
      </c>
      <c r="B2394" s="119" t="s">
        <v>922</v>
      </c>
      <c r="C2394" s="117"/>
      <c r="D2394" s="118"/>
      <c r="E2394" s="148">
        <f t="shared" ref="E2394:H2394" si="705">+E2395</f>
        <v>0</v>
      </c>
      <c r="F2394" s="148">
        <f t="shared" si="705"/>
        <v>0</v>
      </c>
      <c r="G2394" s="148">
        <f t="shared" si="705"/>
        <v>0</v>
      </c>
      <c r="H2394" s="148">
        <f t="shared" si="705"/>
        <v>0</v>
      </c>
      <c r="I2394" s="148">
        <f t="shared" si="688"/>
        <v>0</v>
      </c>
      <c r="J2394" s="247"/>
    </row>
    <row r="2395" spans="1:10" s="115" customFormat="1" ht="30" x14ac:dyDescent="0.2">
      <c r="A2395" s="139">
        <v>3421</v>
      </c>
      <c r="B2395" s="223" t="s">
        <v>730</v>
      </c>
      <c r="C2395" s="137">
        <v>11</v>
      </c>
      <c r="D2395" s="112" t="s">
        <v>25</v>
      </c>
      <c r="E2395" s="141">
        <v>0</v>
      </c>
      <c r="F2395" s="141">
        <v>0</v>
      </c>
      <c r="G2395" s="141"/>
      <c r="H2395" s="141"/>
      <c r="I2395" s="141">
        <f t="shared" si="688"/>
        <v>0</v>
      </c>
      <c r="J2395" s="247"/>
    </row>
    <row r="2396" spans="1:10" x14ac:dyDescent="0.2">
      <c r="A2396" s="210" t="s">
        <v>980</v>
      </c>
      <c r="B2396" s="211" t="s">
        <v>998</v>
      </c>
      <c r="C2396" s="212"/>
      <c r="D2396" s="212"/>
      <c r="E2396" s="213">
        <f t="shared" ref="E2396:H2396" si="706">E2397</f>
        <v>35500000</v>
      </c>
      <c r="F2396" s="213">
        <f t="shared" si="706"/>
        <v>35500000</v>
      </c>
      <c r="G2396" s="213">
        <f t="shared" si="706"/>
        <v>0</v>
      </c>
      <c r="H2396" s="213">
        <f t="shared" si="706"/>
        <v>0</v>
      </c>
      <c r="I2396" s="213">
        <f t="shared" si="688"/>
        <v>35500000</v>
      </c>
      <c r="J2396" s="247"/>
    </row>
    <row r="2397" spans="1:10" ht="47.25" x14ac:dyDescent="0.2">
      <c r="A2397" s="119">
        <v>541</v>
      </c>
      <c r="B2397" s="119" t="s">
        <v>942</v>
      </c>
      <c r="C2397" s="117"/>
      <c r="D2397" s="118"/>
      <c r="E2397" s="148">
        <f t="shared" ref="E2397:H2397" si="707">+E2398</f>
        <v>35500000</v>
      </c>
      <c r="F2397" s="148">
        <f t="shared" si="707"/>
        <v>35500000</v>
      </c>
      <c r="G2397" s="148">
        <f t="shared" si="707"/>
        <v>0</v>
      </c>
      <c r="H2397" s="148">
        <f t="shared" si="707"/>
        <v>0</v>
      </c>
      <c r="I2397" s="148">
        <f t="shared" si="688"/>
        <v>35500000</v>
      </c>
      <c r="J2397" s="247"/>
    </row>
    <row r="2398" spans="1:10" s="115" customFormat="1" ht="30" x14ac:dyDescent="0.2">
      <c r="A2398" s="139">
        <v>5413</v>
      </c>
      <c r="B2398" s="223" t="s">
        <v>729</v>
      </c>
      <c r="C2398" s="137">
        <v>11</v>
      </c>
      <c r="D2398" s="112" t="s">
        <v>25</v>
      </c>
      <c r="E2398" s="141">
        <v>35500000</v>
      </c>
      <c r="F2398" s="141">
        <v>35500000</v>
      </c>
      <c r="G2398" s="141"/>
      <c r="H2398" s="141"/>
      <c r="I2398" s="141">
        <f t="shared" si="688"/>
        <v>35500000</v>
      </c>
      <c r="J2398" s="247"/>
    </row>
    <row r="2399" spans="1:10" x14ac:dyDescent="0.2">
      <c r="A2399" s="207" t="s">
        <v>950</v>
      </c>
      <c r="B2399" s="205" t="s">
        <v>951</v>
      </c>
      <c r="C2399" s="208"/>
      <c r="D2399" s="208"/>
      <c r="E2399" s="209">
        <f t="shared" ref="E2399:H2399" si="708">E2400+E2403</f>
        <v>500000</v>
      </c>
      <c r="F2399" s="209">
        <f t="shared" si="708"/>
        <v>500000</v>
      </c>
      <c r="G2399" s="209">
        <f t="shared" si="708"/>
        <v>0</v>
      </c>
      <c r="H2399" s="209">
        <f t="shared" si="708"/>
        <v>0</v>
      </c>
      <c r="I2399" s="209">
        <f t="shared" si="688"/>
        <v>500000</v>
      </c>
      <c r="J2399" s="247"/>
    </row>
    <row r="2400" spans="1:10" x14ac:dyDescent="0.2">
      <c r="A2400" s="210" t="s">
        <v>978</v>
      </c>
      <c r="B2400" s="211" t="s">
        <v>988</v>
      </c>
      <c r="C2400" s="212"/>
      <c r="D2400" s="212"/>
      <c r="E2400" s="213">
        <f t="shared" ref="E2400:H2400" si="709">E2401</f>
        <v>0</v>
      </c>
      <c r="F2400" s="213">
        <f t="shared" si="709"/>
        <v>0</v>
      </c>
      <c r="G2400" s="213">
        <f t="shared" si="709"/>
        <v>0</v>
      </c>
      <c r="H2400" s="213">
        <f t="shared" si="709"/>
        <v>0</v>
      </c>
      <c r="I2400" s="213">
        <f t="shared" si="688"/>
        <v>0</v>
      </c>
      <c r="J2400" s="247"/>
    </row>
    <row r="2401" spans="1:10" x14ac:dyDescent="0.2">
      <c r="A2401" s="119">
        <v>342</v>
      </c>
      <c r="B2401" s="119" t="s">
        <v>922</v>
      </c>
      <c r="C2401" s="117"/>
      <c r="D2401" s="118"/>
      <c r="E2401" s="148">
        <f t="shared" ref="E2401:H2401" si="710">+E2402</f>
        <v>0</v>
      </c>
      <c r="F2401" s="148">
        <f t="shared" si="710"/>
        <v>0</v>
      </c>
      <c r="G2401" s="148">
        <f t="shared" si="710"/>
        <v>0</v>
      </c>
      <c r="H2401" s="148">
        <f t="shared" si="710"/>
        <v>0</v>
      </c>
      <c r="I2401" s="148">
        <f t="shared" si="688"/>
        <v>0</v>
      </c>
      <c r="J2401" s="247"/>
    </row>
    <row r="2402" spans="1:10" s="115" customFormat="1" ht="30" x14ac:dyDescent="0.2">
      <c r="A2402" s="139">
        <v>3421</v>
      </c>
      <c r="B2402" s="223" t="s">
        <v>730</v>
      </c>
      <c r="C2402" s="137">
        <v>43</v>
      </c>
      <c r="D2402" s="112" t="s">
        <v>25</v>
      </c>
      <c r="E2402" s="141">
        <v>0</v>
      </c>
      <c r="F2402" s="141">
        <v>0</v>
      </c>
      <c r="G2402" s="141"/>
      <c r="H2402" s="141"/>
      <c r="I2402" s="141">
        <f t="shared" si="688"/>
        <v>0</v>
      </c>
      <c r="J2402" s="247"/>
    </row>
    <row r="2403" spans="1:10" x14ac:dyDescent="0.2">
      <c r="A2403" s="210" t="s">
        <v>980</v>
      </c>
      <c r="B2403" s="211" t="s">
        <v>998</v>
      </c>
      <c r="C2403" s="212"/>
      <c r="D2403" s="212"/>
      <c r="E2403" s="213">
        <f t="shared" ref="E2403:H2403" si="711">E2404</f>
        <v>500000</v>
      </c>
      <c r="F2403" s="213">
        <f t="shared" si="711"/>
        <v>500000</v>
      </c>
      <c r="G2403" s="213">
        <f t="shared" si="711"/>
        <v>0</v>
      </c>
      <c r="H2403" s="213">
        <f t="shared" si="711"/>
        <v>0</v>
      </c>
      <c r="I2403" s="213">
        <f t="shared" si="688"/>
        <v>500000</v>
      </c>
      <c r="J2403" s="247"/>
    </row>
    <row r="2404" spans="1:10" s="115" customFormat="1" ht="47.25" x14ac:dyDescent="0.2">
      <c r="A2404" s="119">
        <v>541</v>
      </c>
      <c r="B2404" s="119" t="s">
        <v>942</v>
      </c>
      <c r="C2404" s="117"/>
      <c r="D2404" s="118"/>
      <c r="E2404" s="148">
        <f t="shared" ref="E2404:H2404" si="712">+E2405</f>
        <v>500000</v>
      </c>
      <c r="F2404" s="148">
        <f t="shared" si="712"/>
        <v>500000</v>
      </c>
      <c r="G2404" s="148">
        <f t="shared" si="712"/>
        <v>0</v>
      </c>
      <c r="H2404" s="148">
        <f t="shared" si="712"/>
        <v>0</v>
      </c>
      <c r="I2404" s="148">
        <f t="shared" si="688"/>
        <v>500000</v>
      </c>
      <c r="J2404" s="247"/>
    </row>
    <row r="2405" spans="1:10" ht="30" x14ac:dyDescent="0.2">
      <c r="A2405" s="139">
        <v>5413</v>
      </c>
      <c r="B2405" s="223" t="s">
        <v>729</v>
      </c>
      <c r="C2405" s="137">
        <v>43</v>
      </c>
      <c r="D2405" s="112" t="s">
        <v>25</v>
      </c>
      <c r="E2405" s="141">
        <v>500000</v>
      </c>
      <c r="F2405" s="141">
        <v>500000</v>
      </c>
      <c r="G2405" s="141"/>
      <c r="H2405" s="141"/>
      <c r="I2405" s="141">
        <f t="shared" si="688"/>
        <v>500000</v>
      </c>
      <c r="J2405" s="247"/>
    </row>
    <row r="2406" spans="1:10" s="146" customFormat="1" ht="47.25" x14ac:dyDescent="0.2">
      <c r="A2406" s="171" t="s">
        <v>799</v>
      </c>
      <c r="B2406" s="173" t="s">
        <v>774</v>
      </c>
      <c r="C2406" s="194"/>
      <c r="D2406" s="194"/>
      <c r="E2406" s="174">
        <f>E2407+E2416+E2423</f>
        <v>15911750</v>
      </c>
      <c r="F2406" s="174">
        <f>F2407+F2416+F2423</f>
        <v>15911750</v>
      </c>
      <c r="G2406" s="174">
        <f>G2407+G2416+G2423</f>
        <v>0</v>
      </c>
      <c r="H2406" s="174">
        <f>H2407+H2416+H2423</f>
        <v>0</v>
      </c>
      <c r="I2406" s="174">
        <f t="shared" si="688"/>
        <v>15911750</v>
      </c>
      <c r="J2406" s="247"/>
    </row>
    <row r="2407" spans="1:10" x14ac:dyDescent="0.2">
      <c r="A2407" s="207" t="s">
        <v>950</v>
      </c>
      <c r="B2407" s="205" t="s">
        <v>951</v>
      </c>
      <c r="C2407" s="208"/>
      <c r="D2407" s="208"/>
      <c r="E2407" s="209">
        <f t="shared" ref="E2407:H2407" si="713">E2408+E2413</f>
        <v>2593250</v>
      </c>
      <c r="F2407" s="209">
        <f t="shared" si="713"/>
        <v>2593250</v>
      </c>
      <c r="G2407" s="209">
        <f t="shared" si="713"/>
        <v>0</v>
      </c>
      <c r="H2407" s="209">
        <f t="shared" si="713"/>
        <v>0</v>
      </c>
      <c r="I2407" s="209">
        <f t="shared" si="688"/>
        <v>2593250</v>
      </c>
      <c r="J2407" s="247"/>
    </row>
    <row r="2408" spans="1:10" x14ac:dyDescent="0.2">
      <c r="A2408" s="210" t="s">
        <v>976</v>
      </c>
      <c r="B2408" s="211" t="s">
        <v>987</v>
      </c>
      <c r="C2408" s="212"/>
      <c r="D2408" s="212"/>
      <c r="E2408" s="213">
        <f t="shared" ref="E2408:H2408" si="714">E2409</f>
        <v>43250</v>
      </c>
      <c r="F2408" s="213">
        <f t="shared" si="714"/>
        <v>43250</v>
      </c>
      <c r="G2408" s="213">
        <f t="shared" si="714"/>
        <v>0</v>
      </c>
      <c r="H2408" s="213">
        <f t="shared" si="714"/>
        <v>0</v>
      </c>
      <c r="I2408" s="213">
        <f t="shared" si="688"/>
        <v>43250</v>
      </c>
      <c r="J2408" s="247"/>
    </row>
    <row r="2409" spans="1:10" s="146" customFormat="1" x14ac:dyDescent="0.2">
      <c r="A2409" s="119">
        <v>323</v>
      </c>
      <c r="B2409" s="227" t="s">
        <v>918</v>
      </c>
      <c r="C2409" s="117"/>
      <c r="D2409" s="118"/>
      <c r="E2409" s="148">
        <f>SUM(E2410:E2412)</f>
        <v>43250</v>
      </c>
      <c r="F2409" s="148">
        <f>SUM(F2410:F2412)</f>
        <v>43250</v>
      </c>
      <c r="G2409" s="148">
        <f>SUM(G2410:G2412)</f>
        <v>0</v>
      </c>
      <c r="H2409" s="148">
        <f>SUM(H2410:H2412)</f>
        <v>0</v>
      </c>
      <c r="I2409" s="148">
        <f t="shared" si="688"/>
        <v>43250</v>
      </c>
      <c r="J2409" s="247"/>
    </row>
    <row r="2410" spans="1:10" s="146" customFormat="1" x14ac:dyDescent="0.2">
      <c r="A2410" s="139">
        <v>3233</v>
      </c>
      <c r="B2410" s="223" t="s">
        <v>119</v>
      </c>
      <c r="C2410" s="137">
        <v>43</v>
      </c>
      <c r="D2410" s="112" t="s">
        <v>25</v>
      </c>
      <c r="E2410" s="179">
        <v>750</v>
      </c>
      <c r="F2410" s="179">
        <v>750</v>
      </c>
      <c r="G2410" s="179"/>
      <c r="H2410" s="179"/>
      <c r="I2410" s="179">
        <f t="shared" si="688"/>
        <v>750</v>
      </c>
      <c r="J2410" s="247"/>
    </row>
    <row r="2411" spans="1:10" s="146" customFormat="1" x14ac:dyDescent="0.2">
      <c r="A2411" s="139">
        <v>3237</v>
      </c>
      <c r="B2411" s="223" t="s">
        <v>36</v>
      </c>
      <c r="C2411" s="137">
        <v>43</v>
      </c>
      <c r="D2411" s="112" t="s">
        <v>25</v>
      </c>
      <c r="E2411" s="179">
        <v>41500</v>
      </c>
      <c r="F2411" s="179">
        <v>41500</v>
      </c>
      <c r="G2411" s="179"/>
      <c r="H2411" s="179"/>
      <c r="I2411" s="179">
        <f t="shared" si="688"/>
        <v>41500</v>
      </c>
      <c r="J2411" s="247"/>
    </row>
    <row r="2412" spans="1:10" s="146" customFormat="1" x14ac:dyDescent="0.2">
      <c r="A2412" s="139">
        <v>3239</v>
      </c>
      <c r="B2412" s="223" t="s">
        <v>41</v>
      </c>
      <c r="C2412" s="137">
        <v>43</v>
      </c>
      <c r="D2412" s="112" t="s">
        <v>25</v>
      </c>
      <c r="E2412" s="147">
        <v>1000</v>
      </c>
      <c r="F2412" s="147">
        <v>1000</v>
      </c>
      <c r="G2412" s="147"/>
      <c r="H2412" s="147"/>
      <c r="I2412" s="147">
        <f t="shared" si="688"/>
        <v>1000</v>
      </c>
      <c r="J2412" s="247"/>
    </row>
    <row r="2413" spans="1:10" x14ac:dyDescent="0.2">
      <c r="A2413" s="210" t="s">
        <v>977</v>
      </c>
      <c r="B2413" s="211" t="s">
        <v>994</v>
      </c>
      <c r="C2413" s="212"/>
      <c r="D2413" s="212"/>
      <c r="E2413" s="213">
        <f t="shared" ref="E2413:H2413" si="715">E2414</f>
        <v>2550000</v>
      </c>
      <c r="F2413" s="213">
        <f t="shared" si="715"/>
        <v>2550000</v>
      </c>
      <c r="G2413" s="213">
        <f t="shared" si="715"/>
        <v>0</v>
      </c>
      <c r="H2413" s="213">
        <f t="shared" si="715"/>
        <v>0</v>
      </c>
      <c r="I2413" s="213">
        <f t="shared" si="688"/>
        <v>2550000</v>
      </c>
      <c r="J2413" s="247"/>
    </row>
    <row r="2414" spans="1:10" x14ac:dyDescent="0.2">
      <c r="A2414" s="119">
        <v>421</v>
      </c>
      <c r="B2414" s="119" t="s">
        <v>936</v>
      </c>
      <c r="C2414" s="117"/>
      <c r="D2414" s="118"/>
      <c r="E2414" s="145">
        <f>+E2415</f>
        <v>2550000</v>
      </c>
      <c r="F2414" s="145">
        <f>+F2415</f>
        <v>2550000</v>
      </c>
      <c r="G2414" s="145">
        <f>+G2415</f>
        <v>0</v>
      </c>
      <c r="H2414" s="145">
        <f>+H2415</f>
        <v>0</v>
      </c>
      <c r="I2414" s="145">
        <f t="shared" si="688"/>
        <v>2550000</v>
      </c>
      <c r="J2414" s="247"/>
    </row>
    <row r="2415" spans="1:10" s="115" customFormat="1" x14ac:dyDescent="0.2">
      <c r="A2415" s="139">
        <v>4213</v>
      </c>
      <c r="B2415" s="223" t="s">
        <v>750</v>
      </c>
      <c r="C2415" s="137">
        <v>43</v>
      </c>
      <c r="D2415" s="112" t="s">
        <v>25</v>
      </c>
      <c r="E2415" s="147">
        <v>2550000</v>
      </c>
      <c r="F2415" s="147">
        <v>2550000</v>
      </c>
      <c r="G2415" s="147"/>
      <c r="H2415" s="147"/>
      <c r="I2415" s="147">
        <f t="shared" si="688"/>
        <v>2550000</v>
      </c>
      <c r="J2415" s="247"/>
    </row>
    <row r="2416" spans="1:10" x14ac:dyDescent="0.2">
      <c r="A2416" s="207" t="s">
        <v>952</v>
      </c>
      <c r="B2416" s="205" t="s">
        <v>953</v>
      </c>
      <c r="C2416" s="208"/>
      <c r="D2416" s="208"/>
      <c r="E2416" s="209">
        <f t="shared" ref="E2416:H2416" si="716">E2417+E2420</f>
        <v>2089000</v>
      </c>
      <c r="F2416" s="209">
        <f t="shared" si="716"/>
        <v>2089000</v>
      </c>
      <c r="G2416" s="209">
        <f t="shared" si="716"/>
        <v>0</v>
      </c>
      <c r="H2416" s="209">
        <f t="shared" si="716"/>
        <v>0</v>
      </c>
      <c r="I2416" s="209">
        <f t="shared" si="688"/>
        <v>2089000</v>
      </c>
      <c r="J2416" s="247"/>
    </row>
    <row r="2417" spans="1:10" x14ac:dyDescent="0.2">
      <c r="A2417" s="210" t="s">
        <v>983</v>
      </c>
      <c r="B2417" s="211" t="s">
        <v>990</v>
      </c>
      <c r="C2417" s="212"/>
      <c r="D2417" s="212"/>
      <c r="E2417" s="213">
        <f t="shared" ref="E2417:H2417" si="717">E2418</f>
        <v>0</v>
      </c>
      <c r="F2417" s="213">
        <f t="shared" si="717"/>
        <v>0</v>
      </c>
      <c r="G2417" s="213">
        <f t="shared" si="717"/>
        <v>0</v>
      </c>
      <c r="H2417" s="213">
        <f t="shared" si="717"/>
        <v>0</v>
      </c>
      <c r="I2417" s="213">
        <f t="shared" si="688"/>
        <v>0</v>
      </c>
      <c r="J2417" s="247"/>
    </row>
    <row r="2418" spans="1:10" s="115" customFormat="1" x14ac:dyDescent="0.2">
      <c r="A2418" s="119">
        <v>368</v>
      </c>
      <c r="B2418" s="144" t="s">
        <v>928</v>
      </c>
      <c r="C2418" s="117"/>
      <c r="D2418" s="118"/>
      <c r="E2418" s="145">
        <f t="shared" ref="E2418:H2418" si="718">E2419</f>
        <v>0</v>
      </c>
      <c r="F2418" s="145">
        <f t="shared" si="718"/>
        <v>0</v>
      </c>
      <c r="G2418" s="145">
        <f t="shared" si="718"/>
        <v>0</v>
      </c>
      <c r="H2418" s="145">
        <f t="shared" si="718"/>
        <v>0</v>
      </c>
      <c r="I2418" s="145">
        <f t="shared" si="688"/>
        <v>0</v>
      </c>
      <c r="J2418" s="247"/>
    </row>
    <row r="2419" spans="1:10" s="115" customFormat="1" x14ac:dyDescent="0.2">
      <c r="A2419" s="139">
        <v>3682</v>
      </c>
      <c r="B2419" s="223" t="s">
        <v>618</v>
      </c>
      <c r="C2419" s="137">
        <v>51</v>
      </c>
      <c r="D2419" s="112" t="s">
        <v>27</v>
      </c>
      <c r="E2419" s="147">
        <v>0</v>
      </c>
      <c r="F2419" s="147">
        <v>0</v>
      </c>
      <c r="G2419" s="147"/>
      <c r="H2419" s="147"/>
      <c r="I2419" s="147">
        <f t="shared" si="688"/>
        <v>0</v>
      </c>
      <c r="J2419" s="247"/>
    </row>
    <row r="2420" spans="1:10" x14ac:dyDescent="0.2">
      <c r="A2420" s="210" t="s">
        <v>977</v>
      </c>
      <c r="B2420" s="211" t="s">
        <v>994</v>
      </c>
      <c r="C2420" s="212"/>
      <c r="D2420" s="212"/>
      <c r="E2420" s="213">
        <f t="shared" ref="E2420:H2420" si="719">E2421</f>
        <v>2089000</v>
      </c>
      <c r="F2420" s="213">
        <f t="shared" si="719"/>
        <v>2089000</v>
      </c>
      <c r="G2420" s="213">
        <f t="shared" si="719"/>
        <v>0</v>
      </c>
      <c r="H2420" s="213">
        <f t="shared" si="719"/>
        <v>0</v>
      </c>
      <c r="I2420" s="213">
        <f t="shared" si="688"/>
        <v>2089000</v>
      </c>
      <c r="J2420" s="247"/>
    </row>
    <row r="2421" spans="1:10" x14ac:dyDescent="0.2">
      <c r="A2421" s="119">
        <v>421</v>
      </c>
      <c r="B2421" s="119" t="s">
        <v>936</v>
      </c>
      <c r="C2421" s="117"/>
      <c r="D2421" s="118"/>
      <c r="E2421" s="145">
        <f>+E2422</f>
        <v>2089000</v>
      </c>
      <c r="F2421" s="145">
        <f>+F2422</f>
        <v>2089000</v>
      </c>
      <c r="G2421" s="145">
        <f>+G2422</f>
        <v>0</v>
      </c>
      <c r="H2421" s="145">
        <f>+H2422</f>
        <v>0</v>
      </c>
      <c r="I2421" s="145">
        <f t="shared" si="688"/>
        <v>2089000</v>
      </c>
      <c r="J2421" s="247"/>
    </row>
    <row r="2422" spans="1:10" s="115" customFormat="1" x14ac:dyDescent="0.2">
      <c r="A2422" s="139">
        <v>4213</v>
      </c>
      <c r="B2422" s="223" t="s">
        <v>750</v>
      </c>
      <c r="C2422" s="137">
        <v>51</v>
      </c>
      <c r="D2422" s="112" t="s">
        <v>25</v>
      </c>
      <c r="E2422" s="147">
        <v>2089000</v>
      </c>
      <c r="F2422" s="147">
        <v>2089000</v>
      </c>
      <c r="G2422" s="147"/>
      <c r="H2422" s="147"/>
      <c r="I2422" s="147">
        <f t="shared" si="688"/>
        <v>2089000</v>
      </c>
      <c r="J2422" s="247"/>
    </row>
    <row r="2423" spans="1:10" s="115" customFormat="1" x14ac:dyDescent="0.2">
      <c r="A2423" s="207" t="s">
        <v>948</v>
      </c>
      <c r="B2423" s="205" t="s">
        <v>949</v>
      </c>
      <c r="C2423" s="208"/>
      <c r="D2423" s="208"/>
      <c r="E2423" s="209">
        <f t="shared" ref="E2423:H2423" si="720">E2424+E2429</f>
        <v>11229500</v>
      </c>
      <c r="F2423" s="209">
        <f t="shared" si="720"/>
        <v>11229500</v>
      </c>
      <c r="G2423" s="209">
        <f t="shared" si="720"/>
        <v>0</v>
      </c>
      <c r="H2423" s="209">
        <f t="shared" si="720"/>
        <v>0</v>
      </c>
      <c r="I2423" s="209">
        <f t="shared" si="688"/>
        <v>11229500</v>
      </c>
      <c r="J2423" s="247"/>
    </row>
    <row r="2424" spans="1:10" x14ac:dyDescent="0.2">
      <c r="A2424" s="210" t="s">
        <v>976</v>
      </c>
      <c r="B2424" s="211" t="s">
        <v>987</v>
      </c>
      <c r="C2424" s="212"/>
      <c r="D2424" s="212"/>
      <c r="E2424" s="213">
        <f t="shared" ref="E2424:H2424" si="721">E2425</f>
        <v>163500</v>
      </c>
      <c r="F2424" s="213">
        <f t="shared" si="721"/>
        <v>163500</v>
      </c>
      <c r="G2424" s="213">
        <f t="shared" si="721"/>
        <v>0</v>
      </c>
      <c r="H2424" s="213">
        <f t="shared" si="721"/>
        <v>0</v>
      </c>
      <c r="I2424" s="213">
        <f t="shared" si="688"/>
        <v>163500</v>
      </c>
      <c r="J2424" s="247"/>
    </row>
    <row r="2425" spans="1:10" s="146" customFormat="1" x14ac:dyDescent="0.2">
      <c r="A2425" s="119">
        <v>323</v>
      </c>
      <c r="B2425" s="227" t="s">
        <v>918</v>
      </c>
      <c r="C2425" s="117"/>
      <c r="D2425" s="118"/>
      <c r="E2425" s="148">
        <f>SUM(E2426:E2428)</f>
        <v>163500</v>
      </c>
      <c r="F2425" s="148">
        <f>SUM(F2426:F2428)</f>
        <v>163500</v>
      </c>
      <c r="G2425" s="148">
        <f>SUM(G2426:G2428)</f>
        <v>0</v>
      </c>
      <c r="H2425" s="148">
        <f>SUM(H2426:H2428)</f>
        <v>0</v>
      </c>
      <c r="I2425" s="148">
        <f t="shared" ref="I2425:I2488" si="722">F2425-G2425+H2425</f>
        <v>163500</v>
      </c>
      <c r="J2425" s="247"/>
    </row>
    <row r="2426" spans="1:10" s="146" customFormat="1" x14ac:dyDescent="0.2">
      <c r="A2426" s="139">
        <v>3233</v>
      </c>
      <c r="B2426" s="223" t="s">
        <v>119</v>
      </c>
      <c r="C2426" s="137">
        <v>559</v>
      </c>
      <c r="D2426" s="112" t="s">
        <v>25</v>
      </c>
      <c r="E2426" s="179">
        <v>4500</v>
      </c>
      <c r="F2426" s="179">
        <v>4500</v>
      </c>
      <c r="G2426" s="179"/>
      <c r="H2426" s="179"/>
      <c r="I2426" s="179">
        <f t="shared" si="722"/>
        <v>4500</v>
      </c>
      <c r="J2426" s="247"/>
    </row>
    <row r="2427" spans="1:10" s="146" customFormat="1" x14ac:dyDescent="0.2">
      <c r="A2427" s="139">
        <v>3237</v>
      </c>
      <c r="B2427" s="223" t="s">
        <v>36</v>
      </c>
      <c r="C2427" s="137">
        <v>559</v>
      </c>
      <c r="D2427" s="112" t="s">
        <v>25</v>
      </c>
      <c r="E2427" s="147">
        <v>154000</v>
      </c>
      <c r="F2427" s="147">
        <v>154000</v>
      </c>
      <c r="G2427" s="147"/>
      <c r="H2427" s="147"/>
      <c r="I2427" s="147">
        <f t="shared" si="722"/>
        <v>154000</v>
      </c>
      <c r="J2427" s="247"/>
    </row>
    <row r="2428" spans="1:10" s="146" customFormat="1" x14ac:dyDescent="0.2">
      <c r="A2428" s="139">
        <v>3239</v>
      </c>
      <c r="B2428" s="223" t="s">
        <v>41</v>
      </c>
      <c r="C2428" s="137">
        <v>559</v>
      </c>
      <c r="D2428" s="112" t="s">
        <v>25</v>
      </c>
      <c r="E2428" s="147">
        <v>5000</v>
      </c>
      <c r="F2428" s="147">
        <v>5000</v>
      </c>
      <c r="G2428" s="147"/>
      <c r="H2428" s="147"/>
      <c r="I2428" s="147">
        <f t="shared" si="722"/>
        <v>5000</v>
      </c>
      <c r="J2428" s="247"/>
    </row>
    <row r="2429" spans="1:10" x14ac:dyDescent="0.2">
      <c r="A2429" s="210" t="s">
        <v>977</v>
      </c>
      <c r="B2429" s="211" t="s">
        <v>994</v>
      </c>
      <c r="C2429" s="212"/>
      <c r="D2429" s="212"/>
      <c r="E2429" s="213">
        <f t="shared" ref="E2429:H2429" si="723">E2430</f>
        <v>11066000</v>
      </c>
      <c r="F2429" s="213">
        <f t="shared" si="723"/>
        <v>11066000</v>
      </c>
      <c r="G2429" s="213">
        <f t="shared" si="723"/>
        <v>0</v>
      </c>
      <c r="H2429" s="213">
        <f t="shared" si="723"/>
        <v>0</v>
      </c>
      <c r="I2429" s="213">
        <f t="shared" si="722"/>
        <v>11066000</v>
      </c>
      <c r="J2429" s="247"/>
    </row>
    <row r="2430" spans="1:10" s="115" customFormat="1" x14ac:dyDescent="0.2">
      <c r="A2430" s="119">
        <v>421</v>
      </c>
      <c r="B2430" s="119" t="s">
        <v>936</v>
      </c>
      <c r="C2430" s="117"/>
      <c r="D2430" s="118"/>
      <c r="E2430" s="145">
        <f>+E2431</f>
        <v>11066000</v>
      </c>
      <c r="F2430" s="145">
        <f>+F2431</f>
        <v>11066000</v>
      </c>
      <c r="G2430" s="145">
        <f>+G2431</f>
        <v>0</v>
      </c>
      <c r="H2430" s="145">
        <f>+H2431</f>
        <v>0</v>
      </c>
      <c r="I2430" s="145">
        <f t="shared" si="722"/>
        <v>11066000</v>
      </c>
      <c r="J2430" s="247"/>
    </row>
    <row r="2431" spans="1:10" s="146" customFormat="1" x14ac:dyDescent="0.2">
      <c r="A2431" s="139">
        <v>4213</v>
      </c>
      <c r="B2431" s="223" t="s">
        <v>750</v>
      </c>
      <c r="C2431" s="137">
        <v>559</v>
      </c>
      <c r="D2431" s="112" t="s">
        <v>25</v>
      </c>
      <c r="E2431" s="147">
        <v>11066000</v>
      </c>
      <c r="F2431" s="147">
        <v>11066000</v>
      </c>
      <c r="G2431" s="147"/>
      <c r="H2431" s="147"/>
      <c r="I2431" s="147">
        <f t="shared" si="722"/>
        <v>11066000</v>
      </c>
      <c r="J2431" s="247"/>
    </row>
    <row r="2432" spans="1:10" s="115" customFormat="1" ht="63" x14ac:dyDescent="0.2">
      <c r="A2432" s="171" t="s">
        <v>800</v>
      </c>
      <c r="B2432" s="173" t="s">
        <v>775</v>
      </c>
      <c r="C2432" s="194"/>
      <c r="D2432" s="194"/>
      <c r="E2432" s="174">
        <f>E2433+E2454+E2468+E2486</f>
        <v>36120400</v>
      </c>
      <c r="F2432" s="174">
        <f>F2433+F2454+F2468+F2486</f>
        <v>36120400</v>
      </c>
      <c r="G2432" s="174">
        <f>G2433+G2454+G2468+G2486</f>
        <v>0</v>
      </c>
      <c r="H2432" s="174">
        <f>H2433+H2454+H2468+H2486</f>
        <v>0</v>
      </c>
      <c r="I2432" s="174">
        <f t="shared" si="722"/>
        <v>36120400</v>
      </c>
      <c r="J2432" s="247"/>
    </row>
    <row r="2433" spans="1:10" x14ac:dyDescent="0.2">
      <c r="A2433" s="207" t="s">
        <v>950</v>
      </c>
      <c r="B2433" s="205" t="s">
        <v>951</v>
      </c>
      <c r="C2433" s="208"/>
      <c r="D2433" s="208"/>
      <c r="E2433" s="209">
        <f t="shared" ref="E2433:H2433" si="724">E2434+E2441+E2448+E2451</f>
        <v>10948060</v>
      </c>
      <c r="F2433" s="209">
        <f t="shared" si="724"/>
        <v>10948060</v>
      </c>
      <c r="G2433" s="209">
        <f t="shared" si="724"/>
        <v>0</v>
      </c>
      <c r="H2433" s="209">
        <f t="shared" si="724"/>
        <v>0</v>
      </c>
      <c r="I2433" s="209">
        <f t="shared" si="722"/>
        <v>10948060</v>
      </c>
      <c r="J2433" s="247"/>
    </row>
    <row r="2434" spans="1:10" x14ac:dyDescent="0.2">
      <c r="A2434" s="210" t="s">
        <v>944</v>
      </c>
      <c r="B2434" s="211" t="s">
        <v>986</v>
      </c>
      <c r="C2434" s="212"/>
      <c r="D2434" s="212"/>
      <c r="E2434" s="213">
        <f t="shared" ref="E2434:H2434" si="725">E2435+E2437+E2439</f>
        <v>180000</v>
      </c>
      <c r="F2434" s="213">
        <f t="shared" si="725"/>
        <v>180000</v>
      </c>
      <c r="G2434" s="213">
        <f t="shared" si="725"/>
        <v>0</v>
      </c>
      <c r="H2434" s="213">
        <f t="shared" si="725"/>
        <v>0</v>
      </c>
      <c r="I2434" s="213">
        <f t="shared" si="722"/>
        <v>180000</v>
      </c>
      <c r="J2434" s="247"/>
    </row>
    <row r="2435" spans="1:10" s="115" customFormat="1" x14ac:dyDescent="0.2">
      <c r="A2435" s="126">
        <v>311</v>
      </c>
      <c r="B2435" s="226" t="s">
        <v>914</v>
      </c>
      <c r="C2435" s="117"/>
      <c r="D2435" s="128"/>
      <c r="E2435" s="121">
        <f>E2436</f>
        <v>141000</v>
      </c>
      <c r="F2435" s="121">
        <f>F2436</f>
        <v>141000</v>
      </c>
      <c r="G2435" s="121">
        <f>G2436</f>
        <v>0</v>
      </c>
      <c r="H2435" s="121">
        <f>H2436</f>
        <v>0</v>
      </c>
      <c r="I2435" s="121">
        <f t="shared" si="722"/>
        <v>141000</v>
      </c>
      <c r="J2435" s="247"/>
    </row>
    <row r="2436" spans="1:10" s="142" customFormat="1" ht="15" x14ac:dyDescent="0.2">
      <c r="A2436" s="129">
        <v>3111</v>
      </c>
      <c r="B2436" s="222" t="s">
        <v>19</v>
      </c>
      <c r="C2436" s="111">
        <v>43</v>
      </c>
      <c r="D2436" s="112" t="s">
        <v>25</v>
      </c>
      <c r="E2436" s="179">
        <v>141000</v>
      </c>
      <c r="F2436" s="179">
        <v>141000</v>
      </c>
      <c r="G2436" s="179"/>
      <c r="H2436" s="179"/>
      <c r="I2436" s="179">
        <f t="shared" si="722"/>
        <v>141000</v>
      </c>
      <c r="J2436" s="247"/>
    </row>
    <row r="2437" spans="1:10" s="115" customFormat="1" x14ac:dyDescent="0.2">
      <c r="A2437" s="119">
        <v>312</v>
      </c>
      <c r="B2437" s="227" t="s">
        <v>22</v>
      </c>
      <c r="C2437" s="117"/>
      <c r="D2437" s="118"/>
      <c r="E2437" s="148">
        <f>SUM(E2438)</f>
        <v>14000</v>
      </c>
      <c r="F2437" s="148">
        <f>SUM(F2438)</f>
        <v>14000</v>
      </c>
      <c r="G2437" s="148">
        <f>SUM(G2438)</f>
        <v>0</v>
      </c>
      <c r="H2437" s="148">
        <f>SUM(H2438)</f>
        <v>0</v>
      </c>
      <c r="I2437" s="148">
        <f t="shared" si="722"/>
        <v>14000</v>
      </c>
      <c r="J2437" s="247"/>
    </row>
    <row r="2438" spans="1:10" s="142" customFormat="1" ht="15" x14ac:dyDescent="0.2">
      <c r="A2438" s="139">
        <v>3121</v>
      </c>
      <c r="B2438" s="223" t="s">
        <v>22</v>
      </c>
      <c r="C2438" s="137">
        <v>43</v>
      </c>
      <c r="D2438" s="112" t="s">
        <v>25</v>
      </c>
      <c r="E2438" s="141">
        <v>14000</v>
      </c>
      <c r="F2438" s="141">
        <v>14000</v>
      </c>
      <c r="G2438" s="141"/>
      <c r="H2438" s="141"/>
      <c r="I2438" s="141">
        <f t="shared" si="722"/>
        <v>14000</v>
      </c>
      <c r="J2438" s="247"/>
    </row>
    <row r="2439" spans="1:10" x14ac:dyDescent="0.2">
      <c r="A2439" s="119">
        <v>313</v>
      </c>
      <c r="B2439" s="227" t="s">
        <v>915</v>
      </c>
      <c r="C2439" s="117"/>
      <c r="D2439" s="118"/>
      <c r="E2439" s="148">
        <f>SUM(E2440:E2440)</f>
        <v>25000</v>
      </c>
      <c r="F2439" s="148">
        <f>SUM(F2440:F2440)</f>
        <v>25000</v>
      </c>
      <c r="G2439" s="148">
        <f>SUM(G2440:G2440)</f>
        <v>0</v>
      </c>
      <c r="H2439" s="148">
        <f>SUM(H2440:H2440)</f>
        <v>0</v>
      </c>
      <c r="I2439" s="148">
        <f t="shared" si="722"/>
        <v>25000</v>
      </c>
      <c r="J2439" s="247"/>
    </row>
    <row r="2440" spans="1:10" s="115" customFormat="1" x14ac:dyDescent="0.2">
      <c r="A2440" s="139">
        <v>3132</v>
      </c>
      <c r="B2440" s="223" t="s">
        <v>280</v>
      </c>
      <c r="C2440" s="137">
        <v>43</v>
      </c>
      <c r="D2440" s="112" t="s">
        <v>25</v>
      </c>
      <c r="E2440" s="141">
        <v>25000</v>
      </c>
      <c r="F2440" s="141">
        <v>25000</v>
      </c>
      <c r="G2440" s="141"/>
      <c r="H2440" s="141"/>
      <c r="I2440" s="141">
        <f t="shared" si="722"/>
        <v>25000</v>
      </c>
      <c r="J2440" s="247"/>
    </row>
    <row r="2441" spans="1:10" x14ac:dyDescent="0.2">
      <c r="A2441" s="210" t="s">
        <v>976</v>
      </c>
      <c r="B2441" s="211" t="s">
        <v>987</v>
      </c>
      <c r="C2441" s="212"/>
      <c r="D2441" s="212"/>
      <c r="E2441" s="213">
        <f t="shared" ref="E2441:H2441" si="726">E2442+E2444</f>
        <v>168060</v>
      </c>
      <c r="F2441" s="213">
        <f t="shared" si="726"/>
        <v>168060</v>
      </c>
      <c r="G2441" s="213">
        <f t="shared" si="726"/>
        <v>0</v>
      </c>
      <c r="H2441" s="213">
        <f t="shared" si="726"/>
        <v>0</v>
      </c>
      <c r="I2441" s="213">
        <f t="shared" si="722"/>
        <v>168060</v>
      </c>
      <c r="J2441" s="247"/>
    </row>
    <row r="2442" spans="1:10" s="142" customFormat="1" x14ac:dyDescent="0.2">
      <c r="A2442" s="119">
        <v>321</v>
      </c>
      <c r="B2442" s="227" t="s">
        <v>916</v>
      </c>
      <c r="C2442" s="117"/>
      <c r="D2442" s="118"/>
      <c r="E2442" s="148">
        <f>SUM(E2443:E2443)</f>
        <v>800</v>
      </c>
      <c r="F2442" s="148">
        <f>SUM(F2443:F2443)</f>
        <v>800</v>
      </c>
      <c r="G2442" s="148">
        <f>SUM(G2443:G2443)</f>
        <v>0</v>
      </c>
      <c r="H2442" s="148">
        <f>SUM(H2443:H2443)</f>
        <v>0</v>
      </c>
      <c r="I2442" s="148">
        <f t="shared" si="722"/>
        <v>800</v>
      </c>
      <c r="J2442" s="247"/>
    </row>
    <row r="2443" spans="1:10" s="142" customFormat="1" ht="15" x14ac:dyDescent="0.2">
      <c r="A2443" s="139">
        <v>3212</v>
      </c>
      <c r="B2443" s="223" t="s">
        <v>111</v>
      </c>
      <c r="C2443" s="137">
        <v>43</v>
      </c>
      <c r="D2443" s="112" t="s">
        <v>25</v>
      </c>
      <c r="E2443" s="147">
        <v>800</v>
      </c>
      <c r="F2443" s="147">
        <v>800</v>
      </c>
      <c r="G2443" s="147"/>
      <c r="H2443" s="147"/>
      <c r="I2443" s="147">
        <f t="shared" si="722"/>
        <v>800</v>
      </c>
      <c r="J2443" s="247"/>
    </row>
    <row r="2444" spans="1:10" s="142" customFormat="1" x14ac:dyDescent="0.2">
      <c r="A2444" s="119">
        <v>323</v>
      </c>
      <c r="B2444" s="227" t="s">
        <v>918</v>
      </c>
      <c r="C2444" s="117"/>
      <c r="D2444" s="118"/>
      <c r="E2444" s="148">
        <f>SUM(E2445:E2447)</f>
        <v>167260</v>
      </c>
      <c r="F2444" s="148">
        <f>SUM(F2445:F2447)</f>
        <v>167260</v>
      </c>
      <c r="G2444" s="148">
        <f>SUM(G2445:G2447)</f>
        <v>0</v>
      </c>
      <c r="H2444" s="148">
        <f>SUM(H2445:H2447)</f>
        <v>0</v>
      </c>
      <c r="I2444" s="148">
        <f t="shared" si="722"/>
        <v>167260</v>
      </c>
      <c r="J2444" s="247"/>
    </row>
    <row r="2445" spans="1:10" ht="15" x14ac:dyDescent="0.2">
      <c r="A2445" s="139">
        <v>3233</v>
      </c>
      <c r="B2445" s="223" t="s">
        <v>119</v>
      </c>
      <c r="C2445" s="137">
        <v>43</v>
      </c>
      <c r="D2445" s="112" t="s">
        <v>25</v>
      </c>
      <c r="E2445" s="179">
        <v>40000</v>
      </c>
      <c r="F2445" s="179">
        <v>40000</v>
      </c>
      <c r="G2445" s="179"/>
      <c r="H2445" s="179"/>
      <c r="I2445" s="179">
        <f t="shared" si="722"/>
        <v>40000</v>
      </c>
      <c r="J2445" s="247"/>
    </row>
    <row r="2446" spans="1:10" ht="15" x14ac:dyDescent="0.2">
      <c r="A2446" s="139">
        <v>3237</v>
      </c>
      <c r="B2446" s="223" t="s">
        <v>36</v>
      </c>
      <c r="C2446" s="137">
        <v>43</v>
      </c>
      <c r="D2446" s="112" t="s">
        <v>25</v>
      </c>
      <c r="E2446" s="179">
        <v>126000</v>
      </c>
      <c r="F2446" s="179">
        <v>126000</v>
      </c>
      <c r="G2446" s="179"/>
      <c r="H2446" s="179"/>
      <c r="I2446" s="179">
        <f t="shared" si="722"/>
        <v>126000</v>
      </c>
      <c r="J2446" s="247"/>
    </row>
    <row r="2447" spans="1:10" s="115" customFormat="1" x14ac:dyDescent="0.2">
      <c r="A2447" s="139">
        <v>3239</v>
      </c>
      <c r="B2447" s="223" t="s">
        <v>41</v>
      </c>
      <c r="C2447" s="137">
        <v>43</v>
      </c>
      <c r="D2447" s="112" t="s">
        <v>25</v>
      </c>
      <c r="E2447" s="141">
        <v>1260</v>
      </c>
      <c r="F2447" s="141">
        <v>1260</v>
      </c>
      <c r="G2447" s="141"/>
      <c r="H2447" s="141"/>
      <c r="I2447" s="141">
        <f t="shared" si="722"/>
        <v>1260</v>
      </c>
      <c r="J2447" s="247"/>
    </row>
    <row r="2448" spans="1:10" x14ac:dyDescent="0.2">
      <c r="A2448" s="210" t="s">
        <v>978</v>
      </c>
      <c r="B2448" s="211" t="s">
        <v>988</v>
      </c>
      <c r="C2448" s="212"/>
      <c r="D2448" s="212"/>
      <c r="E2448" s="213">
        <f t="shared" ref="E2448:H2448" si="727">E2449</f>
        <v>1400000</v>
      </c>
      <c r="F2448" s="213">
        <f t="shared" si="727"/>
        <v>1400000</v>
      </c>
      <c r="G2448" s="213">
        <f t="shared" si="727"/>
        <v>0</v>
      </c>
      <c r="H2448" s="213">
        <f t="shared" si="727"/>
        <v>0</v>
      </c>
      <c r="I2448" s="213">
        <f t="shared" si="722"/>
        <v>1400000</v>
      </c>
      <c r="J2448" s="247"/>
    </row>
    <row r="2449" spans="1:10" s="115" customFormat="1" x14ac:dyDescent="0.2">
      <c r="A2449" s="119">
        <v>342</v>
      </c>
      <c r="B2449" s="119" t="s">
        <v>922</v>
      </c>
      <c r="C2449" s="117"/>
      <c r="D2449" s="118"/>
      <c r="E2449" s="148">
        <f>SUM(E2450:E2450)</f>
        <v>1400000</v>
      </c>
      <c r="F2449" s="148">
        <f>SUM(F2450:F2450)</f>
        <v>1400000</v>
      </c>
      <c r="G2449" s="148">
        <f>SUM(G2450:G2450)</f>
        <v>0</v>
      </c>
      <c r="H2449" s="148">
        <f>SUM(H2450:H2450)</f>
        <v>0</v>
      </c>
      <c r="I2449" s="148">
        <f t="shared" si="722"/>
        <v>1400000</v>
      </c>
      <c r="J2449" s="247"/>
    </row>
    <row r="2450" spans="1:10" s="115" customFormat="1" ht="30" x14ac:dyDescent="0.2">
      <c r="A2450" s="139">
        <v>3423</v>
      </c>
      <c r="B2450" s="223" t="s">
        <v>713</v>
      </c>
      <c r="C2450" s="137">
        <v>43</v>
      </c>
      <c r="D2450" s="112" t="s">
        <v>25</v>
      </c>
      <c r="E2450" s="141">
        <v>1400000</v>
      </c>
      <c r="F2450" s="141">
        <v>1400000</v>
      </c>
      <c r="G2450" s="141"/>
      <c r="H2450" s="141"/>
      <c r="I2450" s="141">
        <f t="shared" si="722"/>
        <v>1400000</v>
      </c>
      <c r="J2450" s="247"/>
    </row>
    <row r="2451" spans="1:10" x14ac:dyDescent="0.2">
      <c r="A2451" s="210" t="s">
        <v>977</v>
      </c>
      <c r="B2451" s="211" t="s">
        <v>994</v>
      </c>
      <c r="C2451" s="212"/>
      <c r="D2451" s="212"/>
      <c r="E2451" s="213">
        <f t="shared" ref="E2451:H2451" si="728">E2452</f>
        <v>9200000</v>
      </c>
      <c r="F2451" s="213">
        <f t="shared" si="728"/>
        <v>9200000</v>
      </c>
      <c r="G2451" s="213">
        <f t="shared" si="728"/>
        <v>0</v>
      </c>
      <c r="H2451" s="213">
        <f t="shared" si="728"/>
        <v>0</v>
      </c>
      <c r="I2451" s="213">
        <f t="shared" si="722"/>
        <v>9200000</v>
      </c>
      <c r="J2451" s="247"/>
    </row>
    <row r="2452" spans="1:10" s="146" customFormat="1" x14ac:dyDescent="0.2">
      <c r="A2452" s="119">
        <v>421</v>
      </c>
      <c r="B2452" s="119" t="s">
        <v>936</v>
      </c>
      <c r="C2452" s="117"/>
      <c r="D2452" s="118"/>
      <c r="E2452" s="145">
        <f t="shared" ref="E2452:H2452" si="729">E2453</f>
        <v>9200000</v>
      </c>
      <c r="F2452" s="145">
        <f t="shared" si="729"/>
        <v>9200000</v>
      </c>
      <c r="G2452" s="145">
        <f t="shared" si="729"/>
        <v>0</v>
      </c>
      <c r="H2452" s="145">
        <f t="shared" si="729"/>
        <v>0</v>
      </c>
      <c r="I2452" s="145">
        <f t="shared" si="722"/>
        <v>9200000</v>
      </c>
      <c r="J2452" s="247"/>
    </row>
    <row r="2453" spans="1:10" s="142" customFormat="1" ht="15" x14ac:dyDescent="0.2">
      <c r="A2453" s="139">
        <v>4214</v>
      </c>
      <c r="B2453" s="223" t="s">
        <v>154</v>
      </c>
      <c r="C2453" s="137">
        <v>43</v>
      </c>
      <c r="D2453" s="112" t="s">
        <v>25</v>
      </c>
      <c r="E2453" s="147">
        <v>9200000</v>
      </c>
      <c r="F2453" s="147">
        <v>9200000</v>
      </c>
      <c r="G2453" s="147"/>
      <c r="H2453" s="147"/>
      <c r="I2453" s="147">
        <f t="shared" si="722"/>
        <v>9200000</v>
      </c>
      <c r="J2453" s="247"/>
    </row>
    <row r="2454" spans="1:10" x14ac:dyDescent="0.2">
      <c r="A2454" s="207" t="s">
        <v>952</v>
      </c>
      <c r="B2454" s="205" t="s">
        <v>953</v>
      </c>
      <c r="C2454" s="208"/>
      <c r="D2454" s="208"/>
      <c r="E2454" s="209">
        <f t="shared" ref="E2454:H2454" si="730">E2455+E2462+E2465</f>
        <v>118700</v>
      </c>
      <c r="F2454" s="209">
        <f t="shared" si="730"/>
        <v>118700</v>
      </c>
      <c r="G2454" s="209">
        <f t="shared" si="730"/>
        <v>0</v>
      </c>
      <c r="H2454" s="209">
        <f t="shared" si="730"/>
        <v>0</v>
      </c>
      <c r="I2454" s="209">
        <f t="shared" si="722"/>
        <v>118700</v>
      </c>
      <c r="J2454" s="247"/>
    </row>
    <row r="2455" spans="1:10" x14ac:dyDescent="0.2">
      <c r="A2455" s="210" t="s">
        <v>944</v>
      </c>
      <c r="B2455" s="211" t="s">
        <v>986</v>
      </c>
      <c r="C2455" s="212"/>
      <c r="D2455" s="212"/>
      <c r="E2455" s="213">
        <f t="shared" ref="E2455:H2455" si="731">E2456+E2458+E2460</f>
        <v>21700</v>
      </c>
      <c r="F2455" s="213">
        <f t="shared" si="731"/>
        <v>21700</v>
      </c>
      <c r="G2455" s="213">
        <f t="shared" si="731"/>
        <v>0</v>
      </c>
      <c r="H2455" s="213">
        <f t="shared" si="731"/>
        <v>0</v>
      </c>
      <c r="I2455" s="213">
        <f t="shared" si="722"/>
        <v>21700</v>
      </c>
      <c r="J2455" s="247"/>
    </row>
    <row r="2456" spans="1:10" s="146" customFormat="1" x14ac:dyDescent="0.2">
      <c r="A2456" s="126">
        <v>311</v>
      </c>
      <c r="B2456" s="226" t="s">
        <v>914</v>
      </c>
      <c r="C2456" s="117"/>
      <c r="D2456" s="128"/>
      <c r="E2456" s="121">
        <f>E2457</f>
        <v>17000</v>
      </c>
      <c r="F2456" s="121">
        <f>F2457</f>
        <v>17000</v>
      </c>
      <c r="G2456" s="121">
        <f>G2457</f>
        <v>0</v>
      </c>
      <c r="H2456" s="121">
        <f>H2457</f>
        <v>0</v>
      </c>
      <c r="I2456" s="121">
        <f t="shared" si="722"/>
        <v>17000</v>
      </c>
      <c r="J2456" s="247"/>
    </row>
    <row r="2457" spans="1:10" s="146" customFormat="1" x14ac:dyDescent="0.2">
      <c r="A2457" s="129">
        <v>3111</v>
      </c>
      <c r="B2457" s="222" t="s">
        <v>19</v>
      </c>
      <c r="C2457" s="111">
        <v>51</v>
      </c>
      <c r="D2457" s="112" t="s">
        <v>25</v>
      </c>
      <c r="E2457" s="179">
        <v>17000</v>
      </c>
      <c r="F2457" s="179">
        <v>17000</v>
      </c>
      <c r="G2457" s="179"/>
      <c r="H2457" s="179"/>
      <c r="I2457" s="179">
        <f t="shared" si="722"/>
        <v>17000</v>
      </c>
      <c r="J2457" s="247"/>
    </row>
    <row r="2458" spans="1:10" s="146" customFormat="1" x14ac:dyDescent="0.2">
      <c r="A2458" s="119">
        <v>312</v>
      </c>
      <c r="B2458" s="227" t="s">
        <v>22</v>
      </c>
      <c r="C2458" s="117"/>
      <c r="D2458" s="118"/>
      <c r="E2458" s="148">
        <f>SUM(E2459)</f>
        <v>1700</v>
      </c>
      <c r="F2458" s="148">
        <f>SUM(F2459)</f>
        <v>1700</v>
      </c>
      <c r="G2458" s="148">
        <f>SUM(G2459)</f>
        <v>0</v>
      </c>
      <c r="H2458" s="148">
        <f>SUM(H2459)</f>
        <v>0</v>
      </c>
      <c r="I2458" s="148">
        <f t="shared" si="722"/>
        <v>1700</v>
      </c>
      <c r="J2458" s="247"/>
    </row>
    <row r="2459" spans="1:10" s="146" customFormat="1" x14ac:dyDescent="0.2">
      <c r="A2459" s="139">
        <v>3121</v>
      </c>
      <c r="B2459" s="223" t="s">
        <v>22</v>
      </c>
      <c r="C2459" s="137">
        <v>51</v>
      </c>
      <c r="D2459" s="112" t="s">
        <v>25</v>
      </c>
      <c r="E2459" s="141">
        <v>1700</v>
      </c>
      <c r="F2459" s="141">
        <v>1700</v>
      </c>
      <c r="G2459" s="141"/>
      <c r="H2459" s="141"/>
      <c r="I2459" s="141">
        <f t="shared" si="722"/>
        <v>1700</v>
      </c>
      <c r="J2459" s="247"/>
    </row>
    <row r="2460" spans="1:10" s="142" customFormat="1" x14ac:dyDescent="0.2">
      <c r="A2460" s="119">
        <v>313</v>
      </c>
      <c r="B2460" s="227" t="s">
        <v>915</v>
      </c>
      <c r="C2460" s="117"/>
      <c r="D2460" s="118"/>
      <c r="E2460" s="148">
        <f>SUM(E2461:E2461)</f>
        <v>3000</v>
      </c>
      <c r="F2460" s="148">
        <f>SUM(F2461:F2461)</f>
        <v>3000</v>
      </c>
      <c r="G2460" s="148">
        <f>SUM(G2461:G2461)</f>
        <v>0</v>
      </c>
      <c r="H2460" s="148">
        <f>SUM(H2461:H2461)</f>
        <v>0</v>
      </c>
      <c r="I2460" s="148">
        <f t="shared" si="722"/>
        <v>3000</v>
      </c>
      <c r="J2460" s="247"/>
    </row>
    <row r="2461" spans="1:10" s="146" customFormat="1" x14ac:dyDescent="0.2">
      <c r="A2461" s="139">
        <v>3132</v>
      </c>
      <c r="B2461" s="223" t="s">
        <v>280</v>
      </c>
      <c r="C2461" s="137">
        <v>51</v>
      </c>
      <c r="D2461" s="112" t="s">
        <v>25</v>
      </c>
      <c r="E2461" s="141">
        <v>3000</v>
      </c>
      <c r="F2461" s="141">
        <v>3000</v>
      </c>
      <c r="G2461" s="141"/>
      <c r="H2461" s="141"/>
      <c r="I2461" s="141">
        <f t="shared" si="722"/>
        <v>3000</v>
      </c>
      <c r="J2461" s="247"/>
    </row>
    <row r="2462" spans="1:10" x14ac:dyDescent="0.2">
      <c r="A2462" s="210" t="s">
        <v>976</v>
      </c>
      <c r="B2462" s="211" t="s">
        <v>987</v>
      </c>
      <c r="C2462" s="212"/>
      <c r="D2462" s="212"/>
      <c r="E2462" s="213">
        <f t="shared" ref="E2462:H2462" si="732">E2463</f>
        <v>1000</v>
      </c>
      <c r="F2462" s="213">
        <f t="shared" si="732"/>
        <v>1000</v>
      </c>
      <c r="G2462" s="213">
        <f t="shared" si="732"/>
        <v>0</v>
      </c>
      <c r="H2462" s="213">
        <f t="shared" si="732"/>
        <v>0</v>
      </c>
      <c r="I2462" s="213">
        <f t="shared" si="722"/>
        <v>1000</v>
      </c>
      <c r="J2462" s="247"/>
    </row>
    <row r="2463" spans="1:10" s="146" customFormat="1" x14ac:dyDescent="0.2">
      <c r="A2463" s="126">
        <v>321</v>
      </c>
      <c r="B2463" s="227" t="s">
        <v>916</v>
      </c>
      <c r="C2463" s="117"/>
      <c r="D2463" s="128"/>
      <c r="E2463" s="121">
        <f>E2464</f>
        <v>1000</v>
      </c>
      <c r="F2463" s="121">
        <f>F2464</f>
        <v>1000</v>
      </c>
      <c r="G2463" s="121">
        <f>G2464</f>
        <v>0</v>
      </c>
      <c r="H2463" s="121">
        <f>H2464</f>
        <v>0</v>
      </c>
      <c r="I2463" s="121">
        <f t="shared" si="722"/>
        <v>1000</v>
      </c>
      <c r="J2463" s="247"/>
    </row>
    <row r="2464" spans="1:10" s="146" customFormat="1" x14ac:dyDescent="0.2">
      <c r="A2464" s="139">
        <v>3212</v>
      </c>
      <c r="B2464" s="223" t="s">
        <v>111</v>
      </c>
      <c r="C2464" s="137">
        <v>51</v>
      </c>
      <c r="D2464" s="112" t="s">
        <v>25</v>
      </c>
      <c r="E2464" s="147">
        <v>1000</v>
      </c>
      <c r="F2464" s="147">
        <v>1000</v>
      </c>
      <c r="G2464" s="147"/>
      <c r="H2464" s="147"/>
      <c r="I2464" s="147">
        <f t="shared" si="722"/>
        <v>1000</v>
      </c>
      <c r="J2464" s="247"/>
    </row>
    <row r="2465" spans="1:10" x14ac:dyDescent="0.2">
      <c r="A2465" s="210" t="s">
        <v>977</v>
      </c>
      <c r="B2465" s="211" t="s">
        <v>994</v>
      </c>
      <c r="C2465" s="212"/>
      <c r="D2465" s="212"/>
      <c r="E2465" s="213">
        <f t="shared" ref="E2465:H2465" si="733">E2466</f>
        <v>96000</v>
      </c>
      <c r="F2465" s="213">
        <f t="shared" si="733"/>
        <v>96000</v>
      </c>
      <c r="G2465" s="213">
        <f t="shared" si="733"/>
        <v>0</v>
      </c>
      <c r="H2465" s="213">
        <f t="shared" si="733"/>
        <v>0</v>
      </c>
      <c r="I2465" s="213">
        <f t="shared" si="722"/>
        <v>96000</v>
      </c>
      <c r="J2465" s="247"/>
    </row>
    <row r="2466" spans="1:10" s="142" customFormat="1" x14ac:dyDescent="0.2">
      <c r="A2466" s="119">
        <v>421</v>
      </c>
      <c r="B2466" s="119" t="s">
        <v>936</v>
      </c>
      <c r="C2466" s="117"/>
      <c r="D2466" s="118"/>
      <c r="E2466" s="145">
        <f t="shared" ref="E2466:H2466" si="734">E2467</f>
        <v>96000</v>
      </c>
      <c r="F2466" s="145">
        <f t="shared" si="734"/>
        <v>96000</v>
      </c>
      <c r="G2466" s="145">
        <f t="shared" si="734"/>
        <v>0</v>
      </c>
      <c r="H2466" s="145">
        <f t="shared" si="734"/>
        <v>0</v>
      </c>
      <c r="I2466" s="145">
        <f t="shared" si="722"/>
        <v>96000</v>
      </c>
      <c r="J2466" s="247"/>
    </row>
    <row r="2467" spans="1:10" s="146" customFormat="1" x14ac:dyDescent="0.2">
      <c r="A2467" s="139">
        <v>4214</v>
      </c>
      <c r="B2467" s="223" t="s">
        <v>154</v>
      </c>
      <c r="C2467" s="137">
        <v>51</v>
      </c>
      <c r="D2467" s="112" t="s">
        <v>25</v>
      </c>
      <c r="E2467" s="147">
        <v>96000</v>
      </c>
      <c r="F2467" s="147">
        <v>96000</v>
      </c>
      <c r="G2467" s="147"/>
      <c r="H2467" s="147"/>
      <c r="I2467" s="147">
        <f t="shared" si="722"/>
        <v>96000</v>
      </c>
      <c r="J2467" s="247"/>
    </row>
    <row r="2468" spans="1:10" s="115" customFormat="1" x14ac:dyDescent="0.2">
      <c r="A2468" s="207" t="s">
        <v>948</v>
      </c>
      <c r="B2468" s="205" t="s">
        <v>949</v>
      </c>
      <c r="C2468" s="208"/>
      <c r="D2468" s="208"/>
      <c r="E2468" s="209">
        <f t="shared" ref="E2468:H2468" si="735">E2469+E2476+E2483</f>
        <v>5053640</v>
      </c>
      <c r="F2468" s="209">
        <f t="shared" si="735"/>
        <v>5053640</v>
      </c>
      <c r="G2468" s="209">
        <f t="shared" si="735"/>
        <v>0</v>
      </c>
      <c r="H2468" s="209">
        <f t="shared" si="735"/>
        <v>0</v>
      </c>
      <c r="I2468" s="209">
        <f t="shared" si="722"/>
        <v>5053640</v>
      </c>
      <c r="J2468" s="247"/>
    </row>
    <row r="2469" spans="1:10" x14ac:dyDescent="0.2">
      <c r="A2469" s="210" t="s">
        <v>944</v>
      </c>
      <c r="B2469" s="211" t="s">
        <v>986</v>
      </c>
      <c r="C2469" s="212"/>
      <c r="D2469" s="212"/>
      <c r="E2469" s="213">
        <f t="shared" ref="E2469:H2469" si="736">E2470+E2472+E2474</f>
        <v>21700</v>
      </c>
      <c r="F2469" s="213">
        <f t="shared" si="736"/>
        <v>21700</v>
      </c>
      <c r="G2469" s="213">
        <f t="shared" si="736"/>
        <v>0</v>
      </c>
      <c r="H2469" s="213">
        <f t="shared" si="736"/>
        <v>0</v>
      </c>
      <c r="I2469" s="213">
        <f t="shared" si="722"/>
        <v>21700</v>
      </c>
      <c r="J2469" s="247"/>
    </row>
    <row r="2470" spans="1:10" s="146" customFormat="1" x14ac:dyDescent="0.2">
      <c r="A2470" s="126">
        <v>311</v>
      </c>
      <c r="B2470" s="226" t="s">
        <v>914</v>
      </c>
      <c r="C2470" s="117"/>
      <c r="D2470" s="128"/>
      <c r="E2470" s="121">
        <f>+E2471</f>
        <v>17000</v>
      </c>
      <c r="F2470" s="121">
        <f>+F2471</f>
        <v>17000</v>
      </c>
      <c r="G2470" s="121">
        <f>+G2471</f>
        <v>0</v>
      </c>
      <c r="H2470" s="121">
        <f>+H2471</f>
        <v>0</v>
      </c>
      <c r="I2470" s="121">
        <f t="shared" si="722"/>
        <v>17000</v>
      </c>
      <c r="J2470" s="247"/>
    </row>
    <row r="2471" spans="1:10" s="146" customFormat="1" x14ac:dyDescent="0.2">
      <c r="A2471" s="129">
        <v>3111</v>
      </c>
      <c r="B2471" s="222" t="s">
        <v>19</v>
      </c>
      <c r="C2471" s="111">
        <v>559</v>
      </c>
      <c r="D2471" s="112" t="s">
        <v>25</v>
      </c>
      <c r="E2471" s="147">
        <v>17000</v>
      </c>
      <c r="F2471" s="147">
        <v>17000</v>
      </c>
      <c r="G2471" s="147"/>
      <c r="H2471" s="147"/>
      <c r="I2471" s="147">
        <f t="shared" si="722"/>
        <v>17000</v>
      </c>
      <c r="J2471" s="247"/>
    </row>
    <row r="2472" spans="1:10" s="146" customFormat="1" x14ac:dyDescent="0.2">
      <c r="A2472" s="126">
        <v>312</v>
      </c>
      <c r="B2472" s="227" t="s">
        <v>22</v>
      </c>
      <c r="C2472" s="117"/>
      <c r="D2472" s="128"/>
      <c r="E2472" s="121">
        <f>+E2473</f>
        <v>1700</v>
      </c>
      <c r="F2472" s="121">
        <f>+F2473</f>
        <v>1700</v>
      </c>
      <c r="G2472" s="121">
        <f>+G2473</f>
        <v>0</v>
      </c>
      <c r="H2472" s="121">
        <f>+H2473</f>
        <v>0</v>
      </c>
      <c r="I2472" s="121">
        <f t="shared" si="722"/>
        <v>1700</v>
      </c>
      <c r="J2472" s="247"/>
    </row>
    <row r="2473" spans="1:10" s="146" customFormat="1" x14ac:dyDescent="0.2">
      <c r="A2473" s="139">
        <v>3121</v>
      </c>
      <c r="B2473" s="223" t="s">
        <v>22</v>
      </c>
      <c r="C2473" s="137">
        <v>559</v>
      </c>
      <c r="D2473" s="112" t="s">
        <v>25</v>
      </c>
      <c r="E2473" s="147">
        <v>1700</v>
      </c>
      <c r="F2473" s="147">
        <v>1700</v>
      </c>
      <c r="G2473" s="147"/>
      <c r="H2473" s="147"/>
      <c r="I2473" s="147">
        <f t="shared" si="722"/>
        <v>1700</v>
      </c>
      <c r="J2473" s="247"/>
    </row>
    <row r="2474" spans="1:10" s="146" customFormat="1" x14ac:dyDescent="0.2">
      <c r="A2474" s="126">
        <v>313</v>
      </c>
      <c r="B2474" s="227" t="s">
        <v>915</v>
      </c>
      <c r="C2474" s="117"/>
      <c r="D2474" s="128"/>
      <c r="E2474" s="121">
        <f>+E2475</f>
        <v>3000</v>
      </c>
      <c r="F2474" s="121">
        <f>+F2475</f>
        <v>3000</v>
      </c>
      <c r="G2474" s="121">
        <f>+G2475</f>
        <v>0</v>
      </c>
      <c r="H2474" s="121">
        <f>+H2475</f>
        <v>0</v>
      </c>
      <c r="I2474" s="121">
        <f t="shared" si="722"/>
        <v>3000</v>
      </c>
      <c r="J2474" s="247"/>
    </row>
    <row r="2475" spans="1:10" s="146" customFormat="1" x14ac:dyDescent="0.2">
      <c r="A2475" s="139">
        <v>3132</v>
      </c>
      <c r="B2475" s="223" t="s">
        <v>280</v>
      </c>
      <c r="C2475" s="137">
        <v>559</v>
      </c>
      <c r="D2475" s="112" t="s">
        <v>25</v>
      </c>
      <c r="E2475" s="147">
        <v>3000</v>
      </c>
      <c r="F2475" s="147">
        <v>3000</v>
      </c>
      <c r="G2475" s="147"/>
      <c r="H2475" s="147"/>
      <c r="I2475" s="147">
        <f t="shared" si="722"/>
        <v>3000</v>
      </c>
      <c r="J2475" s="247"/>
    </row>
    <row r="2476" spans="1:10" x14ac:dyDescent="0.2">
      <c r="A2476" s="210" t="s">
        <v>976</v>
      </c>
      <c r="B2476" s="211" t="s">
        <v>987</v>
      </c>
      <c r="C2476" s="212"/>
      <c r="D2476" s="212"/>
      <c r="E2476" s="213">
        <f t="shared" ref="E2476:H2476" si="737">E2477+E2479</f>
        <v>31940</v>
      </c>
      <c r="F2476" s="213">
        <f t="shared" si="737"/>
        <v>31940</v>
      </c>
      <c r="G2476" s="213">
        <f t="shared" si="737"/>
        <v>0</v>
      </c>
      <c r="H2476" s="213">
        <f t="shared" si="737"/>
        <v>0</v>
      </c>
      <c r="I2476" s="213">
        <f t="shared" si="722"/>
        <v>31940</v>
      </c>
      <c r="J2476" s="247"/>
    </row>
    <row r="2477" spans="1:10" s="146" customFormat="1" x14ac:dyDescent="0.2">
      <c r="A2477" s="126">
        <v>321</v>
      </c>
      <c r="B2477" s="227" t="s">
        <v>916</v>
      </c>
      <c r="C2477" s="117"/>
      <c r="D2477" s="128"/>
      <c r="E2477" s="121">
        <f>+SUM(E2478:E2478)</f>
        <v>200</v>
      </c>
      <c r="F2477" s="121">
        <f>+SUM(F2478:F2478)</f>
        <v>200</v>
      </c>
      <c r="G2477" s="121">
        <f>+SUM(G2478:G2478)</f>
        <v>0</v>
      </c>
      <c r="H2477" s="121">
        <f>+SUM(H2478:H2478)</f>
        <v>0</v>
      </c>
      <c r="I2477" s="121">
        <f t="shared" si="722"/>
        <v>200</v>
      </c>
      <c r="J2477" s="247"/>
    </row>
    <row r="2478" spans="1:10" s="146" customFormat="1" x14ac:dyDescent="0.2">
      <c r="A2478" s="139">
        <v>3212</v>
      </c>
      <c r="B2478" s="223" t="s">
        <v>111</v>
      </c>
      <c r="C2478" s="137">
        <v>559</v>
      </c>
      <c r="D2478" s="112" t="s">
        <v>25</v>
      </c>
      <c r="E2478" s="147">
        <v>200</v>
      </c>
      <c r="F2478" s="147">
        <v>200</v>
      </c>
      <c r="G2478" s="147"/>
      <c r="H2478" s="147"/>
      <c r="I2478" s="147">
        <f t="shared" si="722"/>
        <v>200</v>
      </c>
      <c r="J2478" s="247"/>
    </row>
    <row r="2479" spans="1:10" s="146" customFormat="1" x14ac:dyDescent="0.2">
      <c r="A2479" s="126">
        <v>323</v>
      </c>
      <c r="B2479" s="227" t="s">
        <v>918</v>
      </c>
      <c r="C2479" s="117"/>
      <c r="D2479" s="128"/>
      <c r="E2479" s="121">
        <f>+SUM(E2480:E2482)</f>
        <v>31740</v>
      </c>
      <c r="F2479" s="121">
        <f>+SUM(F2480:F2482)</f>
        <v>31740</v>
      </c>
      <c r="G2479" s="121">
        <f>+SUM(G2480:G2482)</f>
        <v>0</v>
      </c>
      <c r="H2479" s="121">
        <f>+SUM(H2480:H2482)</f>
        <v>0</v>
      </c>
      <c r="I2479" s="121">
        <f t="shared" si="722"/>
        <v>31740</v>
      </c>
      <c r="J2479" s="247"/>
    </row>
    <row r="2480" spans="1:10" s="146" customFormat="1" x14ac:dyDescent="0.2">
      <c r="A2480" s="139">
        <v>3233</v>
      </c>
      <c r="B2480" s="223" t="s">
        <v>119</v>
      </c>
      <c r="C2480" s="137">
        <v>559</v>
      </c>
      <c r="D2480" s="112" t="s">
        <v>25</v>
      </c>
      <c r="E2480" s="147">
        <v>7500</v>
      </c>
      <c r="F2480" s="147">
        <v>7500</v>
      </c>
      <c r="G2480" s="147"/>
      <c r="H2480" s="147"/>
      <c r="I2480" s="147">
        <f t="shared" si="722"/>
        <v>7500</v>
      </c>
      <c r="J2480" s="247"/>
    </row>
    <row r="2481" spans="1:10" s="146" customFormat="1" x14ac:dyDescent="0.2">
      <c r="A2481" s="139">
        <v>3237</v>
      </c>
      <c r="B2481" s="223" t="s">
        <v>36</v>
      </c>
      <c r="C2481" s="137">
        <v>559</v>
      </c>
      <c r="D2481" s="112" t="s">
        <v>25</v>
      </c>
      <c r="E2481" s="147">
        <v>24000</v>
      </c>
      <c r="F2481" s="147">
        <v>24000</v>
      </c>
      <c r="G2481" s="147"/>
      <c r="H2481" s="147"/>
      <c r="I2481" s="147">
        <f t="shared" si="722"/>
        <v>24000</v>
      </c>
      <c r="J2481" s="247"/>
    </row>
    <row r="2482" spans="1:10" s="146" customFormat="1" x14ac:dyDescent="0.2">
      <c r="A2482" s="139">
        <v>3239</v>
      </c>
      <c r="B2482" s="223" t="s">
        <v>41</v>
      </c>
      <c r="C2482" s="111">
        <v>559</v>
      </c>
      <c r="D2482" s="112" t="s">
        <v>25</v>
      </c>
      <c r="E2482" s="147">
        <v>240</v>
      </c>
      <c r="F2482" s="147">
        <v>240</v>
      </c>
      <c r="G2482" s="147"/>
      <c r="H2482" s="147"/>
      <c r="I2482" s="147">
        <f t="shared" si="722"/>
        <v>240</v>
      </c>
      <c r="J2482" s="247"/>
    </row>
    <row r="2483" spans="1:10" x14ac:dyDescent="0.2">
      <c r="A2483" s="210" t="s">
        <v>977</v>
      </c>
      <c r="B2483" s="211" t="s">
        <v>994</v>
      </c>
      <c r="C2483" s="212"/>
      <c r="D2483" s="212"/>
      <c r="E2483" s="213">
        <f t="shared" ref="E2483:H2483" si="738">E2484</f>
        <v>5000000</v>
      </c>
      <c r="F2483" s="213">
        <f t="shared" si="738"/>
        <v>5000000</v>
      </c>
      <c r="G2483" s="213">
        <f t="shared" si="738"/>
        <v>0</v>
      </c>
      <c r="H2483" s="213">
        <f t="shared" si="738"/>
        <v>0</v>
      </c>
      <c r="I2483" s="213">
        <f t="shared" si="722"/>
        <v>5000000</v>
      </c>
      <c r="J2483" s="247"/>
    </row>
    <row r="2484" spans="1:10" s="146" customFormat="1" x14ac:dyDescent="0.2">
      <c r="A2484" s="119">
        <v>421</v>
      </c>
      <c r="B2484" s="119" t="s">
        <v>936</v>
      </c>
      <c r="C2484" s="117"/>
      <c r="D2484" s="118"/>
      <c r="E2484" s="145">
        <f t="shared" ref="E2484:H2484" si="739">E2485</f>
        <v>5000000</v>
      </c>
      <c r="F2484" s="145">
        <f t="shared" si="739"/>
        <v>5000000</v>
      </c>
      <c r="G2484" s="145">
        <f t="shared" si="739"/>
        <v>0</v>
      </c>
      <c r="H2484" s="145">
        <f t="shared" si="739"/>
        <v>0</v>
      </c>
      <c r="I2484" s="145">
        <f t="shared" si="722"/>
        <v>5000000</v>
      </c>
      <c r="J2484" s="247"/>
    </row>
    <row r="2485" spans="1:10" s="146" customFormat="1" x14ac:dyDescent="0.2">
      <c r="A2485" s="139">
        <v>4214</v>
      </c>
      <c r="B2485" s="223" t="s">
        <v>154</v>
      </c>
      <c r="C2485" s="137">
        <v>559</v>
      </c>
      <c r="D2485" s="112" t="s">
        <v>25</v>
      </c>
      <c r="E2485" s="147">
        <v>5000000</v>
      </c>
      <c r="F2485" s="147">
        <v>5000000</v>
      </c>
      <c r="G2485" s="147"/>
      <c r="H2485" s="147"/>
      <c r="I2485" s="147">
        <f t="shared" si="722"/>
        <v>5000000</v>
      </c>
      <c r="J2485" s="247"/>
    </row>
    <row r="2486" spans="1:10" x14ac:dyDescent="0.2">
      <c r="A2486" s="207" t="s">
        <v>957</v>
      </c>
      <c r="B2486" s="205" t="s">
        <v>958</v>
      </c>
      <c r="C2486" s="208"/>
      <c r="D2486" s="208"/>
      <c r="E2486" s="209">
        <f t="shared" ref="E2486:H2486" si="740">E2487</f>
        <v>20000000</v>
      </c>
      <c r="F2486" s="209">
        <f t="shared" si="740"/>
        <v>20000000</v>
      </c>
      <c r="G2486" s="209">
        <f t="shared" si="740"/>
        <v>0</v>
      </c>
      <c r="H2486" s="209">
        <f t="shared" si="740"/>
        <v>0</v>
      </c>
      <c r="I2486" s="209">
        <f t="shared" si="722"/>
        <v>20000000</v>
      </c>
      <c r="J2486" s="247"/>
    </row>
    <row r="2487" spans="1:10" x14ac:dyDescent="0.2">
      <c r="A2487" s="210" t="s">
        <v>977</v>
      </c>
      <c r="B2487" s="211" t="s">
        <v>994</v>
      </c>
      <c r="C2487" s="212"/>
      <c r="D2487" s="212"/>
      <c r="E2487" s="213">
        <f t="shared" ref="E2487:H2487" si="741">E2488</f>
        <v>20000000</v>
      </c>
      <c r="F2487" s="213">
        <f t="shared" si="741"/>
        <v>20000000</v>
      </c>
      <c r="G2487" s="213">
        <f t="shared" si="741"/>
        <v>0</v>
      </c>
      <c r="H2487" s="213">
        <f t="shared" si="741"/>
        <v>0</v>
      </c>
      <c r="I2487" s="213">
        <f t="shared" si="722"/>
        <v>20000000</v>
      </c>
      <c r="J2487" s="247"/>
    </row>
    <row r="2488" spans="1:10" s="115" customFormat="1" x14ac:dyDescent="0.2">
      <c r="A2488" s="119">
        <v>421</v>
      </c>
      <c r="B2488" s="119" t="s">
        <v>936</v>
      </c>
      <c r="C2488" s="117"/>
      <c r="D2488" s="118"/>
      <c r="E2488" s="145">
        <f t="shared" ref="E2488:H2488" si="742">E2489</f>
        <v>20000000</v>
      </c>
      <c r="F2488" s="145">
        <f t="shared" si="742"/>
        <v>20000000</v>
      </c>
      <c r="G2488" s="145">
        <f t="shared" si="742"/>
        <v>0</v>
      </c>
      <c r="H2488" s="145">
        <f t="shared" si="742"/>
        <v>0</v>
      </c>
      <c r="I2488" s="145">
        <f t="shared" si="722"/>
        <v>20000000</v>
      </c>
      <c r="J2488" s="247"/>
    </row>
    <row r="2489" spans="1:10" s="146" customFormat="1" x14ac:dyDescent="0.2">
      <c r="A2489" s="139">
        <v>4214</v>
      </c>
      <c r="B2489" s="223" t="s">
        <v>154</v>
      </c>
      <c r="C2489" s="137">
        <v>81</v>
      </c>
      <c r="D2489" s="112" t="s">
        <v>25</v>
      </c>
      <c r="E2489" s="147">
        <v>20000000</v>
      </c>
      <c r="F2489" s="147">
        <v>20000000</v>
      </c>
      <c r="G2489" s="147"/>
      <c r="H2489" s="147"/>
      <c r="I2489" s="147">
        <f t="shared" ref="I2489:I2552" si="743">F2489-G2489+H2489</f>
        <v>20000000</v>
      </c>
      <c r="J2489" s="247"/>
    </row>
    <row r="2490" spans="1:10" s="146" customFormat="1" ht="47.25" x14ac:dyDescent="0.2">
      <c r="A2490" s="171" t="s">
        <v>801</v>
      </c>
      <c r="B2490" s="173" t="s">
        <v>776</v>
      </c>
      <c r="C2490" s="194"/>
      <c r="D2490" s="194"/>
      <c r="E2490" s="174">
        <f>E2491+E2498+E2503+E2507</f>
        <v>3995500</v>
      </c>
      <c r="F2490" s="174">
        <f>F2491+F2498+F2503+F2507</f>
        <v>3865000</v>
      </c>
      <c r="G2490" s="174">
        <f>G2491+G2498+G2503+G2507</f>
        <v>0</v>
      </c>
      <c r="H2490" s="174">
        <f>H2491+H2498+H2503+H2507</f>
        <v>0</v>
      </c>
      <c r="I2490" s="174">
        <f t="shared" si="743"/>
        <v>3865000</v>
      </c>
      <c r="J2490" s="247"/>
    </row>
    <row r="2491" spans="1:10" s="115" customFormat="1" x14ac:dyDescent="0.2">
      <c r="A2491" s="207" t="s">
        <v>946</v>
      </c>
      <c r="B2491" s="205" t="s">
        <v>947</v>
      </c>
      <c r="C2491" s="208"/>
      <c r="D2491" s="208"/>
      <c r="E2491" s="209">
        <f t="shared" ref="E2491:H2491" si="744">E2492+E2495</f>
        <v>600000</v>
      </c>
      <c r="F2491" s="209">
        <f t="shared" si="744"/>
        <v>469500</v>
      </c>
      <c r="G2491" s="209">
        <f t="shared" si="744"/>
        <v>0</v>
      </c>
      <c r="H2491" s="209">
        <f t="shared" si="744"/>
        <v>0</v>
      </c>
      <c r="I2491" s="209">
        <f t="shared" si="743"/>
        <v>469500</v>
      </c>
      <c r="J2491" s="247"/>
    </row>
    <row r="2492" spans="1:10" x14ac:dyDescent="0.2">
      <c r="A2492" s="210" t="s">
        <v>976</v>
      </c>
      <c r="B2492" s="211" t="s">
        <v>987</v>
      </c>
      <c r="C2492" s="212"/>
      <c r="D2492" s="212"/>
      <c r="E2492" s="213">
        <f t="shared" ref="E2492:H2492" si="745">E2493</f>
        <v>500</v>
      </c>
      <c r="F2492" s="213">
        <f t="shared" si="745"/>
        <v>0</v>
      </c>
      <c r="G2492" s="213">
        <f t="shared" si="745"/>
        <v>0</v>
      </c>
      <c r="H2492" s="213">
        <f t="shared" si="745"/>
        <v>0</v>
      </c>
      <c r="I2492" s="213">
        <f t="shared" si="743"/>
        <v>0</v>
      </c>
      <c r="J2492" s="247"/>
    </row>
    <row r="2493" spans="1:10" s="146" customFormat="1" x14ac:dyDescent="0.2">
      <c r="A2493" s="119">
        <v>323</v>
      </c>
      <c r="B2493" s="227" t="s">
        <v>918</v>
      </c>
      <c r="C2493" s="117"/>
      <c r="D2493" s="118"/>
      <c r="E2493" s="148">
        <f>SUM(E2494:E2494)</f>
        <v>500</v>
      </c>
      <c r="F2493" s="148">
        <f>SUM(F2494:F2494)</f>
        <v>0</v>
      </c>
      <c r="G2493" s="148">
        <f>SUM(G2494:G2494)</f>
        <v>0</v>
      </c>
      <c r="H2493" s="148">
        <f>SUM(H2494:H2494)</f>
        <v>0</v>
      </c>
      <c r="I2493" s="148">
        <f t="shared" si="743"/>
        <v>0</v>
      </c>
      <c r="J2493" s="247"/>
    </row>
    <row r="2494" spans="1:10" s="146" customFormat="1" x14ac:dyDescent="0.2">
      <c r="A2494" s="139">
        <v>3233</v>
      </c>
      <c r="B2494" s="223" t="s">
        <v>119</v>
      </c>
      <c r="C2494" s="137">
        <v>12</v>
      </c>
      <c r="D2494" s="112" t="s">
        <v>25</v>
      </c>
      <c r="E2494" s="179">
        <v>500</v>
      </c>
      <c r="F2494" s="179">
        <v>0</v>
      </c>
      <c r="G2494" s="179"/>
      <c r="H2494" s="179"/>
      <c r="I2494" s="179">
        <f t="shared" si="743"/>
        <v>0</v>
      </c>
      <c r="J2494" s="247"/>
    </row>
    <row r="2495" spans="1:10" x14ac:dyDescent="0.2">
      <c r="A2495" s="210" t="s">
        <v>977</v>
      </c>
      <c r="B2495" s="211" t="s">
        <v>994</v>
      </c>
      <c r="C2495" s="212"/>
      <c r="D2495" s="212"/>
      <c r="E2495" s="213">
        <f t="shared" ref="E2495:H2495" si="746">E2496</f>
        <v>599500</v>
      </c>
      <c r="F2495" s="213">
        <f t="shared" si="746"/>
        <v>469500</v>
      </c>
      <c r="G2495" s="213">
        <f t="shared" si="746"/>
        <v>0</v>
      </c>
      <c r="H2495" s="213">
        <f t="shared" si="746"/>
        <v>0</v>
      </c>
      <c r="I2495" s="213">
        <f t="shared" si="743"/>
        <v>469500</v>
      </c>
      <c r="J2495" s="247"/>
    </row>
    <row r="2496" spans="1:10" s="146" customFormat="1" x14ac:dyDescent="0.2">
      <c r="A2496" s="119">
        <v>426</v>
      </c>
      <c r="B2496" s="227" t="s">
        <v>939</v>
      </c>
      <c r="C2496" s="117"/>
      <c r="D2496" s="118"/>
      <c r="E2496" s="145">
        <f>+E2497</f>
        <v>599500</v>
      </c>
      <c r="F2496" s="145">
        <f>+F2497</f>
        <v>469500</v>
      </c>
      <c r="G2496" s="145">
        <f>+G2497</f>
        <v>0</v>
      </c>
      <c r="H2496" s="145">
        <f>+H2497</f>
        <v>0</v>
      </c>
      <c r="I2496" s="145">
        <f t="shared" si="743"/>
        <v>469500</v>
      </c>
      <c r="J2496" s="247"/>
    </row>
    <row r="2497" spans="1:10" s="146" customFormat="1" x14ac:dyDescent="0.2">
      <c r="A2497" s="139">
        <v>4262</v>
      </c>
      <c r="B2497" s="223" t="s">
        <v>135</v>
      </c>
      <c r="C2497" s="137">
        <v>12</v>
      </c>
      <c r="D2497" s="112" t="s">
        <v>25</v>
      </c>
      <c r="E2497" s="147">
        <v>599500</v>
      </c>
      <c r="F2497" s="147">
        <v>469500</v>
      </c>
      <c r="G2497" s="147"/>
      <c r="H2497" s="147"/>
      <c r="I2497" s="147">
        <f t="shared" si="743"/>
        <v>469500</v>
      </c>
      <c r="J2497" s="247"/>
    </row>
    <row r="2498" spans="1:10" x14ac:dyDescent="0.2">
      <c r="A2498" s="207" t="s">
        <v>950</v>
      </c>
      <c r="B2498" s="205" t="s">
        <v>951</v>
      </c>
      <c r="C2498" s="208"/>
      <c r="D2498" s="208"/>
      <c r="E2498" s="209">
        <f t="shared" ref="E2498:H2498" si="747">E2499</f>
        <v>55000</v>
      </c>
      <c r="F2498" s="209">
        <f t="shared" si="747"/>
        <v>55000</v>
      </c>
      <c r="G2498" s="209">
        <f t="shared" si="747"/>
        <v>0</v>
      </c>
      <c r="H2498" s="209">
        <f t="shared" si="747"/>
        <v>0</v>
      </c>
      <c r="I2498" s="209">
        <f t="shared" si="743"/>
        <v>55000</v>
      </c>
      <c r="J2498" s="247"/>
    </row>
    <row r="2499" spans="1:10" x14ac:dyDescent="0.2">
      <c r="A2499" s="210" t="s">
        <v>976</v>
      </c>
      <c r="B2499" s="211" t="s">
        <v>987</v>
      </c>
      <c r="C2499" s="212"/>
      <c r="D2499" s="212"/>
      <c r="E2499" s="213">
        <f t="shared" ref="E2499:H2499" si="748">E2500</f>
        <v>55000</v>
      </c>
      <c r="F2499" s="213">
        <f t="shared" si="748"/>
        <v>55000</v>
      </c>
      <c r="G2499" s="213">
        <f t="shared" si="748"/>
        <v>0</v>
      </c>
      <c r="H2499" s="213">
        <f t="shared" si="748"/>
        <v>0</v>
      </c>
      <c r="I2499" s="213">
        <f t="shared" si="743"/>
        <v>55000</v>
      </c>
      <c r="J2499" s="247"/>
    </row>
    <row r="2500" spans="1:10" s="146" customFormat="1" x14ac:dyDescent="0.2">
      <c r="A2500" s="126">
        <v>323</v>
      </c>
      <c r="B2500" s="227" t="s">
        <v>918</v>
      </c>
      <c r="C2500" s="117"/>
      <c r="D2500" s="128"/>
      <c r="E2500" s="121">
        <f>SUM(E2501:E2502)</f>
        <v>55000</v>
      </c>
      <c r="F2500" s="121">
        <f>SUM(F2501:F2502)</f>
        <v>55000</v>
      </c>
      <c r="G2500" s="121">
        <f>SUM(G2501:G2502)</f>
        <v>0</v>
      </c>
      <c r="H2500" s="121">
        <f>SUM(H2501:H2502)</f>
        <v>0</v>
      </c>
      <c r="I2500" s="121">
        <f t="shared" si="743"/>
        <v>55000</v>
      </c>
      <c r="J2500" s="247"/>
    </row>
    <row r="2501" spans="1:10" s="146" customFormat="1" x14ac:dyDescent="0.2">
      <c r="A2501" s="129">
        <v>3233</v>
      </c>
      <c r="B2501" s="222" t="s">
        <v>119</v>
      </c>
      <c r="C2501" s="137">
        <v>43</v>
      </c>
      <c r="D2501" s="112" t="s">
        <v>25</v>
      </c>
      <c r="E2501" s="179">
        <v>5000</v>
      </c>
      <c r="F2501" s="179">
        <v>5000</v>
      </c>
      <c r="G2501" s="179"/>
      <c r="H2501" s="179"/>
      <c r="I2501" s="179">
        <f t="shared" si="743"/>
        <v>5000</v>
      </c>
      <c r="J2501" s="247"/>
    </row>
    <row r="2502" spans="1:10" s="146" customFormat="1" x14ac:dyDescent="0.2">
      <c r="A2502" s="129">
        <v>3237</v>
      </c>
      <c r="B2502" s="222" t="s">
        <v>36</v>
      </c>
      <c r="C2502" s="137">
        <v>43</v>
      </c>
      <c r="D2502" s="112" t="s">
        <v>25</v>
      </c>
      <c r="E2502" s="179">
        <v>50000</v>
      </c>
      <c r="F2502" s="179">
        <v>50000</v>
      </c>
      <c r="G2502" s="179"/>
      <c r="H2502" s="179"/>
      <c r="I2502" s="179">
        <f t="shared" si="743"/>
        <v>50000</v>
      </c>
      <c r="J2502" s="247"/>
    </row>
    <row r="2503" spans="1:10" s="142" customFormat="1" x14ac:dyDescent="0.2">
      <c r="A2503" s="207" t="s">
        <v>952</v>
      </c>
      <c r="B2503" s="205" t="s">
        <v>953</v>
      </c>
      <c r="C2503" s="208"/>
      <c r="D2503" s="208"/>
      <c r="E2503" s="209">
        <f t="shared" ref="E2503:H2503" si="749">E2504</f>
        <v>838000</v>
      </c>
      <c r="F2503" s="209">
        <f t="shared" si="749"/>
        <v>838000</v>
      </c>
      <c r="G2503" s="209">
        <f t="shared" si="749"/>
        <v>0</v>
      </c>
      <c r="H2503" s="209">
        <f t="shared" si="749"/>
        <v>0</v>
      </c>
      <c r="I2503" s="209">
        <f t="shared" si="743"/>
        <v>838000</v>
      </c>
      <c r="J2503" s="247"/>
    </row>
    <row r="2504" spans="1:10" x14ac:dyDescent="0.2">
      <c r="A2504" s="210" t="s">
        <v>977</v>
      </c>
      <c r="B2504" s="211" t="s">
        <v>994</v>
      </c>
      <c r="C2504" s="212"/>
      <c r="D2504" s="212"/>
      <c r="E2504" s="213">
        <f t="shared" ref="E2504:H2504" si="750">E2505</f>
        <v>838000</v>
      </c>
      <c r="F2504" s="213">
        <f t="shared" si="750"/>
        <v>838000</v>
      </c>
      <c r="G2504" s="213">
        <f t="shared" si="750"/>
        <v>0</v>
      </c>
      <c r="H2504" s="213">
        <f t="shared" si="750"/>
        <v>0</v>
      </c>
      <c r="I2504" s="213">
        <f t="shared" si="743"/>
        <v>838000</v>
      </c>
      <c r="J2504" s="247"/>
    </row>
    <row r="2505" spans="1:10" x14ac:dyDescent="0.2">
      <c r="A2505" s="119">
        <v>426</v>
      </c>
      <c r="B2505" s="227" t="s">
        <v>939</v>
      </c>
      <c r="C2505" s="117"/>
      <c r="D2505" s="118"/>
      <c r="E2505" s="145">
        <f>+E2506</f>
        <v>838000</v>
      </c>
      <c r="F2505" s="145">
        <f>+F2506</f>
        <v>838000</v>
      </c>
      <c r="G2505" s="145">
        <f>+G2506</f>
        <v>0</v>
      </c>
      <c r="H2505" s="145">
        <f>+H2506</f>
        <v>0</v>
      </c>
      <c r="I2505" s="145">
        <f t="shared" si="743"/>
        <v>838000</v>
      </c>
      <c r="J2505" s="247"/>
    </row>
    <row r="2506" spans="1:10" s="115" customFormat="1" x14ac:dyDescent="0.2">
      <c r="A2506" s="139">
        <v>4262</v>
      </c>
      <c r="B2506" s="223" t="s">
        <v>135</v>
      </c>
      <c r="C2506" s="137">
        <v>51</v>
      </c>
      <c r="D2506" s="112" t="s">
        <v>25</v>
      </c>
      <c r="E2506" s="147">
        <v>838000</v>
      </c>
      <c r="F2506" s="147">
        <v>838000</v>
      </c>
      <c r="G2506" s="147"/>
      <c r="H2506" s="147"/>
      <c r="I2506" s="147">
        <f t="shared" si="743"/>
        <v>838000</v>
      </c>
      <c r="J2506" s="247"/>
    </row>
    <row r="2507" spans="1:10" s="115" customFormat="1" x14ac:dyDescent="0.2">
      <c r="A2507" s="207" t="s">
        <v>948</v>
      </c>
      <c r="B2507" s="205" t="s">
        <v>949</v>
      </c>
      <c r="C2507" s="208"/>
      <c r="D2507" s="208"/>
      <c r="E2507" s="209">
        <f t="shared" ref="E2507:H2507" si="751">E2508+E2511</f>
        <v>2502500</v>
      </c>
      <c r="F2507" s="209">
        <f t="shared" si="751"/>
        <v>2502500</v>
      </c>
      <c r="G2507" s="209">
        <f t="shared" si="751"/>
        <v>0</v>
      </c>
      <c r="H2507" s="209">
        <f t="shared" si="751"/>
        <v>0</v>
      </c>
      <c r="I2507" s="209">
        <f t="shared" si="743"/>
        <v>2502500</v>
      </c>
      <c r="J2507" s="247"/>
    </row>
    <row r="2508" spans="1:10" x14ac:dyDescent="0.2">
      <c r="A2508" s="210" t="s">
        <v>976</v>
      </c>
      <c r="B2508" s="211" t="s">
        <v>987</v>
      </c>
      <c r="C2508" s="212"/>
      <c r="D2508" s="212"/>
      <c r="E2508" s="213">
        <f t="shared" ref="E2508:H2508" si="752">E2509</f>
        <v>2500</v>
      </c>
      <c r="F2508" s="213">
        <f t="shared" si="752"/>
        <v>2500</v>
      </c>
      <c r="G2508" s="213">
        <f t="shared" si="752"/>
        <v>0</v>
      </c>
      <c r="H2508" s="213">
        <f t="shared" si="752"/>
        <v>0</v>
      </c>
      <c r="I2508" s="213">
        <f t="shared" si="743"/>
        <v>2500</v>
      </c>
      <c r="J2508" s="247"/>
    </row>
    <row r="2509" spans="1:10" s="142" customFormat="1" x14ac:dyDescent="0.2">
      <c r="A2509" s="119">
        <v>323</v>
      </c>
      <c r="B2509" s="227" t="s">
        <v>918</v>
      </c>
      <c r="C2509" s="117"/>
      <c r="D2509" s="118"/>
      <c r="E2509" s="148">
        <f>SUM(E2510:E2510)</f>
        <v>2500</v>
      </c>
      <c r="F2509" s="148">
        <f>SUM(F2510:F2510)</f>
        <v>2500</v>
      </c>
      <c r="G2509" s="148">
        <f>SUM(G2510:G2510)</f>
        <v>0</v>
      </c>
      <c r="H2509" s="148">
        <f>SUM(H2510:H2510)</f>
        <v>0</v>
      </c>
      <c r="I2509" s="148">
        <f t="shared" si="743"/>
        <v>2500</v>
      </c>
      <c r="J2509" s="247"/>
    </row>
    <row r="2510" spans="1:10" s="115" customFormat="1" x14ac:dyDescent="0.2">
      <c r="A2510" s="139">
        <v>3233</v>
      </c>
      <c r="B2510" s="223" t="s">
        <v>119</v>
      </c>
      <c r="C2510" s="137">
        <v>559</v>
      </c>
      <c r="D2510" s="112" t="s">
        <v>25</v>
      </c>
      <c r="E2510" s="179">
        <v>2500</v>
      </c>
      <c r="F2510" s="179">
        <v>2500</v>
      </c>
      <c r="G2510" s="179"/>
      <c r="H2510" s="179"/>
      <c r="I2510" s="179">
        <f t="shared" si="743"/>
        <v>2500</v>
      </c>
      <c r="J2510" s="247"/>
    </row>
    <row r="2511" spans="1:10" x14ac:dyDescent="0.2">
      <c r="A2511" s="210" t="s">
        <v>977</v>
      </c>
      <c r="B2511" s="211" t="s">
        <v>994</v>
      </c>
      <c r="C2511" s="212"/>
      <c r="D2511" s="212"/>
      <c r="E2511" s="213">
        <f t="shared" ref="E2511:H2511" si="753">E2512</f>
        <v>2500000</v>
      </c>
      <c r="F2511" s="213">
        <f t="shared" si="753"/>
        <v>2500000</v>
      </c>
      <c r="G2511" s="213">
        <f t="shared" si="753"/>
        <v>0</v>
      </c>
      <c r="H2511" s="213">
        <f t="shared" si="753"/>
        <v>0</v>
      </c>
      <c r="I2511" s="213">
        <f t="shared" si="743"/>
        <v>2500000</v>
      </c>
      <c r="J2511" s="247"/>
    </row>
    <row r="2512" spans="1:10" s="115" customFormat="1" x14ac:dyDescent="0.2">
      <c r="A2512" s="119">
        <v>426</v>
      </c>
      <c r="B2512" s="227" t="s">
        <v>939</v>
      </c>
      <c r="C2512" s="117"/>
      <c r="D2512" s="118"/>
      <c r="E2512" s="145">
        <f>+E2513</f>
        <v>2500000</v>
      </c>
      <c r="F2512" s="145">
        <f>+F2513</f>
        <v>2500000</v>
      </c>
      <c r="G2512" s="145">
        <f>+G2513</f>
        <v>0</v>
      </c>
      <c r="H2512" s="145">
        <f>+H2513</f>
        <v>0</v>
      </c>
      <c r="I2512" s="145">
        <f t="shared" si="743"/>
        <v>2500000</v>
      </c>
      <c r="J2512" s="247"/>
    </row>
    <row r="2513" spans="1:10" ht="15" x14ac:dyDescent="0.2">
      <c r="A2513" s="139">
        <v>4262</v>
      </c>
      <c r="B2513" s="223" t="s">
        <v>135</v>
      </c>
      <c r="C2513" s="137">
        <v>559</v>
      </c>
      <c r="D2513" s="112" t="s">
        <v>25</v>
      </c>
      <c r="E2513" s="147">
        <v>2500000</v>
      </c>
      <c r="F2513" s="147">
        <v>2500000</v>
      </c>
      <c r="G2513" s="147"/>
      <c r="H2513" s="147"/>
      <c r="I2513" s="147">
        <f t="shared" si="743"/>
        <v>2500000</v>
      </c>
      <c r="J2513" s="247"/>
    </row>
    <row r="2514" spans="1:10" s="115" customFormat="1" ht="47.25" x14ac:dyDescent="0.2">
      <c r="A2514" s="171" t="s">
        <v>802</v>
      </c>
      <c r="B2514" s="173" t="s">
        <v>777</v>
      </c>
      <c r="C2514" s="194"/>
      <c r="D2514" s="194"/>
      <c r="E2514" s="174">
        <f>E2515+E2530</f>
        <v>47036200</v>
      </c>
      <c r="F2514" s="174">
        <f>F2515+F2530</f>
        <v>47036200</v>
      </c>
      <c r="G2514" s="174">
        <f>G2515+G2530</f>
        <v>0</v>
      </c>
      <c r="H2514" s="174">
        <f>H2515+H2530</f>
        <v>0</v>
      </c>
      <c r="I2514" s="174">
        <f t="shared" si="743"/>
        <v>47036200</v>
      </c>
      <c r="J2514" s="247"/>
    </row>
    <row r="2515" spans="1:10" x14ac:dyDescent="0.2">
      <c r="A2515" s="207" t="s">
        <v>950</v>
      </c>
      <c r="B2515" s="205" t="s">
        <v>951</v>
      </c>
      <c r="C2515" s="208"/>
      <c r="D2515" s="208"/>
      <c r="E2515" s="209">
        <f t="shared" ref="E2515:H2515" si="754">E2516+E2523</f>
        <v>155400</v>
      </c>
      <c r="F2515" s="209">
        <f t="shared" si="754"/>
        <v>155400</v>
      </c>
      <c r="G2515" s="209">
        <f t="shared" si="754"/>
        <v>0</v>
      </c>
      <c r="H2515" s="209">
        <f t="shared" si="754"/>
        <v>0</v>
      </c>
      <c r="I2515" s="209">
        <f t="shared" si="743"/>
        <v>155400</v>
      </c>
      <c r="J2515" s="247"/>
    </row>
    <row r="2516" spans="1:10" x14ac:dyDescent="0.2">
      <c r="A2516" s="210" t="s">
        <v>944</v>
      </c>
      <c r="B2516" s="211" t="s">
        <v>986</v>
      </c>
      <c r="C2516" s="212"/>
      <c r="D2516" s="212"/>
      <c r="E2516" s="213">
        <f t="shared" ref="E2516:H2516" si="755">E2517+E2519+E2521</f>
        <v>34500</v>
      </c>
      <c r="F2516" s="213">
        <f t="shared" si="755"/>
        <v>34500</v>
      </c>
      <c r="G2516" s="213">
        <f t="shared" si="755"/>
        <v>0</v>
      </c>
      <c r="H2516" s="213">
        <f t="shared" si="755"/>
        <v>0</v>
      </c>
      <c r="I2516" s="213">
        <f t="shared" si="743"/>
        <v>34500</v>
      </c>
      <c r="J2516" s="247"/>
    </row>
    <row r="2517" spans="1:10" s="115" customFormat="1" x14ac:dyDescent="0.2">
      <c r="A2517" s="126">
        <v>311</v>
      </c>
      <c r="B2517" s="226" t="s">
        <v>914</v>
      </c>
      <c r="C2517" s="117"/>
      <c r="D2517" s="128"/>
      <c r="E2517" s="121">
        <f>E2518</f>
        <v>27000</v>
      </c>
      <c r="F2517" s="121">
        <f>F2518</f>
        <v>27000</v>
      </c>
      <c r="G2517" s="121">
        <f>G2518</f>
        <v>0</v>
      </c>
      <c r="H2517" s="121">
        <f>H2518</f>
        <v>0</v>
      </c>
      <c r="I2517" s="121">
        <f t="shared" si="743"/>
        <v>27000</v>
      </c>
      <c r="J2517" s="247"/>
    </row>
    <row r="2518" spans="1:10" s="142" customFormat="1" ht="15" x14ac:dyDescent="0.2">
      <c r="A2518" s="129">
        <v>3111</v>
      </c>
      <c r="B2518" s="222" t="s">
        <v>19</v>
      </c>
      <c r="C2518" s="111">
        <v>43</v>
      </c>
      <c r="D2518" s="112" t="s">
        <v>25</v>
      </c>
      <c r="E2518" s="179">
        <v>27000</v>
      </c>
      <c r="F2518" s="179">
        <v>27000</v>
      </c>
      <c r="G2518" s="179"/>
      <c r="H2518" s="179"/>
      <c r="I2518" s="179">
        <f t="shared" si="743"/>
        <v>27000</v>
      </c>
      <c r="J2518" s="247"/>
    </row>
    <row r="2519" spans="1:10" s="115" customFormat="1" x14ac:dyDescent="0.2">
      <c r="A2519" s="119">
        <v>312</v>
      </c>
      <c r="B2519" s="227" t="s">
        <v>22</v>
      </c>
      <c r="C2519" s="117"/>
      <c r="D2519" s="118"/>
      <c r="E2519" s="148">
        <f>SUM(E2520)</f>
        <v>3000</v>
      </c>
      <c r="F2519" s="148">
        <f>SUM(F2520)</f>
        <v>3000</v>
      </c>
      <c r="G2519" s="148">
        <f>SUM(G2520)</f>
        <v>0</v>
      </c>
      <c r="H2519" s="148">
        <f>SUM(H2520)</f>
        <v>0</v>
      </c>
      <c r="I2519" s="148">
        <f t="shared" si="743"/>
        <v>3000</v>
      </c>
      <c r="J2519" s="247"/>
    </row>
    <row r="2520" spans="1:10" s="142" customFormat="1" ht="15" x14ac:dyDescent="0.2">
      <c r="A2520" s="139">
        <v>3121</v>
      </c>
      <c r="B2520" s="223" t="s">
        <v>22</v>
      </c>
      <c r="C2520" s="137">
        <v>43</v>
      </c>
      <c r="D2520" s="112" t="s">
        <v>25</v>
      </c>
      <c r="E2520" s="141">
        <v>3000</v>
      </c>
      <c r="F2520" s="141">
        <v>3000</v>
      </c>
      <c r="G2520" s="141"/>
      <c r="H2520" s="141"/>
      <c r="I2520" s="141">
        <f t="shared" si="743"/>
        <v>3000</v>
      </c>
      <c r="J2520" s="247"/>
    </row>
    <row r="2521" spans="1:10" x14ac:dyDescent="0.2">
      <c r="A2521" s="119">
        <v>313</v>
      </c>
      <c r="B2521" s="227" t="s">
        <v>915</v>
      </c>
      <c r="C2521" s="117"/>
      <c r="D2521" s="118"/>
      <c r="E2521" s="148">
        <f>E2522</f>
        <v>4500</v>
      </c>
      <c r="F2521" s="148">
        <f>F2522</f>
        <v>4500</v>
      </c>
      <c r="G2521" s="148">
        <f>G2522</f>
        <v>0</v>
      </c>
      <c r="H2521" s="148">
        <f>H2522</f>
        <v>0</v>
      </c>
      <c r="I2521" s="148">
        <f t="shared" si="743"/>
        <v>4500</v>
      </c>
      <c r="J2521" s="247"/>
    </row>
    <row r="2522" spans="1:10" s="115" customFormat="1" x14ac:dyDescent="0.2">
      <c r="A2522" s="139">
        <v>3132</v>
      </c>
      <c r="B2522" s="223" t="s">
        <v>280</v>
      </c>
      <c r="C2522" s="137">
        <v>43</v>
      </c>
      <c r="D2522" s="112" t="s">
        <v>25</v>
      </c>
      <c r="E2522" s="141">
        <v>4500</v>
      </c>
      <c r="F2522" s="141">
        <v>4500</v>
      </c>
      <c r="G2522" s="141"/>
      <c r="H2522" s="141"/>
      <c r="I2522" s="141">
        <f t="shared" si="743"/>
        <v>4500</v>
      </c>
      <c r="J2522" s="247"/>
    </row>
    <row r="2523" spans="1:10" x14ac:dyDescent="0.2">
      <c r="A2523" s="210" t="s">
        <v>976</v>
      </c>
      <c r="B2523" s="211" t="s">
        <v>987</v>
      </c>
      <c r="C2523" s="212"/>
      <c r="D2523" s="212"/>
      <c r="E2523" s="213">
        <f t="shared" ref="E2523:H2523" si="756">E2524+E2526</f>
        <v>120900</v>
      </c>
      <c r="F2523" s="213">
        <f t="shared" si="756"/>
        <v>120900</v>
      </c>
      <c r="G2523" s="213">
        <f t="shared" si="756"/>
        <v>0</v>
      </c>
      <c r="H2523" s="213">
        <f t="shared" si="756"/>
        <v>0</v>
      </c>
      <c r="I2523" s="213">
        <f t="shared" si="743"/>
        <v>120900</v>
      </c>
      <c r="J2523" s="247"/>
    </row>
    <row r="2524" spans="1:10" s="115" customFormat="1" x14ac:dyDescent="0.2">
      <c r="A2524" s="119">
        <v>321</v>
      </c>
      <c r="B2524" s="227" t="s">
        <v>916</v>
      </c>
      <c r="C2524" s="117"/>
      <c r="D2524" s="118"/>
      <c r="E2524" s="148">
        <f>E2525</f>
        <v>100</v>
      </c>
      <c r="F2524" s="148">
        <f>F2525</f>
        <v>100</v>
      </c>
      <c r="G2524" s="148">
        <f>G2525</f>
        <v>0</v>
      </c>
      <c r="H2524" s="148">
        <f>H2525</f>
        <v>0</v>
      </c>
      <c r="I2524" s="148">
        <f t="shared" si="743"/>
        <v>100</v>
      </c>
      <c r="J2524" s="247"/>
    </row>
    <row r="2525" spans="1:10" s="142" customFormat="1" ht="15" x14ac:dyDescent="0.2">
      <c r="A2525" s="139">
        <v>3212</v>
      </c>
      <c r="B2525" s="223" t="s">
        <v>111</v>
      </c>
      <c r="C2525" s="137">
        <v>43</v>
      </c>
      <c r="D2525" s="112" t="s">
        <v>25</v>
      </c>
      <c r="E2525" s="141">
        <v>100</v>
      </c>
      <c r="F2525" s="141">
        <v>100</v>
      </c>
      <c r="G2525" s="141"/>
      <c r="H2525" s="141"/>
      <c r="I2525" s="141">
        <f t="shared" si="743"/>
        <v>100</v>
      </c>
      <c r="J2525" s="247"/>
    </row>
    <row r="2526" spans="1:10" s="142" customFormat="1" x14ac:dyDescent="0.2">
      <c r="A2526" s="119">
        <v>323</v>
      </c>
      <c r="B2526" s="227" t="s">
        <v>918</v>
      </c>
      <c r="C2526" s="117"/>
      <c r="D2526" s="118"/>
      <c r="E2526" s="148">
        <f>SUM(E2527:E2529)</f>
        <v>120800</v>
      </c>
      <c r="F2526" s="148">
        <f>SUM(F2527:F2529)</f>
        <v>120800</v>
      </c>
      <c r="G2526" s="148">
        <f>SUM(G2527:G2529)</f>
        <v>0</v>
      </c>
      <c r="H2526" s="148">
        <f>SUM(H2527:H2529)</f>
        <v>0</v>
      </c>
      <c r="I2526" s="148">
        <f t="shared" si="743"/>
        <v>120800</v>
      </c>
      <c r="J2526" s="247"/>
    </row>
    <row r="2527" spans="1:10" s="142" customFormat="1" ht="15" x14ac:dyDescent="0.2">
      <c r="A2527" s="139">
        <v>3233</v>
      </c>
      <c r="B2527" s="223" t="s">
        <v>119</v>
      </c>
      <c r="C2527" s="137">
        <v>43</v>
      </c>
      <c r="D2527" s="112" t="s">
        <v>25</v>
      </c>
      <c r="E2527" s="179">
        <v>15000</v>
      </c>
      <c r="F2527" s="179">
        <v>15000</v>
      </c>
      <c r="G2527" s="179"/>
      <c r="H2527" s="179"/>
      <c r="I2527" s="179">
        <f t="shared" si="743"/>
        <v>15000</v>
      </c>
      <c r="J2527" s="247"/>
    </row>
    <row r="2528" spans="1:10" s="142" customFormat="1" ht="15" x14ac:dyDescent="0.2">
      <c r="A2528" s="139">
        <v>3237</v>
      </c>
      <c r="B2528" s="223" t="s">
        <v>36</v>
      </c>
      <c r="C2528" s="137">
        <v>43</v>
      </c>
      <c r="D2528" s="112" t="s">
        <v>25</v>
      </c>
      <c r="E2528" s="179">
        <v>105000</v>
      </c>
      <c r="F2528" s="179">
        <v>105000</v>
      </c>
      <c r="G2528" s="179"/>
      <c r="H2528" s="179"/>
      <c r="I2528" s="179">
        <f t="shared" si="743"/>
        <v>105000</v>
      </c>
      <c r="J2528" s="247"/>
    </row>
    <row r="2529" spans="1:10" s="142" customFormat="1" ht="15" x14ac:dyDescent="0.2">
      <c r="A2529" s="139">
        <v>3239</v>
      </c>
      <c r="B2529" s="223" t="s">
        <v>41</v>
      </c>
      <c r="C2529" s="137">
        <v>43</v>
      </c>
      <c r="D2529" s="112" t="s">
        <v>25</v>
      </c>
      <c r="E2529" s="147">
        <v>800</v>
      </c>
      <c r="F2529" s="147">
        <v>800</v>
      </c>
      <c r="G2529" s="147"/>
      <c r="H2529" s="147"/>
      <c r="I2529" s="147">
        <f t="shared" si="743"/>
        <v>800</v>
      </c>
      <c r="J2529" s="247"/>
    </row>
    <row r="2530" spans="1:10" s="142" customFormat="1" x14ac:dyDescent="0.2">
      <c r="A2530" s="207" t="s">
        <v>952</v>
      </c>
      <c r="B2530" s="205" t="s">
        <v>953</v>
      </c>
      <c r="C2530" s="208"/>
      <c r="D2530" s="208"/>
      <c r="E2530" s="209">
        <f t="shared" ref="E2530:H2530" si="757">E2531+E2538+E2545</f>
        <v>46880800</v>
      </c>
      <c r="F2530" s="209">
        <f t="shared" si="757"/>
        <v>46880800</v>
      </c>
      <c r="G2530" s="209">
        <f t="shared" si="757"/>
        <v>0</v>
      </c>
      <c r="H2530" s="209">
        <f t="shared" si="757"/>
        <v>0</v>
      </c>
      <c r="I2530" s="209">
        <f t="shared" si="743"/>
        <v>46880800</v>
      </c>
      <c r="J2530" s="247"/>
    </row>
    <row r="2531" spans="1:10" x14ac:dyDescent="0.2">
      <c r="A2531" s="210" t="s">
        <v>944</v>
      </c>
      <c r="B2531" s="211" t="s">
        <v>986</v>
      </c>
      <c r="C2531" s="212"/>
      <c r="D2531" s="212"/>
      <c r="E2531" s="213">
        <f t="shared" ref="E2531:H2531" si="758">E2532+E2534+E2536</f>
        <v>191000</v>
      </c>
      <c r="F2531" s="213">
        <f t="shared" si="758"/>
        <v>191000</v>
      </c>
      <c r="G2531" s="213">
        <f t="shared" si="758"/>
        <v>0</v>
      </c>
      <c r="H2531" s="213">
        <f t="shared" si="758"/>
        <v>0</v>
      </c>
      <c r="I2531" s="213">
        <f t="shared" si="743"/>
        <v>191000</v>
      </c>
      <c r="J2531" s="247"/>
    </row>
    <row r="2532" spans="1:10" s="142" customFormat="1" x14ac:dyDescent="0.2">
      <c r="A2532" s="126">
        <v>311</v>
      </c>
      <c r="B2532" s="226" t="s">
        <v>914</v>
      </c>
      <c r="C2532" s="117"/>
      <c r="D2532" s="128"/>
      <c r="E2532" s="121">
        <f>E2533</f>
        <v>150000</v>
      </c>
      <c r="F2532" s="121">
        <f>F2533</f>
        <v>150000</v>
      </c>
      <c r="G2532" s="121">
        <f>G2533</f>
        <v>0</v>
      </c>
      <c r="H2532" s="121">
        <f>H2533</f>
        <v>0</v>
      </c>
      <c r="I2532" s="121">
        <f t="shared" si="743"/>
        <v>150000</v>
      </c>
      <c r="J2532" s="247"/>
    </row>
    <row r="2533" spans="1:10" s="142" customFormat="1" ht="15" x14ac:dyDescent="0.2">
      <c r="A2533" s="129">
        <v>3111</v>
      </c>
      <c r="B2533" s="222" t="s">
        <v>19</v>
      </c>
      <c r="C2533" s="111">
        <v>51</v>
      </c>
      <c r="D2533" s="112" t="s">
        <v>25</v>
      </c>
      <c r="E2533" s="179">
        <v>150000</v>
      </c>
      <c r="F2533" s="179">
        <v>150000</v>
      </c>
      <c r="G2533" s="179"/>
      <c r="H2533" s="179"/>
      <c r="I2533" s="179">
        <f t="shared" si="743"/>
        <v>150000</v>
      </c>
      <c r="J2533" s="247"/>
    </row>
    <row r="2534" spans="1:10" s="142" customFormat="1" x14ac:dyDescent="0.2">
      <c r="A2534" s="119">
        <v>312</v>
      </c>
      <c r="B2534" s="227" t="s">
        <v>22</v>
      </c>
      <c r="C2534" s="117"/>
      <c r="D2534" s="118"/>
      <c r="E2534" s="148">
        <f>SUM(E2535)</f>
        <v>16000</v>
      </c>
      <c r="F2534" s="148">
        <f>SUM(F2535)</f>
        <v>16000</v>
      </c>
      <c r="G2534" s="148">
        <f>SUM(G2535)</f>
        <v>0</v>
      </c>
      <c r="H2534" s="148">
        <f>SUM(H2535)</f>
        <v>0</v>
      </c>
      <c r="I2534" s="148">
        <f t="shared" si="743"/>
        <v>16000</v>
      </c>
      <c r="J2534" s="247"/>
    </row>
    <row r="2535" spans="1:10" s="142" customFormat="1" ht="15" x14ac:dyDescent="0.2">
      <c r="A2535" s="139">
        <v>3121</v>
      </c>
      <c r="B2535" s="223" t="s">
        <v>22</v>
      </c>
      <c r="C2535" s="137">
        <v>51</v>
      </c>
      <c r="D2535" s="112" t="s">
        <v>25</v>
      </c>
      <c r="E2535" s="141">
        <v>16000</v>
      </c>
      <c r="F2535" s="141">
        <v>16000</v>
      </c>
      <c r="G2535" s="141"/>
      <c r="H2535" s="141"/>
      <c r="I2535" s="141">
        <f t="shared" si="743"/>
        <v>16000</v>
      </c>
      <c r="J2535" s="247"/>
    </row>
    <row r="2536" spans="1:10" s="142" customFormat="1" x14ac:dyDescent="0.2">
      <c r="A2536" s="119">
        <v>313</v>
      </c>
      <c r="B2536" s="227" t="s">
        <v>915</v>
      </c>
      <c r="C2536" s="117"/>
      <c r="D2536" s="118"/>
      <c r="E2536" s="148">
        <f>E2537</f>
        <v>25000</v>
      </c>
      <c r="F2536" s="148">
        <f>F2537</f>
        <v>25000</v>
      </c>
      <c r="G2536" s="148">
        <f>G2537</f>
        <v>0</v>
      </c>
      <c r="H2536" s="148">
        <f>H2537</f>
        <v>0</v>
      </c>
      <c r="I2536" s="148">
        <f t="shared" si="743"/>
        <v>25000</v>
      </c>
      <c r="J2536" s="247"/>
    </row>
    <row r="2537" spans="1:10" s="142" customFormat="1" ht="15" x14ac:dyDescent="0.2">
      <c r="A2537" s="139">
        <v>3132</v>
      </c>
      <c r="B2537" s="223" t="s">
        <v>280</v>
      </c>
      <c r="C2537" s="137">
        <v>51</v>
      </c>
      <c r="D2537" s="112" t="s">
        <v>25</v>
      </c>
      <c r="E2537" s="141">
        <v>25000</v>
      </c>
      <c r="F2537" s="141">
        <v>25000</v>
      </c>
      <c r="G2537" s="141"/>
      <c r="H2537" s="141"/>
      <c r="I2537" s="141">
        <f t="shared" si="743"/>
        <v>25000</v>
      </c>
      <c r="J2537" s="247"/>
    </row>
    <row r="2538" spans="1:10" x14ac:dyDescent="0.2">
      <c r="A2538" s="210" t="s">
        <v>976</v>
      </c>
      <c r="B2538" s="211" t="s">
        <v>987</v>
      </c>
      <c r="C2538" s="212"/>
      <c r="D2538" s="212"/>
      <c r="E2538" s="213">
        <f t="shared" ref="E2538:H2538" si="759">E2539+E2541</f>
        <v>689800</v>
      </c>
      <c r="F2538" s="213">
        <f t="shared" si="759"/>
        <v>689800</v>
      </c>
      <c r="G2538" s="213">
        <f t="shared" si="759"/>
        <v>0</v>
      </c>
      <c r="H2538" s="213">
        <f t="shared" si="759"/>
        <v>0</v>
      </c>
      <c r="I2538" s="213">
        <f t="shared" si="743"/>
        <v>689800</v>
      </c>
      <c r="J2538" s="247"/>
    </row>
    <row r="2539" spans="1:10" s="142" customFormat="1" x14ac:dyDescent="0.2">
      <c r="A2539" s="119">
        <v>321</v>
      </c>
      <c r="B2539" s="227" t="s">
        <v>916</v>
      </c>
      <c r="C2539" s="117"/>
      <c r="D2539" s="118"/>
      <c r="E2539" s="148">
        <f>E2540</f>
        <v>300</v>
      </c>
      <c r="F2539" s="148">
        <f>F2540</f>
        <v>300</v>
      </c>
      <c r="G2539" s="148">
        <f>G2540</f>
        <v>0</v>
      </c>
      <c r="H2539" s="148">
        <f>H2540</f>
        <v>0</v>
      </c>
      <c r="I2539" s="148">
        <f t="shared" si="743"/>
        <v>300</v>
      </c>
      <c r="J2539" s="247"/>
    </row>
    <row r="2540" spans="1:10" s="142" customFormat="1" ht="15" x14ac:dyDescent="0.2">
      <c r="A2540" s="139">
        <v>3212</v>
      </c>
      <c r="B2540" s="223" t="s">
        <v>111</v>
      </c>
      <c r="C2540" s="137">
        <v>51</v>
      </c>
      <c r="D2540" s="112" t="s">
        <v>25</v>
      </c>
      <c r="E2540" s="141">
        <v>300</v>
      </c>
      <c r="F2540" s="141">
        <v>300</v>
      </c>
      <c r="G2540" s="141"/>
      <c r="H2540" s="141"/>
      <c r="I2540" s="141">
        <f t="shared" si="743"/>
        <v>300</v>
      </c>
      <c r="J2540" s="247"/>
    </row>
    <row r="2541" spans="1:10" s="142" customFormat="1" x14ac:dyDescent="0.2">
      <c r="A2541" s="119">
        <v>323</v>
      </c>
      <c r="B2541" s="227" t="s">
        <v>918</v>
      </c>
      <c r="C2541" s="117"/>
      <c r="D2541" s="118"/>
      <c r="E2541" s="148">
        <f>SUM(E2542:E2544)</f>
        <v>689500</v>
      </c>
      <c r="F2541" s="148">
        <f>SUM(F2542:F2544)</f>
        <v>689500</v>
      </c>
      <c r="G2541" s="148">
        <f>SUM(G2542:G2544)</f>
        <v>0</v>
      </c>
      <c r="H2541" s="148">
        <f>SUM(H2542:H2544)</f>
        <v>0</v>
      </c>
      <c r="I2541" s="148">
        <f t="shared" si="743"/>
        <v>689500</v>
      </c>
      <c r="J2541" s="247"/>
    </row>
    <row r="2542" spans="1:10" ht="15" x14ac:dyDescent="0.2">
      <c r="A2542" s="139">
        <v>3233</v>
      </c>
      <c r="B2542" s="223" t="s">
        <v>119</v>
      </c>
      <c r="C2542" s="137">
        <v>51</v>
      </c>
      <c r="D2542" s="112" t="s">
        <v>25</v>
      </c>
      <c r="E2542" s="179">
        <v>85000</v>
      </c>
      <c r="F2542" s="179">
        <v>85000</v>
      </c>
      <c r="G2542" s="179"/>
      <c r="H2542" s="179"/>
      <c r="I2542" s="179">
        <f t="shared" si="743"/>
        <v>85000</v>
      </c>
      <c r="J2542" s="247"/>
    </row>
    <row r="2543" spans="1:10" ht="15" x14ac:dyDescent="0.2">
      <c r="A2543" s="139">
        <v>3237</v>
      </c>
      <c r="B2543" s="223" t="s">
        <v>36</v>
      </c>
      <c r="C2543" s="137">
        <v>51</v>
      </c>
      <c r="D2543" s="112" t="s">
        <v>25</v>
      </c>
      <c r="E2543" s="179">
        <v>600000</v>
      </c>
      <c r="F2543" s="179">
        <v>600000</v>
      </c>
      <c r="G2543" s="179"/>
      <c r="H2543" s="179"/>
      <c r="I2543" s="179">
        <f t="shared" si="743"/>
        <v>600000</v>
      </c>
      <c r="J2543" s="247"/>
    </row>
    <row r="2544" spans="1:10" s="115" customFormat="1" x14ac:dyDescent="0.2">
      <c r="A2544" s="139">
        <v>3239</v>
      </c>
      <c r="B2544" s="223" t="s">
        <v>41</v>
      </c>
      <c r="C2544" s="137">
        <v>51</v>
      </c>
      <c r="D2544" s="112" t="s">
        <v>25</v>
      </c>
      <c r="E2544" s="147">
        <v>4500</v>
      </c>
      <c r="F2544" s="147">
        <v>4500</v>
      </c>
      <c r="G2544" s="147"/>
      <c r="H2544" s="147"/>
      <c r="I2544" s="147">
        <f t="shared" si="743"/>
        <v>4500</v>
      </c>
      <c r="J2544" s="247"/>
    </row>
    <row r="2545" spans="1:10" x14ac:dyDescent="0.2">
      <c r="A2545" s="210" t="s">
        <v>982</v>
      </c>
      <c r="B2545" s="211" t="s">
        <v>992</v>
      </c>
      <c r="C2545" s="212"/>
      <c r="D2545" s="212"/>
      <c r="E2545" s="213">
        <f t="shared" ref="E2545:H2545" si="760">E2546</f>
        <v>46000000</v>
      </c>
      <c r="F2545" s="213">
        <f t="shared" si="760"/>
        <v>46000000</v>
      </c>
      <c r="G2545" s="213">
        <f t="shared" si="760"/>
        <v>0</v>
      </c>
      <c r="H2545" s="213">
        <f t="shared" si="760"/>
        <v>0</v>
      </c>
      <c r="I2545" s="213">
        <f t="shared" si="743"/>
        <v>46000000</v>
      </c>
      <c r="J2545" s="247"/>
    </row>
    <row r="2546" spans="1:10" s="115" customFormat="1" x14ac:dyDescent="0.2">
      <c r="A2546" s="119">
        <v>386</v>
      </c>
      <c r="B2546" s="227" t="s">
        <v>933</v>
      </c>
      <c r="C2546" s="117"/>
      <c r="D2546" s="118"/>
      <c r="E2546" s="145">
        <f t="shared" ref="E2546:H2546" si="761">E2547</f>
        <v>46000000</v>
      </c>
      <c r="F2546" s="145">
        <f t="shared" si="761"/>
        <v>46000000</v>
      </c>
      <c r="G2546" s="145">
        <f t="shared" si="761"/>
        <v>0</v>
      </c>
      <c r="H2546" s="145">
        <f t="shared" si="761"/>
        <v>0</v>
      </c>
      <c r="I2546" s="145">
        <f t="shared" si="743"/>
        <v>46000000</v>
      </c>
      <c r="J2546" s="247"/>
    </row>
    <row r="2547" spans="1:10" ht="15" x14ac:dyDescent="0.2">
      <c r="A2547" s="139">
        <v>3864</v>
      </c>
      <c r="B2547" s="223" t="s">
        <v>648</v>
      </c>
      <c r="C2547" s="137">
        <v>51</v>
      </c>
      <c r="D2547" s="112" t="s">
        <v>25</v>
      </c>
      <c r="E2547" s="147">
        <v>46000000</v>
      </c>
      <c r="F2547" s="147">
        <v>46000000</v>
      </c>
      <c r="G2547" s="147"/>
      <c r="H2547" s="147"/>
      <c r="I2547" s="147">
        <f t="shared" si="743"/>
        <v>46000000</v>
      </c>
      <c r="J2547" s="247"/>
    </row>
    <row r="2548" spans="1:10" s="115" customFormat="1" ht="47.25" x14ac:dyDescent="0.2">
      <c r="A2548" s="171" t="s">
        <v>803</v>
      </c>
      <c r="B2548" s="173" t="s">
        <v>778</v>
      </c>
      <c r="C2548" s="194"/>
      <c r="D2548" s="194"/>
      <c r="E2548" s="174">
        <f>E2549+E2564+E2568</f>
        <v>18884950</v>
      </c>
      <c r="F2548" s="174">
        <f>F2549+F2564+F2568</f>
        <v>18884950</v>
      </c>
      <c r="G2548" s="174">
        <f>G2549+G2564+G2568</f>
        <v>0</v>
      </c>
      <c r="H2548" s="174">
        <f>H2549+H2564+H2568</f>
        <v>0</v>
      </c>
      <c r="I2548" s="174">
        <f t="shared" si="743"/>
        <v>18884950</v>
      </c>
      <c r="J2548" s="247"/>
    </row>
    <row r="2549" spans="1:10" x14ac:dyDescent="0.2">
      <c r="A2549" s="207" t="s">
        <v>950</v>
      </c>
      <c r="B2549" s="205" t="s">
        <v>951</v>
      </c>
      <c r="C2549" s="208"/>
      <c r="D2549" s="208"/>
      <c r="E2549" s="209">
        <f t="shared" ref="E2549:H2549" si="762">E2550+E2557</f>
        <v>20650</v>
      </c>
      <c r="F2549" s="209">
        <f t="shared" si="762"/>
        <v>20650</v>
      </c>
      <c r="G2549" s="209">
        <f t="shared" si="762"/>
        <v>0</v>
      </c>
      <c r="H2549" s="209">
        <f t="shared" si="762"/>
        <v>0</v>
      </c>
      <c r="I2549" s="209">
        <f t="shared" si="743"/>
        <v>20650</v>
      </c>
      <c r="J2549" s="247"/>
    </row>
    <row r="2550" spans="1:10" x14ac:dyDescent="0.2">
      <c r="A2550" s="210" t="s">
        <v>944</v>
      </c>
      <c r="B2550" s="211" t="s">
        <v>986</v>
      </c>
      <c r="C2550" s="212"/>
      <c r="D2550" s="212"/>
      <c r="E2550" s="213">
        <f t="shared" ref="E2550:H2550" si="763">E2551+E2553+E2555</f>
        <v>3150</v>
      </c>
      <c r="F2550" s="213">
        <f t="shared" si="763"/>
        <v>3150</v>
      </c>
      <c r="G2550" s="213">
        <f t="shared" si="763"/>
        <v>0</v>
      </c>
      <c r="H2550" s="213">
        <f t="shared" si="763"/>
        <v>0</v>
      </c>
      <c r="I2550" s="213">
        <f t="shared" si="743"/>
        <v>3150</v>
      </c>
      <c r="J2550" s="247"/>
    </row>
    <row r="2551" spans="1:10" s="115" customFormat="1" x14ac:dyDescent="0.2">
      <c r="A2551" s="126">
        <v>311</v>
      </c>
      <c r="B2551" s="226" t="s">
        <v>914</v>
      </c>
      <c r="C2551" s="117"/>
      <c r="D2551" s="128"/>
      <c r="E2551" s="121">
        <f>E2552</f>
        <v>2500</v>
      </c>
      <c r="F2551" s="121">
        <f>F2552</f>
        <v>2500</v>
      </c>
      <c r="G2551" s="121">
        <f>G2552</f>
        <v>0</v>
      </c>
      <c r="H2551" s="121">
        <f>H2552</f>
        <v>0</v>
      </c>
      <c r="I2551" s="121">
        <f t="shared" si="743"/>
        <v>2500</v>
      </c>
      <c r="J2551" s="247"/>
    </row>
    <row r="2552" spans="1:10" s="142" customFormat="1" ht="15" x14ac:dyDescent="0.2">
      <c r="A2552" s="129">
        <v>3111</v>
      </c>
      <c r="B2552" s="222" t="s">
        <v>19</v>
      </c>
      <c r="C2552" s="111">
        <v>43</v>
      </c>
      <c r="D2552" s="112" t="s">
        <v>25</v>
      </c>
      <c r="E2552" s="179">
        <v>2500</v>
      </c>
      <c r="F2552" s="179">
        <v>2500</v>
      </c>
      <c r="G2552" s="179"/>
      <c r="H2552" s="179"/>
      <c r="I2552" s="179">
        <f t="shared" si="743"/>
        <v>2500</v>
      </c>
      <c r="J2552" s="247"/>
    </row>
    <row r="2553" spans="1:10" s="115" customFormat="1" x14ac:dyDescent="0.2">
      <c r="A2553" s="119">
        <v>312</v>
      </c>
      <c r="B2553" s="227" t="s">
        <v>22</v>
      </c>
      <c r="C2553" s="117"/>
      <c r="D2553" s="118"/>
      <c r="E2553" s="148">
        <f>SUM(E2554)</f>
        <v>200</v>
      </c>
      <c r="F2553" s="148">
        <f>SUM(F2554)</f>
        <v>200</v>
      </c>
      <c r="G2553" s="148">
        <f>SUM(G2554)</f>
        <v>0</v>
      </c>
      <c r="H2553" s="148">
        <f>SUM(H2554)</f>
        <v>0</v>
      </c>
      <c r="I2553" s="148">
        <f t="shared" ref="I2553:I2616" si="764">F2553-G2553+H2553</f>
        <v>200</v>
      </c>
      <c r="J2553" s="247"/>
    </row>
    <row r="2554" spans="1:10" s="142" customFormat="1" ht="15" x14ac:dyDescent="0.2">
      <c r="A2554" s="139">
        <v>3121</v>
      </c>
      <c r="B2554" s="223" t="s">
        <v>22</v>
      </c>
      <c r="C2554" s="137">
        <v>43</v>
      </c>
      <c r="D2554" s="112" t="s">
        <v>25</v>
      </c>
      <c r="E2554" s="141">
        <v>200</v>
      </c>
      <c r="F2554" s="141">
        <v>200</v>
      </c>
      <c r="G2554" s="141"/>
      <c r="H2554" s="141"/>
      <c r="I2554" s="141">
        <f t="shared" si="764"/>
        <v>200</v>
      </c>
      <c r="J2554" s="247"/>
    </row>
    <row r="2555" spans="1:10" x14ac:dyDescent="0.2">
      <c r="A2555" s="119">
        <v>313</v>
      </c>
      <c r="B2555" s="227" t="s">
        <v>915</v>
      </c>
      <c r="C2555" s="117"/>
      <c r="D2555" s="118"/>
      <c r="E2555" s="148">
        <f>SUM(E2556:E2556)</f>
        <v>450</v>
      </c>
      <c r="F2555" s="148">
        <f>SUM(F2556:F2556)</f>
        <v>450</v>
      </c>
      <c r="G2555" s="148">
        <f>SUM(G2556:G2556)</f>
        <v>0</v>
      </c>
      <c r="H2555" s="148">
        <f>SUM(H2556:H2556)</f>
        <v>0</v>
      </c>
      <c r="I2555" s="148">
        <f t="shared" si="764"/>
        <v>450</v>
      </c>
      <c r="J2555" s="247"/>
    </row>
    <row r="2556" spans="1:10" s="115" customFormat="1" x14ac:dyDescent="0.2">
      <c r="A2556" s="139">
        <v>3132</v>
      </c>
      <c r="B2556" s="223" t="s">
        <v>280</v>
      </c>
      <c r="C2556" s="137">
        <v>43</v>
      </c>
      <c r="D2556" s="112" t="s">
        <v>25</v>
      </c>
      <c r="E2556" s="141">
        <v>450</v>
      </c>
      <c r="F2556" s="141">
        <v>450</v>
      </c>
      <c r="G2556" s="141"/>
      <c r="H2556" s="141"/>
      <c r="I2556" s="141">
        <f t="shared" si="764"/>
        <v>450</v>
      </c>
      <c r="J2556" s="247"/>
    </row>
    <row r="2557" spans="1:10" x14ac:dyDescent="0.2">
      <c r="A2557" s="210" t="s">
        <v>976</v>
      </c>
      <c r="B2557" s="211" t="s">
        <v>987</v>
      </c>
      <c r="C2557" s="212"/>
      <c r="D2557" s="212"/>
      <c r="E2557" s="213">
        <f t="shared" ref="E2557:H2557" si="765">E2558+E2560</f>
        <v>17500</v>
      </c>
      <c r="F2557" s="213">
        <f t="shared" si="765"/>
        <v>17500</v>
      </c>
      <c r="G2557" s="213">
        <f t="shared" si="765"/>
        <v>0</v>
      </c>
      <c r="H2557" s="213">
        <f t="shared" si="765"/>
        <v>0</v>
      </c>
      <c r="I2557" s="213">
        <f t="shared" si="764"/>
        <v>17500</v>
      </c>
      <c r="J2557" s="247"/>
    </row>
    <row r="2558" spans="1:10" s="115" customFormat="1" x14ac:dyDescent="0.2">
      <c r="A2558" s="119">
        <v>321</v>
      </c>
      <c r="B2558" s="227" t="s">
        <v>916</v>
      </c>
      <c r="C2558" s="117"/>
      <c r="D2558" s="118"/>
      <c r="E2558" s="148">
        <f>E2559</f>
        <v>500</v>
      </c>
      <c r="F2558" s="148">
        <f>F2559</f>
        <v>500</v>
      </c>
      <c r="G2558" s="148">
        <f>G2559</f>
        <v>0</v>
      </c>
      <c r="H2558" s="148">
        <f>H2559</f>
        <v>0</v>
      </c>
      <c r="I2558" s="148">
        <f t="shared" si="764"/>
        <v>500</v>
      </c>
      <c r="J2558" s="247"/>
    </row>
    <row r="2559" spans="1:10" s="142" customFormat="1" ht="15" x14ac:dyDescent="0.2">
      <c r="A2559" s="139">
        <v>3212</v>
      </c>
      <c r="B2559" s="223" t="s">
        <v>111</v>
      </c>
      <c r="C2559" s="137">
        <v>43</v>
      </c>
      <c r="D2559" s="112" t="s">
        <v>25</v>
      </c>
      <c r="E2559" s="147">
        <v>500</v>
      </c>
      <c r="F2559" s="147">
        <v>500</v>
      </c>
      <c r="G2559" s="147"/>
      <c r="H2559" s="147"/>
      <c r="I2559" s="147">
        <f t="shared" si="764"/>
        <v>500</v>
      </c>
      <c r="J2559" s="247"/>
    </row>
    <row r="2560" spans="1:10" s="142" customFormat="1" x14ac:dyDescent="0.2">
      <c r="A2560" s="119">
        <v>323</v>
      </c>
      <c r="B2560" s="227" t="s">
        <v>918</v>
      </c>
      <c r="C2560" s="117"/>
      <c r="D2560" s="118"/>
      <c r="E2560" s="148">
        <f>SUM(E2561:E2563)</f>
        <v>17000</v>
      </c>
      <c r="F2560" s="148">
        <f>SUM(F2561:F2563)</f>
        <v>17000</v>
      </c>
      <c r="G2560" s="148">
        <f>SUM(G2561:G2563)</f>
        <v>0</v>
      </c>
      <c r="H2560" s="148">
        <f>SUM(H2561:H2563)</f>
        <v>0</v>
      </c>
      <c r="I2560" s="148">
        <f t="shared" si="764"/>
        <v>17000</v>
      </c>
      <c r="J2560" s="247"/>
    </row>
    <row r="2561" spans="1:10" s="142" customFormat="1" ht="15" x14ac:dyDescent="0.2">
      <c r="A2561" s="139">
        <v>3233</v>
      </c>
      <c r="B2561" s="223" t="s">
        <v>119</v>
      </c>
      <c r="C2561" s="137">
        <v>43</v>
      </c>
      <c r="D2561" s="112" t="s">
        <v>25</v>
      </c>
      <c r="E2561" s="179">
        <v>1000</v>
      </c>
      <c r="F2561" s="179">
        <v>1000</v>
      </c>
      <c r="G2561" s="179"/>
      <c r="H2561" s="179"/>
      <c r="I2561" s="179">
        <f t="shared" si="764"/>
        <v>1000</v>
      </c>
      <c r="J2561" s="247"/>
    </row>
    <row r="2562" spans="1:10" s="142" customFormat="1" ht="15" x14ac:dyDescent="0.2">
      <c r="A2562" s="139">
        <v>3237</v>
      </c>
      <c r="B2562" s="223" t="s">
        <v>36</v>
      </c>
      <c r="C2562" s="137">
        <v>43</v>
      </c>
      <c r="D2562" s="112" t="s">
        <v>25</v>
      </c>
      <c r="E2562" s="179">
        <v>15000</v>
      </c>
      <c r="F2562" s="179">
        <v>15000</v>
      </c>
      <c r="G2562" s="179"/>
      <c r="H2562" s="179"/>
      <c r="I2562" s="179">
        <f t="shared" si="764"/>
        <v>15000</v>
      </c>
      <c r="J2562" s="247"/>
    </row>
    <row r="2563" spans="1:10" s="142" customFormat="1" ht="15" x14ac:dyDescent="0.2">
      <c r="A2563" s="139">
        <v>3239</v>
      </c>
      <c r="B2563" s="223" t="s">
        <v>41</v>
      </c>
      <c r="C2563" s="137">
        <v>43</v>
      </c>
      <c r="D2563" s="112" t="s">
        <v>25</v>
      </c>
      <c r="E2563" s="147">
        <v>1000</v>
      </c>
      <c r="F2563" s="147">
        <v>1000</v>
      </c>
      <c r="G2563" s="147"/>
      <c r="H2563" s="147"/>
      <c r="I2563" s="147">
        <f t="shared" si="764"/>
        <v>1000</v>
      </c>
      <c r="J2563" s="247"/>
    </row>
    <row r="2564" spans="1:10" x14ac:dyDescent="0.2">
      <c r="A2564" s="207" t="s">
        <v>952</v>
      </c>
      <c r="B2564" s="205" t="s">
        <v>953</v>
      </c>
      <c r="C2564" s="208"/>
      <c r="D2564" s="208"/>
      <c r="E2564" s="209">
        <f t="shared" ref="E2564:H2564" si="766">E2565</f>
        <v>18750000</v>
      </c>
      <c r="F2564" s="209">
        <f t="shared" si="766"/>
        <v>18750000</v>
      </c>
      <c r="G2564" s="209">
        <f t="shared" si="766"/>
        <v>0</v>
      </c>
      <c r="H2564" s="209">
        <f t="shared" si="766"/>
        <v>0</v>
      </c>
      <c r="I2564" s="209">
        <f t="shared" si="764"/>
        <v>18750000</v>
      </c>
      <c r="J2564" s="247"/>
    </row>
    <row r="2565" spans="1:10" x14ac:dyDescent="0.2">
      <c r="A2565" s="210" t="s">
        <v>982</v>
      </c>
      <c r="B2565" s="211" t="s">
        <v>992</v>
      </c>
      <c r="C2565" s="212"/>
      <c r="D2565" s="212"/>
      <c r="E2565" s="213">
        <f t="shared" ref="E2565:H2565" si="767">E2566</f>
        <v>18750000</v>
      </c>
      <c r="F2565" s="213">
        <f t="shared" si="767"/>
        <v>18750000</v>
      </c>
      <c r="G2565" s="213">
        <f t="shared" si="767"/>
        <v>0</v>
      </c>
      <c r="H2565" s="213">
        <f t="shared" si="767"/>
        <v>0</v>
      </c>
      <c r="I2565" s="213">
        <f t="shared" si="764"/>
        <v>18750000</v>
      </c>
      <c r="J2565" s="247"/>
    </row>
    <row r="2566" spans="1:10" x14ac:dyDescent="0.2">
      <c r="A2566" s="119">
        <v>386</v>
      </c>
      <c r="B2566" s="227" t="s">
        <v>933</v>
      </c>
      <c r="C2566" s="117"/>
      <c r="D2566" s="118"/>
      <c r="E2566" s="145">
        <f t="shared" ref="E2566:H2566" si="768">E2567</f>
        <v>18750000</v>
      </c>
      <c r="F2566" s="145">
        <f t="shared" si="768"/>
        <v>18750000</v>
      </c>
      <c r="G2566" s="145">
        <f t="shared" si="768"/>
        <v>0</v>
      </c>
      <c r="H2566" s="145">
        <f t="shared" si="768"/>
        <v>0</v>
      </c>
      <c r="I2566" s="145">
        <f t="shared" si="764"/>
        <v>18750000</v>
      </c>
      <c r="J2566" s="247"/>
    </row>
    <row r="2567" spans="1:10" s="115" customFormat="1" x14ac:dyDescent="0.2">
      <c r="A2567" s="139">
        <v>3864</v>
      </c>
      <c r="B2567" s="223" t="s">
        <v>648</v>
      </c>
      <c r="C2567" s="137">
        <v>51</v>
      </c>
      <c r="D2567" s="112" t="s">
        <v>25</v>
      </c>
      <c r="E2567" s="147">
        <v>18750000</v>
      </c>
      <c r="F2567" s="147">
        <v>18750000</v>
      </c>
      <c r="G2567" s="147"/>
      <c r="H2567" s="147"/>
      <c r="I2567" s="147">
        <f t="shared" si="764"/>
        <v>18750000</v>
      </c>
      <c r="J2567" s="247"/>
    </row>
    <row r="2568" spans="1:10" s="115" customFormat="1" x14ac:dyDescent="0.2">
      <c r="A2568" s="207" t="s">
        <v>948</v>
      </c>
      <c r="B2568" s="205" t="s">
        <v>949</v>
      </c>
      <c r="C2568" s="208"/>
      <c r="D2568" s="208"/>
      <c r="E2568" s="209">
        <f t="shared" ref="E2568:H2568" si="769">E2569+E2576</f>
        <v>114300</v>
      </c>
      <c r="F2568" s="209">
        <f t="shared" si="769"/>
        <v>114300</v>
      </c>
      <c r="G2568" s="209">
        <f t="shared" si="769"/>
        <v>0</v>
      </c>
      <c r="H2568" s="209">
        <f t="shared" si="769"/>
        <v>0</v>
      </c>
      <c r="I2568" s="209">
        <f t="shared" si="764"/>
        <v>114300</v>
      </c>
      <c r="J2568" s="247"/>
    </row>
    <row r="2569" spans="1:10" x14ac:dyDescent="0.2">
      <c r="A2569" s="210" t="s">
        <v>944</v>
      </c>
      <c r="B2569" s="211" t="s">
        <v>986</v>
      </c>
      <c r="C2569" s="212"/>
      <c r="D2569" s="212"/>
      <c r="E2569" s="213">
        <f t="shared" ref="E2569:H2569" si="770">E2570+E2572+E2574</f>
        <v>18800</v>
      </c>
      <c r="F2569" s="213">
        <f t="shared" si="770"/>
        <v>18800</v>
      </c>
      <c r="G2569" s="213">
        <f t="shared" si="770"/>
        <v>0</v>
      </c>
      <c r="H2569" s="213">
        <f t="shared" si="770"/>
        <v>0</v>
      </c>
      <c r="I2569" s="213">
        <f t="shared" si="764"/>
        <v>18800</v>
      </c>
      <c r="J2569" s="247"/>
    </row>
    <row r="2570" spans="1:10" s="115" customFormat="1" x14ac:dyDescent="0.2">
      <c r="A2570" s="126">
        <v>311</v>
      </c>
      <c r="B2570" s="226" t="s">
        <v>914</v>
      </c>
      <c r="C2570" s="117"/>
      <c r="D2570" s="128"/>
      <c r="E2570" s="121">
        <f>E2571</f>
        <v>15300</v>
      </c>
      <c r="F2570" s="121">
        <f>F2571</f>
        <v>15300</v>
      </c>
      <c r="G2570" s="121">
        <f>G2571</f>
        <v>0</v>
      </c>
      <c r="H2570" s="121">
        <f>H2571</f>
        <v>0</v>
      </c>
      <c r="I2570" s="121">
        <f t="shared" si="764"/>
        <v>15300</v>
      </c>
      <c r="J2570" s="247"/>
    </row>
    <row r="2571" spans="1:10" s="142" customFormat="1" ht="15" x14ac:dyDescent="0.2">
      <c r="A2571" s="129">
        <v>3111</v>
      </c>
      <c r="B2571" s="222" t="s">
        <v>19</v>
      </c>
      <c r="C2571" s="111">
        <v>559</v>
      </c>
      <c r="D2571" s="112" t="s">
        <v>25</v>
      </c>
      <c r="E2571" s="179">
        <v>15300</v>
      </c>
      <c r="F2571" s="179">
        <v>15300</v>
      </c>
      <c r="G2571" s="179"/>
      <c r="H2571" s="179"/>
      <c r="I2571" s="179">
        <f t="shared" si="764"/>
        <v>15300</v>
      </c>
      <c r="J2571" s="247"/>
    </row>
    <row r="2572" spans="1:10" s="115" customFormat="1" x14ac:dyDescent="0.2">
      <c r="A2572" s="119">
        <v>312</v>
      </c>
      <c r="B2572" s="227" t="s">
        <v>22</v>
      </c>
      <c r="C2572" s="117"/>
      <c r="D2572" s="118"/>
      <c r="E2572" s="148">
        <f>SUM(E2573)</f>
        <v>900</v>
      </c>
      <c r="F2572" s="148">
        <f>SUM(F2573)</f>
        <v>900</v>
      </c>
      <c r="G2572" s="148">
        <f>SUM(G2573)</f>
        <v>0</v>
      </c>
      <c r="H2572" s="148">
        <f>SUM(H2573)</f>
        <v>0</v>
      </c>
      <c r="I2572" s="148">
        <f t="shared" si="764"/>
        <v>900</v>
      </c>
      <c r="J2572" s="247"/>
    </row>
    <row r="2573" spans="1:10" s="142" customFormat="1" ht="15" x14ac:dyDescent="0.2">
      <c r="A2573" s="139">
        <v>3121</v>
      </c>
      <c r="B2573" s="223" t="s">
        <v>22</v>
      </c>
      <c r="C2573" s="137">
        <v>559</v>
      </c>
      <c r="D2573" s="112" t="s">
        <v>25</v>
      </c>
      <c r="E2573" s="141">
        <v>900</v>
      </c>
      <c r="F2573" s="141">
        <v>900</v>
      </c>
      <c r="G2573" s="141"/>
      <c r="H2573" s="141"/>
      <c r="I2573" s="141">
        <f t="shared" si="764"/>
        <v>900</v>
      </c>
      <c r="J2573" s="247"/>
    </row>
    <row r="2574" spans="1:10" x14ac:dyDescent="0.2">
      <c r="A2574" s="119">
        <v>313</v>
      </c>
      <c r="B2574" s="227" t="s">
        <v>915</v>
      </c>
      <c r="C2574" s="117"/>
      <c r="D2574" s="118"/>
      <c r="E2574" s="148">
        <f>E2575</f>
        <v>2600</v>
      </c>
      <c r="F2574" s="148">
        <f>F2575</f>
        <v>2600</v>
      </c>
      <c r="G2574" s="148">
        <f>G2575</f>
        <v>0</v>
      </c>
      <c r="H2574" s="148">
        <f>H2575</f>
        <v>0</v>
      </c>
      <c r="I2574" s="148">
        <f t="shared" si="764"/>
        <v>2600</v>
      </c>
      <c r="J2574" s="247"/>
    </row>
    <row r="2575" spans="1:10" s="115" customFormat="1" x14ac:dyDescent="0.2">
      <c r="A2575" s="139">
        <v>3132</v>
      </c>
      <c r="B2575" s="223" t="s">
        <v>280</v>
      </c>
      <c r="C2575" s="137">
        <v>559</v>
      </c>
      <c r="D2575" s="112" t="s">
        <v>25</v>
      </c>
      <c r="E2575" s="141">
        <v>2600</v>
      </c>
      <c r="F2575" s="141">
        <v>2600</v>
      </c>
      <c r="G2575" s="141"/>
      <c r="H2575" s="141"/>
      <c r="I2575" s="141">
        <f t="shared" si="764"/>
        <v>2600</v>
      </c>
      <c r="J2575" s="247"/>
    </row>
    <row r="2576" spans="1:10" x14ac:dyDescent="0.2">
      <c r="A2576" s="210" t="s">
        <v>976</v>
      </c>
      <c r="B2576" s="211" t="s">
        <v>987</v>
      </c>
      <c r="C2576" s="212"/>
      <c r="D2576" s="212"/>
      <c r="E2576" s="213">
        <f t="shared" ref="E2576:H2576" si="771">E2577+E2579</f>
        <v>95500</v>
      </c>
      <c r="F2576" s="213">
        <f t="shared" si="771"/>
        <v>95500</v>
      </c>
      <c r="G2576" s="213">
        <f t="shared" si="771"/>
        <v>0</v>
      </c>
      <c r="H2576" s="213">
        <f t="shared" si="771"/>
        <v>0</v>
      </c>
      <c r="I2576" s="213">
        <f t="shared" si="764"/>
        <v>95500</v>
      </c>
      <c r="J2576" s="247"/>
    </row>
    <row r="2577" spans="1:10" s="115" customFormat="1" x14ac:dyDescent="0.2">
      <c r="A2577" s="119">
        <v>321</v>
      </c>
      <c r="B2577" s="227" t="s">
        <v>916</v>
      </c>
      <c r="C2577" s="117"/>
      <c r="D2577" s="118"/>
      <c r="E2577" s="148">
        <f>E2578</f>
        <v>500</v>
      </c>
      <c r="F2577" s="148">
        <f>F2578</f>
        <v>500</v>
      </c>
      <c r="G2577" s="148">
        <f>G2578</f>
        <v>0</v>
      </c>
      <c r="H2577" s="148">
        <f>H2578</f>
        <v>0</v>
      </c>
      <c r="I2577" s="148">
        <f t="shared" si="764"/>
        <v>500</v>
      </c>
      <c r="J2577" s="247"/>
    </row>
    <row r="2578" spans="1:10" s="142" customFormat="1" ht="15" x14ac:dyDescent="0.2">
      <c r="A2578" s="139">
        <v>3212</v>
      </c>
      <c r="B2578" s="223" t="s">
        <v>111</v>
      </c>
      <c r="C2578" s="137">
        <v>559</v>
      </c>
      <c r="D2578" s="112" t="s">
        <v>25</v>
      </c>
      <c r="E2578" s="147">
        <v>500</v>
      </c>
      <c r="F2578" s="147">
        <v>500</v>
      </c>
      <c r="G2578" s="147"/>
      <c r="H2578" s="147"/>
      <c r="I2578" s="147">
        <f t="shared" si="764"/>
        <v>500</v>
      </c>
      <c r="J2578" s="247"/>
    </row>
    <row r="2579" spans="1:10" s="142" customFormat="1" x14ac:dyDescent="0.2">
      <c r="A2579" s="119">
        <v>323</v>
      </c>
      <c r="B2579" s="227" t="s">
        <v>918</v>
      </c>
      <c r="C2579" s="117"/>
      <c r="D2579" s="118"/>
      <c r="E2579" s="148">
        <f>SUM(E2580:E2582)</f>
        <v>95000</v>
      </c>
      <c r="F2579" s="148">
        <f>SUM(F2580:F2582)</f>
        <v>95000</v>
      </c>
      <c r="G2579" s="148">
        <f>SUM(G2580:G2582)</f>
        <v>0</v>
      </c>
      <c r="H2579" s="148">
        <f>SUM(H2580:H2582)</f>
        <v>0</v>
      </c>
      <c r="I2579" s="148">
        <f t="shared" si="764"/>
        <v>95000</v>
      </c>
      <c r="J2579" s="247"/>
    </row>
    <row r="2580" spans="1:10" s="115" customFormat="1" x14ac:dyDescent="0.2">
      <c r="A2580" s="139">
        <v>3233</v>
      </c>
      <c r="B2580" s="223" t="s">
        <v>119</v>
      </c>
      <c r="C2580" s="137">
        <v>559</v>
      </c>
      <c r="D2580" s="112" t="s">
        <v>25</v>
      </c>
      <c r="E2580" s="179">
        <v>5000</v>
      </c>
      <c r="F2580" s="179">
        <v>5000</v>
      </c>
      <c r="G2580" s="179"/>
      <c r="H2580" s="179"/>
      <c r="I2580" s="179">
        <f t="shared" si="764"/>
        <v>5000</v>
      </c>
      <c r="J2580" s="247"/>
    </row>
    <row r="2581" spans="1:10" s="115" customFormat="1" x14ac:dyDescent="0.2">
      <c r="A2581" s="139">
        <v>3237</v>
      </c>
      <c r="B2581" s="223" t="s">
        <v>36</v>
      </c>
      <c r="C2581" s="137">
        <v>559</v>
      </c>
      <c r="D2581" s="112" t="s">
        <v>25</v>
      </c>
      <c r="E2581" s="179">
        <v>85000</v>
      </c>
      <c r="F2581" s="179">
        <v>85000</v>
      </c>
      <c r="G2581" s="179"/>
      <c r="H2581" s="179"/>
      <c r="I2581" s="179">
        <f t="shared" si="764"/>
        <v>85000</v>
      </c>
      <c r="J2581" s="247"/>
    </row>
    <row r="2582" spans="1:10" ht="15" x14ac:dyDescent="0.2">
      <c r="A2582" s="139">
        <v>3239</v>
      </c>
      <c r="B2582" s="223" t="s">
        <v>41</v>
      </c>
      <c r="C2582" s="137">
        <v>559</v>
      </c>
      <c r="D2582" s="112" t="s">
        <v>25</v>
      </c>
      <c r="E2582" s="147">
        <v>5000</v>
      </c>
      <c r="F2582" s="147">
        <v>5000</v>
      </c>
      <c r="G2582" s="147"/>
      <c r="H2582" s="147"/>
      <c r="I2582" s="147">
        <f t="shared" si="764"/>
        <v>5000</v>
      </c>
      <c r="J2582" s="247"/>
    </row>
    <row r="2583" spans="1:10" s="115" customFormat="1" ht="47.25" x14ac:dyDescent="0.2">
      <c r="A2583" s="171" t="s">
        <v>805</v>
      </c>
      <c r="B2583" s="173" t="s">
        <v>804</v>
      </c>
      <c r="C2583" s="194"/>
      <c r="D2583" s="194"/>
      <c r="E2583" s="174">
        <f>E2584+E2606</f>
        <v>944540</v>
      </c>
      <c r="F2583" s="174">
        <f>F2584+F2606</f>
        <v>944540</v>
      </c>
      <c r="G2583" s="174">
        <f>G2584+G2606</f>
        <v>0</v>
      </c>
      <c r="H2583" s="174">
        <f>H2584+H2606</f>
        <v>0</v>
      </c>
      <c r="I2583" s="174">
        <f t="shared" si="764"/>
        <v>944540</v>
      </c>
      <c r="J2583" s="247"/>
    </row>
    <row r="2584" spans="1:10" x14ac:dyDescent="0.2">
      <c r="A2584" s="207" t="s">
        <v>950</v>
      </c>
      <c r="B2584" s="205" t="s">
        <v>951</v>
      </c>
      <c r="C2584" s="208"/>
      <c r="D2584" s="208"/>
      <c r="E2584" s="209">
        <f t="shared" ref="E2584:H2584" si="772">E2590+E2600+E2585</f>
        <v>141640</v>
      </c>
      <c r="F2584" s="209">
        <f t="shared" si="772"/>
        <v>141640</v>
      </c>
      <c r="G2584" s="209">
        <f t="shared" si="772"/>
        <v>0</v>
      </c>
      <c r="H2584" s="209">
        <f t="shared" si="772"/>
        <v>0</v>
      </c>
      <c r="I2584" s="209">
        <f t="shared" si="764"/>
        <v>141640</v>
      </c>
      <c r="J2584" s="247"/>
    </row>
    <row r="2585" spans="1:10" x14ac:dyDescent="0.2">
      <c r="A2585" s="210" t="s">
        <v>944</v>
      </c>
      <c r="B2585" s="211" t="s">
        <v>986</v>
      </c>
      <c r="C2585" s="212"/>
      <c r="D2585" s="212"/>
      <c r="E2585" s="213">
        <f t="shared" ref="E2585:H2585" si="773">E2586+E2588</f>
        <v>15000</v>
      </c>
      <c r="F2585" s="213">
        <f t="shared" si="773"/>
        <v>15000</v>
      </c>
      <c r="G2585" s="213">
        <f t="shared" si="773"/>
        <v>0</v>
      </c>
      <c r="H2585" s="213">
        <f t="shared" si="773"/>
        <v>0</v>
      </c>
      <c r="I2585" s="213">
        <f t="shared" si="764"/>
        <v>15000</v>
      </c>
      <c r="J2585" s="247"/>
    </row>
    <row r="2586" spans="1:10" s="115" customFormat="1" x14ac:dyDescent="0.2">
      <c r="A2586" s="126">
        <v>311</v>
      </c>
      <c r="B2586" s="226" t="s">
        <v>914</v>
      </c>
      <c r="C2586" s="117"/>
      <c r="D2586" s="128"/>
      <c r="E2586" s="121">
        <f t="shared" ref="E2586:H2586" si="774">E2587</f>
        <v>12750</v>
      </c>
      <c r="F2586" s="121">
        <f t="shared" si="774"/>
        <v>12750</v>
      </c>
      <c r="G2586" s="121">
        <f t="shared" si="774"/>
        <v>0</v>
      </c>
      <c r="H2586" s="121">
        <f t="shared" si="774"/>
        <v>0</v>
      </c>
      <c r="I2586" s="121">
        <f t="shared" si="764"/>
        <v>12750</v>
      </c>
      <c r="J2586" s="247"/>
    </row>
    <row r="2587" spans="1:10" s="142" customFormat="1" ht="15" x14ac:dyDescent="0.2">
      <c r="A2587" s="129">
        <v>3111</v>
      </c>
      <c r="B2587" s="222" t="s">
        <v>19</v>
      </c>
      <c r="C2587" s="111">
        <v>43</v>
      </c>
      <c r="D2587" s="112" t="s">
        <v>25</v>
      </c>
      <c r="E2587" s="179">
        <v>12750</v>
      </c>
      <c r="F2587" s="179">
        <v>12750</v>
      </c>
      <c r="G2587" s="179"/>
      <c r="H2587" s="179"/>
      <c r="I2587" s="179">
        <f t="shared" si="764"/>
        <v>12750</v>
      </c>
      <c r="J2587" s="247"/>
    </row>
    <row r="2588" spans="1:10" x14ac:dyDescent="0.2">
      <c r="A2588" s="119">
        <v>313</v>
      </c>
      <c r="B2588" s="227" t="s">
        <v>915</v>
      </c>
      <c r="C2588" s="117"/>
      <c r="D2588" s="118"/>
      <c r="E2588" s="148">
        <f t="shared" ref="E2588:H2588" si="775">E2589</f>
        <v>2250</v>
      </c>
      <c r="F2588" s="148">
        <f t="shared" si="775"/>
        <v>2250</v>
      </c>
      <c r="G2588" s="148">
        <f t="shared" si="775"/>
        <v>0</v>
      </c>
      <c r="H2588" s="148">
        <f t="shared" si="775"/>
        <v>0</v>
      </c>
      <c r="I2588" s="148">
        <f t="shared" si="764"/>
        <v>2250</v>
      </c>
      <c r="J2588" s="247"/>
    </row>
    <row r="2589" spans="1:10" s="115" customFormat="1" x14ac:dyDescent="0.2">
      <c r="A2589" s="139">
        <v>3132</v>
      </c>
      <c r="B2589" s="223" t="s">
        <v>280</v>
      </c>
      <c r="C2589" s="137">
        <v>43</v>
      </c>
      <c r="D2589" s="112" t="s">
        <v>25</v>
      </c>
      <c r="E2589" s="141">
        <v>2250</v>
      </c>
      <c r="F2589" s="141">
        <v>2250</v>
      </c>
      <c r="G2589" s="141"/>
      <c r="H2589" s="141"/>
      <c r="I2589" s="141">
        <f t="shared" si="764"/>
        <v>2250</v>
      </c>
      <c r="J2589" s="247"/>
    </row>
    <row r="2590" spans="1:10" x14ac:dyDescent="0.2">
      <c r="A2590" s="210" t="s">
        <v>976</v>
      </c>
      <c r="B2590" s="211" t="s">
        <v>987</v>
      </c>
      <c r="C2590" s="212"/>
      <c r="D2590" s="212"/>
      <c r="E2590" s="213">
        <f t="shared" ref="E2590:H2590" si="776">E2591+E2596+E2593</f>
        <v>35730</v>
      </c>
      <c r="F2590" s="213">
        <f t="shared" si="776"/>
        <v>35730</v>
      </c>
      <c r="G2590" s="213">
        <f t="shared" si="776"/>
        <v>0</v>
      </c>
      <c r="H2590" s="213">
        <f t="shared" si="776"/>
        <v>0</v>
      </c>
      <c r="I2590" s="213">
        <f t="shared" si="764"/>
        <v>35730</v>
      </c>
      <c r="J2590" s="247"/>
    </row>
    <row r="2591" spans="1:10" s="142" customFormat="1" x14ac:dyDescent="0.2">
      <c r="A2591" s="119">
        <v>321</v>
      </c>
      <c r="B2591" s="227" t="s">
        <v>916</v>
      </c>
      <c r="C2591" s="117"/>
      <c r="D2591" s="118"/>
      <c r="E2591" s="148">
        <f>SUM(E2592:E2592)</f>
        <v>3000</v>
      </c>
      <c r="F2591" s="148">
        <f>SUM(F2592:F2592)</f>
        <v>3000</v>
      </c>
      <c r="G2591" s="148">
        <f>SUM(G2592:G2592)</f>
        <v>0</v>
      </c>
      <c r="H2591" s="148">
        <f>SUM(H2592:H2592)</f>
        <v>0</v>
      </c>
      <c r="I2591" s="148">
        <f t="shared" si="764"/>
        <v>3000</v>
      </c>
      <c r="J2591" s="247"/>
    </row>
    <row r="2592" spans="1:10" s="115" customFormat="1" x14ac:dyDescent="0.2">
      <c r="A2592" s="139">
        <v>3211</v>
      </c>
      <c r="B2592" s="223" t="s">
        <v>110</v>
      </c>
      <c r="C2592" s="137">
        <v>43</v>
      </c>
      <c r="D2592" s="112" t="s">
        <v>25</v>
      </c>
      <c r="E2592" s="147">
        <v>3000</v>
      </c>
      <c r="F2592" s="147">
        <v>3000</v>
      </c>
      <c r="G2592" s="147"/>
      <c r="H2592" s="147"/>
      <c r="I2592" s="147">
        <f t="shared" si="764"/>
        <v>3000</v>
      </c>
      <c r="J2592" s="247"/>
    </row>
    <row r="2593" spans="1:10" s="142" customFormat="1" x14ac:dyDescent="0.2">
      <c r="A2593" s="119">
        <v>322</v>
      </c>
      <c r="B2593" s="227" t="s">
        <v>917</v>
      </c>
      <c r="C2593" s="117"/>
      <c r="D2593" s="118"/>
      <c r="E2593" s="148">
        <f>SUM(E2594:E2595)</f>
        <v>430</v>
      </c>
      <c r="F2593" s="148">
        <f>SUM(F2594:F2595)</f>
        <v>430</v>
      </c>
      <c r="G2593" s="148">
        <f>SUM(G2594:G2595)</f>
        <v>0</v>
      </c>
      <c r="H2593" s="148">
        <f>SUM(H2594:H2595)</f>
        <v>0</v>
      </c>
      <c r="I2593" s="148">
        <f t="shared" si="764"/>
        <v>430</v>
      </c>
      <c r="J2593" s="247"/>
    </row>
    <row r="2594" spans="1:10" s="115" customFormat="1" x14ac:dyDescent="0.2">
      <c r="A2594" s="139">
        <v>3221</v>
      </c>
      <c r="B2594" s="223" t="s">
        <v>146</v>
      </c>
      <c r="C2594" s="137">
        <v>43</v>
      </c>
      <c r="D2594" s="112" t="s">
        <v>25</v>
      </c>
      <c r="E2594" s="141">
        <v>230</v>
      </c>
      <c r="F2594" s="141">
        <v>230</v>
      </c>
      <c r="G2594" s="141"/>
      <c r="H2594" s="141"/>
      <c r="I2594" s="141">
        <f t="shared" si="764"/>
        <v>230</v>
      </c>
      <c r="J2594" s="247"/>
    </row>
    <row r="2595" spans="1:10" s="142" customFormat="1" ht="15" x14ac:dyDescent="0.2">
      <c r="A2595" s="139">
        <v>3223</v>
      </c>
      <c r="B2595" s="223" t="s">
        <v>115</v>
      </c>
      <c r="C2595" s="137">
        <v>43</v>
      </c>
      <c r="D2595" s="112" t="s">
        <v>25</v>
      </c>
      <c r="E2595" s="147">
        <v>200</v>
      </c>
      <c r="F2595" s="147">
        <v>200</v>
      </c>
      <c r="G2595" s="147"/>
      <c r="H2595" s="147"/>
      <c r="I2595" s="147">
        <f t="shared" si="764"/>
        <v>200</v>
      </c>
      <c r="J2595" s="247"/>
    </row>
    <row r="2596" spans="1:10" s="142" customFormat="1" x14ac:dyDescent="0.2">
      <c r="A2596" s="119">
        <v>323</v>
      </c>
      <c r="B2596" s="227" t="s">
        <v>918</v>
      </c>
      <c r="C2596" s="117"/>
      <c r="D2596" s="118"/>
      <c r="E2596" s="148">
        <f>SUM(E2597:E2599)</f>
        <v>32300</v>
      </c>
      <c r="F2596" s="148">
        <f>SUM(F2597:F2599)</f>
        <v>32300</v>
      </c>
      <c r="G2596" s="148">
        <f>SUM(G2597:G2599)</f>
        <v>0</v>
      </c>
      <c r="H2596" s="148">
        <f>SUM(H2597:H2599)</f>
        <v>0</v>
      </c>
      <c r="I2596" s="148">
        <f t="shared" si="764"/>
        <v>32300</v>
      </c>
      <c r="J2596" s="247"/>
    </row>
    <row r="2597" spans="1:10" s="115" customFormat="1" x14ac:dyDescent="0.2">
      <c r="A2597" s="139">
        <v>3233</v>
      </c>
      <c r="B2597" s="223" t="s">
        <v>119</v>
      </c>
      <c r="C2597" s="137">
        <v>43</v>
      </c>
      <c r="D2597" s="112" t="s">
        <v>25</v>
      </c>
      <c r="E2597" s="147">
        <v>4950</v>
      </c>
      <c r="F2597" s="147">
        <v>4950</v>
      </c>
      <c r="G2597" s="147"/>
      <c r="H2597" s="147"/>
      <c r="I2597" s="147">
        <f t="shared" si="764"/>
        <v>4950</v>
      </c>
      <c r="J2597" s="247"/>
    </row>
    <row r="2598" spans="1:10" s="115" customFormat="1" x14ac:dyDescent="0.2">
      <c r="A2598" s="139">
        <v>3237</v>
      </c>
      <c r="B2598" s="223" t="s">
        <v>36</v>
      </c>
      <c r="C2598" s="137">
        <v>43</v>
      </c>
      <c r="D2598" s="112" t="s">
        <v>25</v>
      </c>
      <c r="E2598" s="147">
        <v>26250</v>
      </c>
      <c r="F2598" s="147">
        <v>26250</v>
      </c>
      <c r="G2598" s="147"/>
      <c r="H2598" s="147"/>
      <c r="I2598" s="147">
        <f t="shared" si="764"/>
        <v>26250</v>
      </c>
      <c r="J2598" s="247"/>
    </row>
    <row r="2599" spans="1:10" s="115" customFormat="1" x14ac:dyDescent="0.2">
      <c r="A2599" s="139">
        <v>3239</v>
      </c>
      <c r="B2599" s="223" t="s">
        <v>41</v>
      </c>
      <c r="C2599" s="137">
        <v>43</v>
      </c>
      <c r="D2599" s="112" t="s">
        <v>25</v>
      </c>
      <c r="E2599" s="147">
        <v>1100</v>
      </c>
      <c r="F2599" s="147">
        <v>1100</v>
      </c>
      <c r="G2599" s="147"/>
      <c r="H2599" s="147"/>
      <c r="I2599" s="147">
        <f t="shared" si="764"/>
        <v>1100</v>
      </c>
      <c r="J2599" s="247"/>
    </row>
    <row r="2600" spans="1:10" x14ac:dyDescent="0.2">
      <c r="A2600" s="210" t="s">
        <v>977</v>
      </c>
      <c r="B2600" s="211" t="s">
        <v>994</v>
      </c>
      <c r="C2600" s="212"/>
      <c r="D2600" s="212"/>
      <c r="E2600" s="213">
        <f t="shared" ref="E2600:H2600" si="777">E2601+E2604</f>
        <v>90910</v>
      </c>
      <c r="F2600" s="213">
        <f t="shared" si="777"/>
        <v>90910</v>
      </c>
      <c r="G2600" s="213">
        <f t="shared" si="777"/>
        <v>0</v>
      </c>
      <c r="H2600" s="213">
        <f t="shared" si="777"/>
        <v>0</v>
      </c>
      <c r="I2600" s="213">
        <f t="shared" si="764"/>
        <v>90910</v>
      </c>
      <c r="J2600" s="247"/>
    </row>
    <row r="2601" spans="1:10" s="115" customFormat="1" x14ac:dyDescent="0.2">
      <c r="A2601" s="119">
        <v>422</v>
      </c>
      <c r="B2601" s="227" t="s">
        <v>921</v>
      </c>
      <c r="C2601" s="117"/>
      <c r="D2601" s="118"/>
      <c r="E2601" s="145">
        <f>SUM(E2602:E2603)</f>
        <v>90660</v>
      </c>
      <c r="F2601" s="145">
        <f>SUM(F2602:F2603)</f>
        <v>90660</v>
      </c>
      <c r="G2601" s="145">
        <f>SUM(G2602:G2603)</f>
        <v>0</v>
      </c>
      <c r="H2601" s="145">
        <f>SUM(H2602:H2603)</f>
        <v>0</v>
      </c>
      <c r="I2601" s="145">
        <f t="shared" si="764"/>
        <v>90660</v>
      </c>
      <c r="J2601" s="247"/>
    </row>
    <row r="2602" spans="1:10" s="146" customFormat="1" x14ac:dyDescent="0.2">
      <c r="A2602" s="139">
        <v>4222</v>
      </c>
      <c r="B2602" s="223" t="s">
        <v>130</v>
      </c>
      <c r="C2602" s="137">
        <v>43</v>
      </c>
      <c r="D2602" s="112" t="s">
        <v>25</v>
      </c>
      <c r="E2602" s="147">
        <v>90000</v>
      </c>
      <c r="F2602" s="147">
        <v>90000</v>
      </c>
      <c r="G2602" s="147"/>
      <c r="H2602" s="147"/>
      <c r="I2602" s="147">
        <f t="shared" si="764"/>
        <v>90000</v>
      </c>
      <c r="J2602" s="247"/>
    </row>
    <row r="2603" spans="1:10" s="146" customFormat="1" x14ac:dyDescent="0.2">
      <c r="A2603" s="139">
        <v>4227</v>
      </c>
      <c r="B2603" s="223" t="s">
        <v>132</v>
      </c>
      <c r="C2603" s="137">
        <v>43</v>
      </c>
      <c r="D2603" s="112" t="s">
        <v>25</v>
      </c>
      <c r="E2603" s="147">
        <v>660</v>
      </c>
      <c r="F2603" s="147">
        <v>660</v>
      </c>
      <c r="G2603" s="147"/>
      <c r="H2603" s="147"/>
      <c r="I2603" s="147">
        <f t="shared" si="764"/>
        <v>660</v>
      </c>
      <c r="J2603" s="247"/>
    </row>
    <row r="2604" spans="1:10" x14ac:dyDescent="0.2">
      <c r="A2604" s="119">
        <v>426</v>
      </c>
      <c r="B2604" s="227" t="s">
        <v>939</v>
      </c>
      <c r="C2604" s="117"/>
      <c r="D2604" s="118"/>
      <c r="E2604" s="145">
        <f>+E2605</f>
        <v>250</v>
      </c>
      <c r="F2604" s="145">
        <f>+F2605</f>
        <v>250</v>
      </c>
      <c r="G2604" s="145">
        <f>+G2605</f>
        <v>0</v>
      </c>
      <c r="H2604" s="145">
        <f>+H2605</f>
        <v>0</v>
      </c>
      <c r="I2604" s="145">
        <f t="shared" si="764"/>
        <v>250</v>
      </c>
      <c r="J2604" s="247"/>
    </row>
    <row r="2605" spans="1:10" s="115" customFormat="1" x14ac:dyDescent="0.2">
      <c r="A2605" s="139">
        <v>4262</v>
      </c>
      <c r="B2605" s="223" t="s">
        <v>135</v>
      </c>
      <c r="C2605" s="137">
        <v>43</v>
      </c>
      <c r="D2605" s="112" t="s">
        <v>25</v>
      </c>
      <c r="E2605" s="147">
        <v>250</v>
      </c>
      <c r="F2605" s="147">
        <v>250</v>
      </c>
      <c r="G2605" s="147"/>
      <c r="H2605" s="147"/>
      <c r="I2605" s="147">
        <f t="shared" si="764"/>
        <v>250</v>
      </c>
      <c r="J2605" s="247"/>
    </row>
    <row r="2606" spans="1:10" s="115" customFormat="1" x14ac:dyDescent="0.2">
      <c r="A2606" s="207" t="s">
        <v>948</v>
      </c>
      <c r="B2606" s="205" t="s">
        <v>949</v>
      </c>
      <c r="C2606" s="208"/>
      <c r="D2606" s="208"/>
      <c r="E2606" s="209">
        <f t="shared" ref="E2606:H2606" si="778">E2612+E2622+E2607</f>
        <v>802900</v>
      </c>
      <c r="F2606" s="209">
        <f t="shared" si="778"/>
        <v>802900</v>
      </c>
      <c r="G2606" s="209">
        <f t="shared" si="778"/>
        <v>0</v>
      </c>
      <c r="H2606" s="209">
        <f t="shared" si="778"/>
        <v>0</v>
      </c>
      <c r="I2606" s="209">
        <f t="shared" si="764"/>
        <v>802900</v>
      </c>
      <c r="J2606" s="247"/>
    </row>
    <row r="2607" spans="1:10" x14ac:dyDescent="0.2">
      <c r="A2607" s="210" t="s">
        <v>944</v>
      </c>
      <c r="B2607" s="211" t="s">
        <v>986</v>
      </c>
      <c r="C2607" s="212"/>
      <c r="D2607" s="212"/>
      <c r="E2607" s="213">
        <f t="shared" ref="E2607:F2607" si="779">E2608+E2610</f>
        <v>85000</v>
      </c>
      <c r="F2607" s="213">
        <f t="shared" si="779"/>
        <v>85000</v>
      </c>
      <c r="G2607" s="213">
        <f t="shared" ref="G2607" si="780">G2608+G2610</f>
        <v>0</v>
      </c>
      <c r="H2607" s="213">
        <f t="shared" ref="H2607" si="781">H2608+H2610</f>
        <v>0</v>
      </c>
      <c r="I2607" s="213">
        <f t="shared" si="764"/>
        <v>85000</v>
      </c>
      <c r="J2607" s="247"/>
    </row>
    <row r="2608" spans="1:10" s="115" customFormat="1" x14ac:dyDescent="0.2">
      <c r="A2608" s="126">
        <v>311</v>
      </c>
      <c r="B2608" s="226" t="s">
        <v>914</v>
      </c>
      <c r="C2608" s="117"/>
      <c r="D2608" s="128"/>
      <c r="E2608" s="121">
        <f t="shared" ref="E2608:F2608" si="782">E2609</f>
        <v>72250</v>
      </c>
      <c r="F2608" s="121">
        <f t="shared" si="782"/>
        <v>72250</v>
      </c>
      <c r="G2608" s="121">
        <f t="shared" ref="G2608" si="783">G2609</f>
        <v>0</v>
      </c>
      <c r="H2608" s="121">
        <f t="shared" ref="H2608" si="784">H2609</f>
        <v>0</v>
      </c>
      <c r="I2608" s="121">
        <f t="shared" si="764"/>
        <v>72250</v>
      </c>
      <c r="J2608" s="247"/>
    </row>
    <row r="2609" spans="1:10" s="142" customFormat="1" ht="15" x14ac:dyDescent="0.2">
      <c r="A2609" s="129">
        <v>3111</v>
      </c>
      <c r="B2609" s="222" t="s">
        <v>19</v>
      </c>
      <c r="C2609" s="111">
        <v>559</v>
      </c>
      <c r="D2609" s="112" t="s">
        <v>25</v>
      </c>
      <c r="E2609" s="179">
        <v>72250</v>
      </c>
      <c r="F2609" s="179">
        <v>72250</v>
      </c>
      <c r="G2609" s="179"/>
      <c r="H2609" s="179"/>
      <c r="I2609" s="179">
        <f t="shared" si="764"/>
        <v>72250</v>
      </c>
      <c r="J2609" s="247"/>
    </row>
    <row r="2610" spans="1:10" x14ac:dyDescent="0.2">
      <c r="A2610" s="119">
        <v>313</v>
      </c>
      <c r="B2610" s="227" t="s">
        <v>915</v>
      </c>
      <c r="C2610" s="117"/>
      <c r="D2610" s="118"/>
      <c r="E2610" s="148">
        <f t="shared" ref="E2610:F2610" si="785">E2611</f>
        <v>12750</v>
      </c>
      <c r="F2610" s="148">
        <f t="shared" si="785"/>
        <v>12750</v>
      </c>
      <c r="G2610" s="148">
        <f t="shared" ref="G2610" si="786">G2611</f>
        <v>0</v>
      </c>
      <c r="H2610" s="148">
        <f t="shared" ref="H2610" si="787">H2611</f>
        <v>0</v>
      </c>
      <c r="I2610" s="148">
        <f t="shared" si="764"/>
        <v>12750</v>
      </c>
      <c r="J2610" s="247"/>
    </row>
    <row r="2611" spans="1:10" s="115" customFormat="1" x14ac:dyDescent="0.2">
      <c r="A2611" s="139">
        <v>3132</v>
      </c>
      <c r="B2611" s="223" t="s">
        <v>280</v>
      </c>
      <c r="C2611" s="137">
        <v>559</v>
      </c>
      <c r="D2611" s="112" t="s">
        <v>25</v>
      </c>
      <c r="E2611" s="141">
        <v>12750</v>
      </c>
      <c r="F2611" s="141">
        <v>12750</v>
      </c>
      <c r="G2611" s="141"/>
      <c r="H2611" s="141"/>
      <c r="I2611" s="141">
        <f t="shared" si="764"/>
        <v>12750</v>
      </c>
      <c r="J2611" s="247"/>
    </row>
    <row r="2612" spans="1:10" x14ac:dyDescent="0.2">
      <c r="A2612" s="210" t="s">
        <v>976</v>
      </c>
      <c r="B2612" s="211" t="s">
        <v>987</v>
      </c>
      <c r="C2612" s="212"/>
      <c r="D2612" s="212"/>
      <c r="E2612" s="213">
        <f t="shared" ref="E2612:H2612" si="788">E2613+E2615+E2618</f>
        <v>202800</v>
      </c>
      <c r="F2612" s="213">
        <f t="shared" si="788"/>
        <v>202800</v>
      </c>
      <c r="G2612" s="213">
        <f t="shared" si="788"/>
        <v>0</v>
      </c>
      <c r="H2612" s="213">
        <f t="shared" si="788"/>
        <v>0</v>
      </c>
      <c r="I2612" s="213">
        <f t="shared" si="764"/>
        <v>202800</v>
      </c>
      <c r="J2612" s="247"/>
    </row>
    <row r="2613" spans="1:10" s="142" customFormat="1" x14ac:dyDescent="0.2">
      <c r="A2613" s="119">
        <v>321</v>
      </c>
      <c r="B2613" s="227" t="s">
        <v>916</v>
      </c>
      <c r="C2613" s="117"/>
      <c r="D2613" s="118"/>
      <c r="E2613" s="148">
        <f>SUM(E2614:E2614)</f>
        <v>17000</v>
      </c>
      <c r="F2613" s="148">
        <f>SUM(F2614:F2614)</f>
        <v>17000</v>
      </c>
      <c r="G2613" s="148">
        <f>SUM(G2614:G2614)</f>
        <v>0</v>
      </c>
      <c r="H2613" s="148">
        <f>SUM(H2614:H2614)</f>
        <v>0</v>
      </c>
      <c r="I2613" s="148">
        <f t="shared" si="764"/>
        <v>17000</v>
      </c>
      <c r="J2613" s="247"/>
    </row>
    <row r="2614" spans="1:10" s="115" customFormat="1" x14ac:dyDescent="0.2">
      <c r="A2614" s="139">
        <v>3211</v>
      </c>
      <c r="B2614" s="223" t="s">
        <v>110</v>
      </c>
      <c r="C2614" s="137">
        <v>559</v>
      </c>
      <c r="D2614" s="112" t="s">
        <v>25</v>
      </c>
      <c r="E2614" s="147">
        <v>17000</v>
      </c>
      <c r="F2614" s="147">
        <v>17000</v>
      </c>
      <c r="G2614" s="147"/>
      <c r="H2614" s="147"/>
      <c r="I2614" s="147">
        <f t="shared" si="764"/>
        <v>17000</v>
      </c>
      <c r="J2614" s="247"/>
    </row>
    <row r="2615" spans="1:10" s="142" customFormat="1" x14ac:dyDescent="0.2">
      <c r="A2615" s="119">
        <v>322</v>
      </c>
      <c r="B2615" s="227" t="s">
        <v>917</v>
      </c>
      <c r="C2615" s="117"/>
      <c r="D2615" s="118"/>
      <c r="E2615" s="148">
        <f>SUM(E2616:E2617)</f>
        <v>2300</v>
      </c>
      <c r="F2615" s="148">
        <f>SUM(F2616:F2617)</f>
        <v>2300</v>
      </c>
      <c r="G2615" s="148">
        <f>SUM(G2616:G2617)</f>
        <v>0</v>
      </c>
      <c r="H2615" s="148">
        <f>SUM(H2616:H2617)</f>
        <v>0</v>
      </c>
      <c r="I2615" s="148">
        <f t="shared" si="764"/>
        <v>2300</v>
      </c>
      <c r="J2615" s="247"/>
    </row>
    <row r="2616" spans="1:10" s="115" customFormat="1" x14ac:dyDescent="0.2">
      <c r="A2616" s="139">
        <v>3221</v>
      </c>
      <c r="B2616" s="223" t="s">
        <v>146</v>
      </c>
      <c r="C2616" s="137">
        <v>559</v>
      </c>
      <c r="D2616" s="112" t="s">
        <v>25</v>
      </c>
      <c r="E2616" s="141">
        <v>1300</v>
      </c>
      <c r="F2616" s="141">
        <v>1300</v>
      </c>
      <c r="G2616" s="141"/>
      <c r="H2616" s="141"/>
      <c r="I2616" s="141">
        <f t="shared" si="764"/>
        <v>1300</v>
      </c>
      <c r="J2616" s="247"/>
    </row>
    <row r="2617" spans="1:10" s="142" customFormat="1" ht="15" x14ac:dyDescent="0.2">
      <c r="A2617" s="139">
        <v>3223</v>
      </c>
      <c r="B2617" s="223" t="s">
        <v>115</v>
      </c>
      <c r="C2617" s="137">
        <v>559</v>
      </c>
      <c r="D2617" s="112" t="s">
        <v>25</v>
      </c>
      <c r="E2617" s="147">
        <v>1000</v>
      </c>
      <c r="F2617" s="147">
        <v>1000</v>
      </c>
      <c r="G2617" s="147"/>
      <c r="H2617" s="147"/>
      <c r="I2617" s="147">
        <f t="shared" ref="I2617:I2680" si="789">F2617-G2617+H2617</f>
        <v>1000</v>
      </c>
      <c r="J2617" s="247"/>
    </row>
    <row r="2618" spans="1:10" s="142" customFormat="1" x14ac:dyDescent="0.2">
      <c r="A2618" s="119">
        <v>323</v>
      </c>
      <c r="B2618" s="227" t="s">
        <v>918</v>
      </c>
      <c r="C2618" s="117"/>
      <c r="D2618" s="118"/>
      <c r="E2618" s="148">
        <f>SUM(E2619:E2621)</f>
        <v>183500</v>
      </c>
      <c r="F2618" s="148">
        <f>SUM(F2619:F2621)</f>
        <v>183500</v>
      </c>
      <c r="G2618" s="148">
        <f>SUM(G2619:G2621)</f>
        <v>0</v>
      </c>
      <c r="H2618" s="148">
        <f>SUM(H2619:H2621)</f>
        <v>0</v>
      </c>
      <c r="I2618" s="148">
        <f t="shared" si="789"/>
        <v>183500</v>
      </c>
      <c r="J2618" s="247"/>
    </row>
    <row r="2619" spans="1:10" s="115" customFormat="1" x14ac:dyDescent="0.2">
      <c r="A2619" s="139">
        <v>3233</v>
      </c>
      <c r="B2619" s="223" t="s">
        <v>119</v>
      </c>
      <c r="C2619" s="137">
        <v>559</v>
      </c>
      <c r="D2619" s="112" t="s">
        <v>25</v>
      </c>
      <c r="E2619" s="147">
        <v>28050</v>
      </c>
      <c r="F2619" s="147">
        <v>28050</v>
      </c>
      <c r="G2619" s="147"/>
      <c r="H2619" s="147"/>
      <c r="I2619" s="147">
        <f t="shared" si="789"/>
        <v>28050</v>
      </c>
      <c r="J2619" s="247"/>
    </row>
    <row r="2620" spans="1:10" s="115" customFormat="1" x14ac:dyDescent="0.2">
      <c r="A2620" s="139">
        <v>3237</v>
      </c>
      <c r="B2620" s="223" t="s">
        <v>36</v>
      </c>
      <c r="C2620" s="137">
        <v>559</v>
      </c>
      <c r="D2620" s="112" t="s">
        <v>25</v>
      </c>
      <c r="E2620" s="147">
        <v>148750</v>
      </c>
      <c r="F2620" s="147">
        <v>148750</v>
      </c>
      <c r="G2620" s="147"/>
      <c r="H2620" s="147"/>
      <c r="I2620" s="147">
        <f t="shared" si="789"/>
        <v>148750</v>
      </c>
      <c r="J2620" s="247"/>
    </row>
    <row r="2621" spans="1:10" s="115" customFormat="1" x14ac:dyDescent="0.2">
      <c r="A2621" s="139">
        <v>3239</v>
      </c>
      <c r="B2621" s="223" t="s">
        <v>41</v>
      </c>
      <c r="C2621" s="137">
        <v>559</v>
      </c>
      <c r="D2621" s="112" t="s">
        <v>25</v>
      </c>
      <c r="E2621" s="147">
        <v>6700</v>
      </c>
      <c r="F2621" s="147">
        <v>6700</v>
      </c>
      <c r="G2621" s="147"/>
      <c r="H2621" s="147"/>
      <c r="I2621" s="147">
        <f t="shared" si="789"/>
        <v>6700</v>
      </c>
      <c r="J2621" s="247"/>
    </row>
    <row r="2622" spans="1:10" x14ac:dyDescent="0.2">
      <c r="A2622" s="210" t="s">
        <v>977</v>
      </c>
      <c r="B2622" s="211" t="s">
        <v>994</v>
      </c>
      <c r="C2622" s="212"/>
      <c r="D2622" s="212"/>
      <c r="E2622" s="213">
        <f t="shared" ref="E2622:H2622" si="790">E2623+E2626</f>
        <v>515100</v>
      </c>
      <c r="F2622" s="213">
        <f t="shared" si="790"/>
        <v>515100</v>
      </c>
      <c r="G2622" s="213">
        <f t="shared" si="790"/>
        <v>0</v>
      </c>
      <c r="H2622" s="213">
        <f t="shared" si="790"/>
        <v>0</v>
      </c>
      <c r="I2622" s="213">
        <f t="shared" si="789"/>
        <v>515100</v>
      </c>
      <c r="J2622" s="247"/>
    </row>
    <row r="2623" spans="1:10" s="115" customFormat="1" x14ac:dyDescent="0.2">
      <c r="A2623" s="126">
        <v>422</v>
      </c>
      <c r="B2623" s="227" t="s">
        <v>921</v>
      </c>
      <c r="C2623" s="117"/>
      <c r="D2623" s="128"/>
      <c r="E2623" s="121">
        <f>SUM(E2624:E2625)</f>
        <v>513670</v>
      </c>
      <c r="F2623" s="121">
        <f>SUM(F2624:F2625)</f>
        <v>513670</v>
      </c>
      <c r="G2623" s="121">
        <f>SUM(G2624:G2625)</f>
        <v>0</v>
      </c>
      <c r="H2623" s="121">
        <f>SUM(H2624:H2625)</f>
        <v>0</v>
      </c>
      <c r="I2623" s="121">
        <f t="shared" si="789"/>
        <v>513670</v>
      </c>
      <c r="J2623" s="247"/>
    </row>
    <row r="2624" spans="1:10" s="146" customFormat="1" x14ac:dyDescent="0.2">
      <c r="A2624" s="139">
        <v>4222</v>
      </c>
      <c r="B2624" s="223" t="s">
        <v>130</v>
      </c>
      <c r="C2624" s="137">
        <v>559</v>
      </c>
      <c r="D2624" s="112" t="s">
        <v>25</v>
      </c>
      <c r="E2624" s="147">
        <v>510000</v>
      </c>
      <c r="F2624" s="147">
        <v>510000</v>
      </c>
      <c r="G2624" s="147"/>
      <c r="H2624" s="147"/>
      <c r="I2624" s="147">
        <f t="shared" si="789"/>
        <v>510000</v>
      </c>
      <c r="J2624" s="247"/>
    </row>
    <row r="2625" spans="1:10" s="146" customFormat="1" x14ac:dyDescent="0.2">
      <c r="A2625" s="139">
        <v>4227</v>
      </c>
      <c r="B2625" s="223" t="s">
        <v>132</v>
      </c>
      <c r="C2625" s="137">
        <v>559</v>
      </c>
      <c r="D2625" s="112" t="s">
        <v>25</v>
      </c>
      <c r="E2625" s="147">
        <v>3670</v>
      </c>
      <c r="F2625" s="147">
        <v>3670</v>
      </c>
      <c r="G2625" s="147"/>
      <c r="H2625" s="147"/>
      <c r="I2625" s="147">
        <f t="shared" si="789"/>
        <v>3670</v>
      </c>
      <c r="J2625" s="148"/>
    </row>
    <row r="2626" spans="1:10" s="115" customFormat="1" x14ac:dyDescent="0.2">
      <c r="A2626" s="119">
        <v>426</v>
      </c>
      <c r="B2626" s="227" t="s">
        <v>939</v>
      </c>
      <c r="C2626" s="117"/>
      <c r="D2626" s="118"/>
      <c r="E2626" s="145">
        <f>+E2627</f>
        <v>1430</v>
      </c>
      <c r="F2626" s="145">
        <f>+F2627</f>
        <v>1430</v>
      </c>
      <c r="G2626" s="145">
        <f>+G2627</f>
        <v>0</v>
      </c>
      <c r="H2626" s="145">
        <f>+H2627</f>
        <v>0</v>
      </c>
      <c r="I2626" s="145">
        <f t="shared" si="789"/>
        <v>1430</v>
      </c>
      <c r="J2626" s="148"/>
    </row>
    <row r="2627" spans="1:10" ht="15" x14ac:dyDescent="0.2">
      <c r="A2627" s="139">
        <v>4262</v>
      </c>
      <c r="B2627" s="223" t="s">
        <v>135</v>
      </c>
      <c r="C2627" s="137">
        <v>559</v>
      </c>
      <c r="D2627" s="112" t="s">
        <v>25</v>
      </c>
      <c r="E2627" s="147">
        <v>1430</v>
      </c>
      <c r="F2627" s="147">
        <v>1430</v>
      </c>
      <c r="G2627" s="147"/>
      <c r="H2627" s="147"/>
      <c r="I2627" s="147">
        <f t="shared" si="789"/>
        <v>1430</v>
      </c>
      <c r="J2627" s="140"/>
    </row>
    <row r="2628" spans="1:10" s="115" customFormat="1" ht="47.25" x14ac:dyDescent="0.2">
      <c r="A2628" s="171" t="s">
        <v>807</v>
      </c>
      <c r="B2628" s="173" t="s">
        <v>806</v>
      </c>
      <c r="C2628" s="194"/>
      <c r="D2628" s="194"/>
      <c r="E2628" s="174">
        <f t="shared" ref="E2628:H2628" si="791">E2629+E2643</f>
        <v>970450</v>
      </c>
      <c r="F2628" s="174">
        <f t="shared" si="791"/>
        <v>970450</v>
      </c>
      <c r="G2628" s="174">
        <f t="shared" si="791"/>
        <v>0</v>
      </c>
      <c r="H2628" s="174">
        <f t="shared" si="791"/>
        <v>0</v>
      </c>
      <c r="I2628" s="174">
        <f t="shared" si="789"/>
        <v>970450</v>
      </c>
      <c r="J2628" s="148"/>
    </row>
    <row r="2629" spans="1:10" x14ac:dyDescent="0.2">
      <c r="A2629" s="207" t="s">
        <v>950</v>
      </c>
      <c r="B2629" s="205" t="s">
        <v>951</v>
      </c>
      <c r="C2629" s="208"/>
      <c r="D2629" s="208"/>
      <c r="E2629" s="209">
        <f>E2630+E2640</f>
        <v>225050</v>
      </c>
      <c r="F2629" s="209">
        <f>F2630+F2640</f>
        <v>225050</v>
      </c>
      <c r="G2629" s="209">
        <f t="shared" ref="G2629:H2629" si="792">G2630</f>
        <v>0</v>
      </c>
      <c r="H2629" s="209">
        <f t="shared" si="792"/>
        <v>0</v>
      </c>
      <c r="I2629" s="209">
        <f t="shared" si="789"/>
        <v>225050</v>
      </c>
      <c r="J2629" s="140"/>
    </row>
    <row r="2630" spans="1:10" x14ac:dyDescent="0.2">
      <c r="A2630" s="210" t="s">
        <v>976</v>
      </c>
      <c r="B2630" s="211" t="s">
        <v>987</v>
      </c>
      <c r="C2630" s="212"/>
      <c r="D2630" s="212"/>
      <c r="E2630" s="213">
        <f t="shared" ref="E2630:H2630" si="793">E2631+E2633+E2636</f>
        <v>32550</v>
      </c>
      <c r="F2630" s="213">
        <f t="shared" si="793"/>
        <v>32550</v>
      </c>
      <c r="G2630" s="213">
        <f t="shared" si="793"/>
        <v>0</v>
      </c>
      <c r="H2630" s="213">
        <f t="shared" si="793"/>
        <v>0</v>
      </c>
      <c r="I2630" s="213">
        <f t="shared" si="789"/>
        <v>32550</v>
      </c>
      <c r="J2630" s="140"/>
    </row>
    <row r="2631" spans="1:10" s="142" customFormat="1" x14ac:dyDescent="0.2">
      <c r="A2631" s="119">
        <v>321</v>
      </c>
      <c r="B2631" s="227" t="s">
        <v>916</v>
      </c>
      <c r="C2631" s="117"/>
      <c r="D2631" s="118"/>
      <c r="E2631" s="148">
        <f>SUM(E2632:E2632)</f>
        <v>11000</v>
      </c>
      <c r="F2631" s="148">
        <f>SUM(F2632:F2632)</f>
        <v>11000</v>
      </c>
      <c r="G2631" s="148">
        <f>SUM(G2632:G2632)</f>
        <v>0</v>
      </c>
      <c r="H2631" s="148">
        <f>SUM(H2632:H2632)</f>
        <v>0</v>
      </c>
      <c r="I2631" s="148">
        <f t="shared" si="789"/>
        <v>11000</v>
      </c>
      <c r="J2631" s="140"/>
    </row>
    <row r="2632" spans="1:10" s="115" customFormat="1" x14ac:dyDescent="0.2">
      <c r="A2632" s="139">
        <v>3211</v>
      </c>
      <c r="B2632" s="223" t="s">
        <v>110</v>
      </c>
      <c r="C2632" s="137">
        <v>43</v>
      </c>
      <c r="D2632" s="112" t="s">
        <v>25</v>
      </c>
      <c r="E2632" s="147">
        <v>11000</v>
      </c>
      <c r="F2632" s="147">
        <v>11000</v>
      </c>
      <c r="G2632" s="147"/>
      <c r="H2632" s="147"/>
      <c r="I2632" s="147">
        <f t="shared" si="789"/>
        <v>11000</v>
      </c>
      <c r="J2632" s="148"/>
    </row>
    <row r="2633" spans="1:10" s="142" customFormat="1" x14ac:dyDescent="0.2">
      <c r="A2633" s="119">
        <v>322</v>
      </c>
      <c r="B2633" s="227" t="s">
        <v>917</v>
      </c>
      <c r="C2633" s="117"/>
      <c r="D2633" s="118"/>
      <c r="E2633" s="148">
        <f>SUM(E2634:E2635)</f>
        <v>11250</v>
      </c>
      <c r="F2633" s="148">
        <f>SUM(F2634:F2635)</f>
        <v>11250</v>
      </c>
      <c r="G2633" s="148">
        <f>SUM(G2634:G2635)</f>
        <v>0</v>
      </c>
      <c r="H2633" s="148">
        <f>SUM(H2634:H2635)</f>
        <v>0</v>
      </c>
      <c r="I2633" s="148">
        <f t="shared" si="789"/>
        <v>11250</v>
      </c>
      <c r="J2633" s="140"/>
    </row>
    <row r="2634" spans="1:10" s="115" customFormat="1" x14ac:dyDescent="0.2">
      <c r="A2634" s="139">
        <v>3221</v>
      </c>
      <c r="B2634" s="223" t="s">
        <v>146</v>
      </c>
      <c r="C2634" s="137">
        <v>43</v>
      </c>
      <c r="D2634" s="112" t="s">
        <v>25</v>
      </c>
      <c r="E2634" s="147">
        <v>250</v>
      </c>
      <c r="F2634" s="147">
        <v>250</v>
      </c>
      <c r="G2634" s="147"/>
      <c r="H2634" s="147"/>
      <c r="I2634" s="147">
        <f t="shared" si="789"/>
        <v>250</v>
      </c>
      <c r="J2634" s="148"/>
    </row>
    <row r="2635" spans="1:10" s="142" customFormat="1" ht="15" x14ac:dyDescent="0.2">
      <c r="A2635" s="139">
        <v>3223</v>
      </c>
      <c r="B2635" s="223" t="s">
        <v>115</v>
      </c>
      <c r="C2635" s="137">
        <v>43</v>
      </c>
      <c r="D2635" s="112" t="s">
        <v>25</v>
      </c>
      <c r="E2635" s="147">
        <v>11000</v>
      </c>
      <c r="F2635" s="147">
        <v>11000</v>
      </c>
      <c r="G2635" s="147"/>
      <c r="H2635" s="147"/>
      <c r="I2635" s="147">
        <f t="shared" si="789"/>
        <v>11000</v>
      </c>
      <c r="J2635" s="140"/>
    </row>
    <row r="2636" spans="1:10" s="142" customFormat="1" x14ac:dyDescent="0.2">
      <c r="A2636" s="119">
        <v>323</v>
      </c>
      <c r="B2636" s="227" t="s">
        <v>918</v>
      </c>
      <c r="C2636" s="117"/>
      <c r="D2636" s="118"/>
      <c r="E2636" s="148">
        <f>SUM(E2637:E2639)</f>
        <v>10300</v>
      </c>
      <c r="F2636" s="148">
        <f>SUM(F2637:F2639)</f>
        <v>10300</v>
      </c>
      <c r="G2636" s="148">
        <f>SUM(G2637:G2639)</f>
        <v>0</v>
      </c>
      <c r="H2636" s="148">
        <f>SUM(H2637:H2639)</f>
        <v>0</v>
      </c>
      <c r="I2636" s="148">
        <f t="shared" si="789"/>
        <v>10300</v>
      </c>
      <c r="J2636" s="140"/>
    </row>
    <row r="2637" spans="1:10" s="115" customFormat="1" x14ac:dyDescent="0.2">
      <c r="A2637" s="139">
        <v>3233</v>
      </c>
      <c r="B2637" s="223" t="s">
        <v>119</v>
      </c>
      <c r="C2637" s="137">
        <v>43</v>
      </c>
      <c r="D2637" s="112" t="s">
        <v>25</v>
      </c>
      <c r="E2637" s="147">
        <v>300</v>
      </c>
      <c r="F2637" s="147">
        <v>300</v>
      </c>
      <c r="G2637" s="147"/>
      <c r="H2637" s="147"/>
      <c r="I2637" s="147">
        <f t="shared" si="789"/>
        <v>300</v>
      </c>
      <c r="J2637" s="148"/>
    </row>
    <row r="2638" spans="1:10" s="115" customFormat="1" x14ac:dyDescent="0.2">
      <c r="A2638" s="139">
        <v>3237</v>
      </c>
      <c r="B2638" s="223" t="s">
        <v>36</v>
      </c>
      <c r="C2638" s="137">
        <v>43</v>
      </c>
      <c r="D2638" s="112" t="s">
        <v>25</v>
      </c>
      <c r="E2638" s="147">
        <v>9500</v>
      </c>
      <c r="F2638" s="147">
        <v>9500</v>
      </c>
      <c r="G2638" s="147"/>
      <c r="H2638" s="147"/>
      <c r="I2638" s="147">
        <f t="shared" si="789"/>
        <v>9500</v>
      </c>
      <c r="J2638" s="148"/>
    </row>
    <row r="2639" spans="1:10" s="115" customFormat="1" x14ac:dyDescent="0.2">
      <c r="A2639" s="139">
        <v>3239</v>
      </c>
      <c r="B2639" s="223" t="s">
        <v>41</v>
      </c>
      <c r="C2639" s="137">
        <v>43</v>
      </c>
      <c r="D2639" s="112" t="s">
        <v>25</v>
      </c>
      <c r="E2639" s="147">
        <v>500</v>
      </c>
      <c r="F2639" s="147">
        <v>500</v>
      </c>
      <c r="G2639" s="147"/>
      <c r="H2639" s="147"/>
      <c r="I2639" s="147">
        <f t="shared" si="789"/>
        <v>500</v>
      </c>
      <c r="J2639" s="148"/>
    </row>
    <row r="2640" spans="1:10" x14ac:dyDescent="0.2">
      <c r="A2640" s="210" t="s">
        <v>977</v>
      </c>
      <c r="B2640" s="211" t="s">
        <v>994</v>
      </c>
      <c r="C2640" s="212"/>
      <c r="D2640" s="212"/>
      <c r="E2640" s="213">
        <f t="shared" ref="E2640:H2641" si="794">E2641</f>
        <v>192500</v>
      </c>
      <c r="F2640" s="213">
        <f t="shared" si="794"/>
        <v>192500</v>
      </c>
      <c r="G2640" s="213">
        <f t="shared" si="794"/>
        <v>0</v>
      </c>
      <c r="H2640" s="213">
        <f t="shared" si="794"/>
        <v>0</v>
      </c>
      <c r="I2640" s="213">
        <f t="shared" si="789"/>
        <v>192500</v>
      </c>
      <c r="J2640" s="140"/>
    </row>
    <row r="2641" spans="1:10" s="115" customFormat="1" x14ac:dyDescent="0.2">
      <c r="A2641" s="126">
        <v>422</v>
      </c>
      <c r="B2641" s="227" t="s">
        <v>921</v>
      </c>
      <c r="C2641" s="117"/>
      <c r="D2641" s="128"/>
      <c r="E2641" s="121">
        <f t="shared" si="794"/>
        <v>192500</v>
      </c>
      <c r="F2641" s="121">
        <f t="shared" si="794"/>
        <v>192500</v>
      </c>
      <c r="G2641" s="121">
        <f t="shared" si="794"/>
        <v>0</v>
      </c>
      <c r="H2641" s="121">
        <f t="shared" si="794"/>
        <v>0</v>
      </c>
      <c r="I2641" s="121">
        <f t="shared" si="789"/>
        <v>192500</v>
      </c>
      <c r="J2641" s="148"/>
    </row>
    <row r="2642" spans="1:10" s="146" customFormat="1" x14ac:dyDescent="0.2">
      <c r="A2642" s="139">
        <v>4227</v>
      </c>
      <c r="B2642" s="223" t="s">
        <v>132</v>
      </c>
      <c r="C2642" s="137">
        <v>43</v>
      </c>
      <c r="D2642" s="112" t="s">
        <v>25</v>
      </c>
      <c r="E2642" s="147">
        <v>192500</v>
      </c>
      <c r="F2642" s="147">
        <v>192500</v>
      </c>
      <c r="G2642" s="147"/>
      <c r="H2642" s="147"/>
      <c r="I2642" s="147">
        <f t="shared" si="789"/>
        <v>192500</v>
      </c>
      <c r="J2642" s="148"/>
    </row>
    <row r="2643" spans="1:10" s="115" customFormat="1" x14ac:dyDescent="0.2">
      <c r="A2643" s="207" t="s">
        <v>948</v>
      </c>
      <c r="B2643" s="205" t="s">
        <v>949</v>
      </c>
      <c r="C2643" s="246"/>
      <c r="D2643" s="246"/>
      <c r="E2643" s="209">
        <f>E2644+E2654</f>
        <v>745400</v>
      </c>
      <c r="F2643" s="209">
        <f t="shared" ref="F2643:H2643" si="795">F2644+F2654</f>
        <v>745400</v>
      </c>
      <c r="G2643" s="209">
        <f t="shared" si="795"/>
        <v>0</v>
      </c>
      <c r="H2643" s="209">
        <f t="shared" si="795"/>
        <v>0</v>
      </c>
      <c r="I2643" s="209">
        <f t="shared" si="789"/>
        <v>745400</v>
      </c>
      <c r="J2643" s="148"/>
    </row>
    <row r="2644" spans="1:10" x14ac:dyDescent="0.2">
      <c r="A2644" s="210" t="s">
        <v>976</v>
      </c>
      <c r="B2644" s="211" t="s">
        <v>987</v>
      </c>
      <c r="C2644" s="212"/>
      <c r="D2644" s="212"/>
      <c r="E2644" s="213">
        <f t="shared" ref="E2644:H2644" si="796">E2645+E2647+E2650</f>
        <v>175900</v>
      </c>
      <c r="F2644" s="213">
        <f t="shared" si="796"/>
        <v>175900</v>
      </c>
      <c r="G2644" s="213">
        <f t="shared" si="796"/>
        <v>0</v>
      </c>
      <c r="H2644" s="213">
        <f t="shared" si="796"/>
        <v>0</v>
      </c>
      <c r="I2644" s="213">
        <f t="shared" si="789"/>
        <v>175900</v>
      </c>
      <c r="J2644" s="140"/>
    </row>
    <row r="2645" spans="1:10" s="142" customFormat="1" x14ac:dyDescent="0.2">
      <c r="A2645" s="119">
        <v>321</v>
      </c>
      <c r="B2645" s="227" t="s">
        <v>916</v>
      </c>
      <c r="C2645" s="117"/>
      <c r="D2645" s="118"/>
      <c r="E2645" s="148">
        <f>SUM(E2646:E2646)</f>
        <v>62000</v>
      </c>
      <c r="F2645" s="148">
        <f>SUM(F2646:F2646)</f>
        <v>62000</v>
      </c>
      <c r="G2645" s="148">
        <f>SUM(G2646:G2646)</f>
        <v>0</v>
      </c>
      <c r="H2645" s="148">
        <f>SUM(H2646:H2646)</f>
        <v>0</v>
      </c>
      <c r="I2645" s="148">
        <f t="shared" si="789"/>
        <v>62000</v>
      </c>
      <c r="J2645" s="140"/>
    </row>
    <row r="2646" spans="1:10" s="115" customFormat="1" x14ac:dyDescent="0.2">
      <c r="A2646" s="139">
        <v>3211</v>
      </c>
      <c r="B2646" s="223" t="s">
        <v>110</v>
      </c>
      <c r="C2646" s="137">
        <v>559</v>
      </c>
      <c r="D2646" s="112" t="s">
        <v>25</v>
      </c>
      <c r="E2646" s="147">
        <v>62000</v>
      </c>
      <c r="F2646" s="147">
        <v>62000</v>
      </c>
      <c r="G2646" s="147"/>
      <c r="H2646" s="147"/>
      <c r="I2646" s="147">
        <f t="shared" si="789"/>
        <v>62000</v>
      </c>
      <c r="J2646" s="148"/>
    </row>
    <row r="2647" spans="1:10" s="142" customFormat="1" x14ac:dyDescent="0.2">
      <c r="A2647" s="119">
        <v>322</v>
      </c>
      <c r="B2647" s="227" t="s">
        <v>917</v>
      </c>
      <c r="C2647" s="117"/>
      <c r="D2647" s="118"/>
      <c r="E2647" s="148">
        <f>SUM(E2648:E2649)</f>
        <v>59200</v>
      </c>
      <c r="F2647" s="148">
        <f>SUM(F2648:F2649)</f>
        <v>59200</v>
      </c>
      <c r="G2647" s="148">
        <f>SUM(G2648:G2649)</f>
        <v>0</v>
      </c>
      <c r="H2647" s="148">
        <f>SUM(H2648:H2649)</f>
        <v>0</v>
      </c>
      <c r="I2647" s="148">
        <f t="shared" si="789"/>
        <v>59200</v>
      </c>
      <c r="J2647" s="140"/>
    </row>
    <row r="2648" spans="1:10" s="115" customFormat="1" x14ac:dyDescent="0.2">
      <c r="A2648" s="139">
        <v>3221</v>
      </c>
      <c r="B2648" s="223" t="s">
        <v>146</v>
      </c>
      <c r="C2648" s="137">
        <v>559</v>
      </c>
      <c r="D2648" s="112" t="s">
        <v>25</v>
      </c>
      <c r="E2648" s="147">
        <v>1200</v>
      </c>
      <c r="F2648" s="147">
        <v>1200</v>
      </c>
      <c r="G2648" s="147"/>
      <c r="H2648" s="147"/>
      <c r="I2648" s="147">
        <f t="shared" si="789"/>
        <v>1200</v>
      </c>
      <c r="J2648" s="148"/>
    </row>
    <row r="2649" spans="1:10" s="142" customFormat="1" ht="15" x14ac:dyDescent="0.2">
      <c r="A2649" s="139">
        <v>3223</v>
      </c>
      <c r="B2649" s="223" t="s">
        <v>115</v>
      </c>
      <c r="C2649" s="137">
        <v>559</v>
      </c>
      <c r="D2649" s="112" t="s">
        <v>25</v>
      </c>
      <c r="E2649" s="147">
        <v>58000</v>
      </c>
      <c r="F2649" s="147">
        <v>58000</v>
      </c>
      <c r="G2649" s="147"/>
      <c r="H2649" s="147"/>
      <c r="I2649" s="147">
        <f t="shared" si="789"/>
        <v>58000</v>
      </c>
      <c r="J2649" s="140"/>
    </row>
    <row r="2650" spans="1:10" s="142" customFormat="1" x14ac:dyDescent="0.2">
      <c r="A2650" s="119">
        <v>323</v>
      </c>
      <c r="B2650" s="227" t="s">
        <v>918</v>
      </c>
      <c r="C2650" s="238"/>
      <c r="D2650" s="239"/>
      <c r="E2650" s="148">
        <f>SUM(E2651:E2653)</f>
        <v>54700</v>
      </c>
      <c r="F2650" s="148">
        <f>SUM(F2651:F2653)</f>
        <v>54700</v>
      </c>
      <c r="G2650" s="148">
        <f>SUM(G2651:G2653)</f>
        <v>0</v>
      </c>
      <c r="H2650" s="148">
        <f>SUM(H2651:H2653)</f>
        <v>0</v>
      </c>
      <c r="I2650" s="148">
        <f t="shared" si="789"/>
        <v>54700</v>
      </c>
      <c r="J2650" s="240"/>
    </row>
    <row r="2651" spans="1:10" s="115" customFormat="1" x14ac:dyDescent="0.2">
      <c r="A2651" s="139">
        <v>3233</v>
      </c>
      <c r="B2651" s="223" t="s">
        <v>119</v>
      </c>
      <c r="C2651" s="137">
        <v>559</v>
      </c>
      <c r="D2651" s="112" t="s">
        <v>25</v>
      </c>
      <c r="E2651" s="147">
        <v>1200</v>
      </c>
      <c r="F2651" s="147">
        <v>1200</v>
      </c>
      <c r="G2651" s="147"/>
      <c r="H2651" s="147"/>
      <c r="I2651" s="147">
        <f t="shared" si="789"/>
        <v>1200</v>
      </c>
      <c r="J2651" s="148"/>
    </row>
    <row r="2652" spans="1:10" s="115" customFormat="1" x14ac:dyDescent="0.2">
      <c r="A2652" s="139">
        <v>3237</v>
      </c>
      <c r="B2652" s="223" t="s">
        <v>36</v>
      </c>
      <c r="C2652" s="137">
        <v>559</v>
      </c>
      <c r="D2652" s="112" t="s">
        <v>25</v>
      </c>
      <c r="E2652" s="147">
        <v>50500</v>
      </c>
      <c r="F2652" s="147">
        <v>50500</v>
      </c>
      <c r="G2652" s="245"/>
      <c r="H2652" s="245"/>
      <c r="I2652" s="147">
        <f t="shared" si="789"/>
        <v>50500</v>
      </c>
      <c r="J2652" s="148"/>
    </row>
    <row r="2653" spans="1:10" s="115" customFormat="1" x14ac:dyDescent="0.2">
      <c r="A2653" s="139">
        <v>3239</v>
      </c>
      <c r="B2653" s="223" t="s">
        <v>41</v>
      </c>
      <c r="C2653" s="137">
        <v>559</v>
      </c>
      <c r="D2653" s="112" t="s">
        <v>25</v>
      </c>
      <c r="E2653" s="147">
        <v>3000</v>
      </c>
      <c r="F2653" s="147">
        <v>3000</v>
      </c>
      <c r="G2653" s="147"/>
      <c r="H2653" s="147"/>
      <c r="I2653" s="147">
        <f t="shared" si="789"/>
        <v>3000</v>
      </c>
      <c r="J2653" s="148"/>
    </row>
    <row r="2654" spans="1:10" x14ac:dyDescent="0.2">
      <c r="A2654" s="210" t="s">
        <v>977</v>
      </c>
      <c r="B2654" s="211" t="s">
        <v>994</v>
      </c>
      <c r="C2654" s="212"/>
      <c r="D2654" s="212"/>
      <c r="E2654" s="213">
        <f t="shared" ref="E2654:H2654" si="797">E2655</f>
        <v>569500</v>
      </c>
      <c r="F2654" s="213">
        <f t="shared" si="797"/>
        <v>569500</v>
      </c>
      <c r="G2654" s="213">
        <f t="shared" si="797"/>
        <v>0</v>
      </c>
      <c r="H2654" s="213">
        <f t="shared" si="797"/>
        <v>0</v>
      </c>
      <c r="I2654" s="213">
        <f t="shared" si="789"/>
        <v>569500</v>
      </c>
      <c r="J2654" s="140"/>
    </row>
    <row r="2655" spans="1:10" s="115" customFormat="1" x14ac:dyDescent="0.2">
      <c r="A2655" s="126">
        <v>422</v>
      </c>
      <c r="B2655" s="227" t="s">
        <v>921</v>
      </c>
      <c r="C2655" s="117"/>
      <c r="D2655" s="128"/>
      <c r="E2655" s="121">
        <f t="shared" ref="E2655:H2655" si="798">SUM(E2656:E2656)</f>
        <v>569500</v>
      </c>
      <c r="F2655" s="121">
        <f t="shared" si="798"/>
        <v>569500</v>
      </c>
      <c r="G2655" s="121">
        <f t="shared" si="798"/>
        <v>0</v>
      </c>
      <c r="H2655" s="121">
        <f t="shared" si="798"/>
        <v>0</v>
      </c>
      <c r="I2655" s="121">
        <f t="shared" si="789"/>
        <v>569500</v>
      </c>
      <c r="J2655" s="148"/>
    </row>
    <row r="2656" spans="1:10" s="146" customFormat="1" x14ac:dyDescent="0.2">
      <c r="A2656" s="139">
        <v>4227</v>
      </c>
      <c r="B2656" s="223" t="s">
        <v>132</v>
      </c>
      <c r="C2656" s="137">
        <v>559</v>
      </c>
      <c r="D2656" s="112" t="s">
        <v>25</v>
      </c>
      <c r="E2656" s="147">
        <v>569500</v>
      </c>
      <c r="F2656" s="147">
        <v>569500</v>
      </c>
      <c r="G2656" s="147"/>
      <c r="H2656" s="147"/>
      <c r="I2656" s="147">
        <f t="shared" si="789"/>
        <v>569500</v>
      </c>
      <c r="J2656" s="148"/>
    </row>
    <row r="2657" spans="1:10" s="115" customFormat="1" ht="31.5" x14ac:dyDescent="0.2">
      <c r="A2657" s="171" t="s">
        <v>809</v>
      </c>
      <c r="B2657" s="173" t="s">
        <v>808</v>
      </c>
      <c r="C2657" s="194"/>
      <c r="D2657" s="194"/>
      <c r="E2657" s="174">
        <f>E2658+E2682</f>
        <v>2677860</v>
      </c>
      <c r="F2657" s="174">
        <f>F2658+F2682</f>
        <v>2677860</v>
      </c>
      <c r="G2657" s="174">
        <f>G2658+G2682</f>
        <v>0</v>
      </c>
      <c r="H2657" s="174">
        <f>H2658+H2682</f>
        <v>0</v>
      </c>
      <c r="I2657" s="174">
        <f t="shared" si="789"/>
        <v>2677860</v>
      </c>
      <c r="J2657" s="120"/>
    </row>
    <row r="2658" spans="1:10" x14ac:dyDescent="0.2">
      <c r="A2658" s="207" t="s">
        <v>950</v>
      </c>
      <c r="B2658" s="205" t="s">
        <v>951</v>
      </c>
      <c r="C2658" s="208"/>
      <c r="D2658" s="208"/>
      <c r="E2658" s="209">
        <f t="shared" ref="E2658:H2658" si="799">E2659+E2664+E2675</f>
        <v>404000</v>
      </c>
      <c r="F2658" s="209">
        <f t="shared" si="799"/>
        <v>404000</v>
      </c>
      <c r="G2658" s="209">
        <f t="shared" si="799"/>
        <v>0</v>
      </c>
      <c r="H2658" s="209">
        <f t="shared" si="799"/>
        <v>0</v>
      </c>
      <c r="I2658" s="209">
        <f t="shared" si="789"/>
        <v>404000</v>
      </c>
    </row>
    <row r="2659" spans="1:10" x14ac:dyDescent="0.2">
      <c r="A2659" s="210" t="s">
        <v>944</v>
      </c>
      <c r="B2659" s="211" t="s">
        <v>986</v>
      </c>
      <c r="C2659" s="212"/>
      <c r="D2659" s="212"/>
      <c r="E2659" s="213">
        <f t="shared" ref="E2659:H2659" si="800">E2660+E2662</f>
        <v>12000</v>
      </c>
      <c r="F2659" s="213">
        <f t="shared" si="800"/>
        <v>12000</v>
      </c>
      <c r="G2659" s="213">
        <f t="shared" si="800"/>
        <v>0</v>
      </c>
      <c r="H2659" s="213">
        <f t="shared" si="800"/>
        <v>0</v>
      </c>
      <c r="I2659" s="213">
        <f t="shared" si="789"/>
        <v>12000</v>
      </c>
    </row>
    <row r="2660" spans="1:10" s="115" customFormat="1" x14ac:dyDescent="0.2">
      <c r="A2660" s="126">
        <v>311</v>
      </c>
      <c r="B2660" s="226" t="s">
        <v>914</v>
      </c>
      <c r="C2660" s="117"/>
      <c r="D2660" s="128"/>
      <c r="E2660" s="121">
        <f>E2661</f>
        <v>10000</v>
      </c>
      <c r="F2660" s="121">
        <f>F2661</f>
        <v>10000</v>
      </c>
      <c r="G2660" s="121">
        <f>G2661</f>
        <v>0</v>
      </c>
      <c r="H2660" s="121">
        <f>H2661</f>
        <v>0</v>
      </c>
      <c r="I2660" s="121">
        <f t="shared" si="789"/>
        <v>10000</v>
      </c>
      <c r="J2660" s="120"/>
    </row>
    <row r="2661" spans="1:10" s="142" customFormat="1" ht="15" x14ac:dyDescent="0.2">
      <c r="A2661" s="129">
        <v>3111</v>
      </c>
      <c r="B2661" s="222" t="s">
        <v>19</v>
      </c>
      <c r="C2661" s="111">
        <v>43</v>
      </c>
      <c r="D2661" s="112" t="s">
        <v>25</v>
      </c>
      <c r="E2661" s="179">
        <v>10000</v>
      </c>
      <c r="F2661" s="179">
        <v>10000</v>
      </c>
      <c r="G2661" s="179"/>
      <c r="H2661" s="179"/>
      <c r="I2661" s="179">
        <f t="shared" si="789"/>
        <v>10000</v>
      </c>
      <c r="J2661" s="140"/>
    </row>
    <row r="2662" spans="1:10" x14ac:dyDescent="0.2">
      <c r="A2662" s="119">
        <v>313</v>
      </c>
      <c r="B2662" s="227" t="s">
        <v>915</v>
      </c>
      <c r="C2662" s="117"/>
      <c r="D2662" s="118"/>
      <c r="E2662" s="148">
        <f>SUM(E2663:E2663)</f>
        <v>2000</v>
      </c>
      <c r="F2662" s="148">
        <f>SUM(F2663:F2663)</f>
        <v>2000</v>
      </c>
      <c r="G2662" s="148">
        <f>SUM(G2663:G2663)</f>
        <v>0</v>
      </c>
      <c r="H2662" s="148">
        <f>SUM(H2663:H2663)</f>
        <v>0</v>
      </c>
      <c r="I2662" s="148">
        <f t="shared" si="789"/>
        <v>2000</v>
      </c>
    </row>
    <row r="2663" spans="1:10" s="115" customFormat="1" x14ac:dyDescent="0.2">
      <c r="A2663" s="139">
        <v>3132</v>
      </c>
      <c r="B2663" s="223" t="s">
        <v>280</v>
      </c>
      <c r="C2663" s="137">
        <v>43</v>
      </c>
      <c r="D2663" s="112" t="s">
        <v>25</v>
      </c>
      <c r="E2663" s="147">
        <v>2000</v>
      </c>
      <c r="F2663" s="147">
        <v>2000</v>
      </c>
      <c r="G2663" s="147"/>
      <c r="H2663" s="147"/>
      <c r="I2663" s="147">
        <f t="shared" si="789"/>
        <v>2000</v>
      </c>
      <c r="J2663" s="120"/>
    </row>
    <row r="2664" spans="1:10" x14ac:dyDescent="0.2">
      <c r="A2664" s="210" t="s">
        <v>976</v>
      </c>
      <c r="B2664" s="211" t="s">
        <v>987</v>
      </c>
      <c r="C2664" s="212"/>
      <c r="D2664" s="212"/>
      <c r="E2664" s="213">
        <f t="shared" ref="E2664:H2664" si="801">E2665+E2668+E2671</f>
        <v>57000</v>
      </c>
      <c r="F2664" s="213">
        <f t="shared" si="801"/>
        <v>57000</v>
      </c>
      <c r="G2664" s="213">
        <f t="shared" si="801"/>
        <v>0</v>
      </c>
      <c r="H2664" s="213">
        <f t="shared" si="801"/>
        <v>0</v>
      </c>
      <c r="I2664" s="213">
        <f t="shared" si="789"/>
        <v>57000</v>
      </c>
    </row>
    <row r="2665" spans="1:10" s="142" customFormat="1" x14ac:dyDescent="0.2">
      <c r="A2665" s="119">
        <v>321</v>
      </c>
      <c r="B2665" s="227" t="s">
        <v>916</v>
      </c>
      <c r="C2665" s="117"/>
      <c r="D2665" s="118"/>
      <c r="E2665" s="148">
        <f>SUM(E2666:E2667)</f>
        <v>6800</v>
      </c>
      <c r="F2665" s="148">
        <f>SUM(F2666:F2667)</f>
        <v>6800</v>
      </c>
      <c r="G2665" s="148">
        <f>SUM(G2666:G2667)</f>
        <v>0</v>
      </c>
      <c r="H2665" s="148">
        <f>SUM(H2666:H2667)</f>
        <v>0</v>
      </c>
      <c r="I2665" s="148">
        <f t="shared" si="789"/>
        <v>6800</v>
      </c>
      <c r="J2665" s="140"/>
    </row>
    <row r="2666" spans="1:10" s="115" customFormat="1" x14ac:dyDescent="0.2">
      <c r="A2666" s="139">
        <v>3211</v>
      </c>
      <c r="B2666" s="223" t="s">
        <v>110</v>
      </c>
      <c r="C2666" s="137">
        <v>43</v>
      </c>
      <c r="D2666" s="112" t="s">
        <v>25</v>
      </c>
      <c r="E2666" s="147">
        <v>5800</v>
      </c>
      <c r="F2666" s="147">
        <v>5800</v>
      </c>
      <c r="G2666" s="147"/>
      <c r="H2666" s="147"/>
      <c r="I2666" s="147">
        <f t="shared" si="789"/>
        <v>5800</v>
      </c>
      <c r="J2666" s="120"/>
    </row>
    <row r="2667" spans="1:10" s="142" customFormat="1" ht="15" x14ac:dyDescent="0.2">
      <c r="A2667" s="139">
        <v>3212</v>
      </c>
      <c r="B2667" s="223" t="s">
        <v>111</v>
      </c>
      <c r="C2667" s="137">
        <v>43</v>
      </c>
      <c r="D2667" s="112" t="s">
        <v>25</v>
      </c>
      <c r="E2667" s="147">
        <v>1000</v>
      </c>
      <c r="F2667" s="147">
        <v>1000</v>
      </c>
      <c r="G2667" s="147"/>
      <c r="H2667" s="147"/>
      <c r="I2667" s="147">
        <f t="shared" si="789"/>
        <v>1000</v>
      </c>
      <c r="J2667" s="140"/>
    </row>
    <row r="2668" spans="1:10" s="142" customFormat="1" x14ac:dyDescent="0.2">
      <c r="A2668" s="119">
        <v>322</v>
      </c>
      <c r="B2668" s="227" t="s">
        <v>917</v>
      </c>
      <c r="C2668" s="117"/>
      <c r="D2668" s="118"/>
      <c r="E2668" s="148">
        <f>SUM(E2669:E2670)</f>
        <v>2200</v>
      </c>
      <c r="F2668" s="148">
        <f>SUM(F2669:F2670)</f>
        <v>2200</v>
      </c>
      <c r="G2668" s="148">
        <f>SUM(G2669:G2670)</f>
        <v>0</v>
      </c>
      <c r="H2668" s="148">
        <f>SUM(H2669:H2670)</f>
        <v>0</v>
      </c>
      <c r="I2668" s="148">
        <f t="shared" si="789"/>
        <v>2200</v>
      </c>
      <c r="J2668" s="140"/>
    </row>
    <row r="2669" spans="1:10" s="115" customFormat="1" x14ac:dyDescent="0.2">
      <c r="A2669" s="139">
        <v>3221</v>
      </c>
      <c r="B2669" s="223" t="s">
        <v>146</v>
      </c>
      <c r="C2669" s="137">
        <v>43</v>
      </c>
      <c r="D2669" s="112" t="s">
        <v>25</v>
      </c>
      <c r="E2669" s="147">
        <v>2000</v>
      </c>
      <c r="F2669" s="147">
        <v>2000</v>
      </c>
      <c r="G2669" s="147"/>
      <c r="H2669" s="147"/>
      <c r="I2669" s="147">
        <f t="shared" si="789"/>
        <v>2000</v>
      </c>
      <c r="J2669" s="120"/>
    </row>
    <row r="2670" spans="1:10" s="142" customFormat="1" ht="15" x14ac:dyDescent="0.2">
      <c r="A2670" s="139">
        <v>3223</v>
      </c>
      <c r="B2670" s="223" t="s">
        <v>115</v>
      </c>
      <c r="C2670" s="137">
        <v>43</v>
      </c>
      <c r="D2670" s="112" t="s">
        <v>25</v>
      </c>
      <c r="E2670" s="147">
        <v>200</v>
      </c>
      <c r="F2670" s="147">
        <v>200</v>
      </c>
      <c r="G2670" s="147"/>
      <c r="H2670" s="147"/>
      <c r="I2670" s="147">
        <f t="shared" si="789"/>
        <v>200</v>
      </c>
      <c r="J2670" s="140"/>
    </row>
    <row r="2671" spans="1:10" s="142" customFormat="1" x14ac:dyDescent="0.2">
      <c r="A2671" s="119">
        <v>323</v>
      </c>
      <c r="B2671" s="227" t="s">
        <v>918</v>
      </c>
      <c r="C2671" s="117"/>
      <c r="D2671" s="118"/>
      <c r="E2671" s="148">
        <f>SUM(E2672:E2674)</f>
        <v>48000</v>
      </c>
      <c r="F2671" s="148">
        <f>SUM(F2672:F2674)</f>
        <v>48000</v>
      </c>
      <c r="G2671" s="148">
        <f>SUM(G2672:G2674)</f>
        <v>0</v>
      </c>
      <c r="H2671" s="148">
        <f>SUM(H2672:H2674)</f>
        <v>0</v>
      </c>
      <c r="I2671" s="148">
        <f t="shared" si="789"/>
        <v>48000</v>
      </c>
      <c r="J2671" s="140"/>
    </row>
    <row r="2672" spans="1:10" s="115" customFormat="1" x14ac:dyDescent="0.2">
      <c r="A2672" s="139">
        <v>3233</v>
      </c>
      <c r="B2672" s="223" t="s">
        <v>119</v>
      </c>
      <c r="C2672" s="137">
        <v>43</v>
      </c>
      <c r="D2672" s="112" t="s">
        <v>25</v>
      </c>
      <c r="E2672" s="147">
        <v>6000</v>
      </c>
      <c r="F2672" s="147">
        <v>6000</v>
      </c>
      <c r="G2672" s="147"/>
      <c r="H2672" s="147"/>
      <c r="I2672" s="147">
        <f t="shared" si="789"/>
        <v>6000</v>
      </c>
      <c r="J2672" s="120"/>
    </row>
    <row r="2673" spans="1:10" s="115" customFormat="1" x14ac:dyDescent="0.2">
      <c r="A2673" s="139">
        <v>3237</v>
      </c>
      <c r="B2673" s="223" t="s">
        <v>36</v>
      </c>
      <c r="C2673" s="137">
        <v>43</v>
      </c>
      <c r="D2673" s="112" t="s">
        <v>25</v>
      </c>
      <c r="E2673" s="147">
        <v>41500</v>
      </c>
      <c r="F2673" s="147">
        <v>41500</v>
      </c>
      <c r="G2673" s="147"/>
      <c r="H2673" s="147"/>
      <c r="I2673" s="147">
        <f t="shared" si="789"/>
        <v>41500</v>
      </c>
      <c r="J2673" s="120"/>
    </row>
    <row r="2674" spans="1:10" s="115" customFormat="1" x14ac:dyDescent="0.2">
      <c r="A2674" s="139">
        <v>3239</v>
      </c>
      <c r="B2674" s="223" t="s">
        <v>41</v>
      </c>
      <c r="C2674" s="137">
        <v>43</v>
      </c>
      <c r="D2674" s="112" t="s">
        <v>25</v>
      </c>
      <c r="E2674" s="147">
        <v>500</v>
      </c>
      <c r="F2674" s="147">
        <v>500</v>
      </c>
      <c r="G2674" s="147"/>
      <c r="H2674" s="147"/>
      <c r="I2674" s="147">
        <f t="shared" si="789"/>
        <v>500</v>
      </c>
      <c r="J2674" s="120"/>
    </row>
    <row r="2675" spans="1:10" x14ac:dyDescent="0.2">
      <c r="A2675" s="210" t="s">
        <v>977</v>
      </c>
      <c r="B2675" s="211" t="s">
        <v>994</v>
      </c>
      <c r="C2675" s="212"/>
      <c r="D2675" s="212"/>
      <c r="E2675" s="213">
        <f t="shared" ref="E2675:H2675" si="802">E2676+E2678+E2680</f>
        <v>335000</v>
      </c>
      <c r="F2675" s="213">
        <f t="shared" si="802"/>
        <v>335000</v>
      </c>
      <c r="G2675" s="213">
        <f t="shared" si="802"/>
        <v>0</v>
      </c>
      <c r="H2675" s="213">
        <f t="shared" si="802"/>
        <v>0</v>
      </c>
      <c r="I2675" s="213">
        <f t="shared" si="789"/>
        <v>335000</v>
      </c>
    </row>
    <row r="2676" spans="1:10" s="115" customFormat="1" x14ac:dyDescent="0.2">
      <c r="A2676" s="119">
        <v>421</v>
      </c>
      <c r="B2676" s="119" t="s">
        <v>936</v>
      </c>
      <c r="C2676" s="117"/>
      <c r="D2676" s="118"/>
      <c r="E2676" s="145">
        <f>E2677</f>
        <v>242500</v>
      </c>
      <c r="F2676" s="145">
        <f>F2677</f>
        <v>242500</v>
      </c>
      <c r="G2676" s="145">
        <f>G2677</f>
        <v>0</v>
      </c>
      <c r="H2676" s="145">
        <f>H2677</f>
        <v>0</v>
      </c>
      <c r="I2676" s="145">
        <f t="shared" si="789"/>
        <v>242500</v>
      </c>
      <c r="J2676" s="120"/>
    </row>
    <row r="2677" spans="1:10" s="146" customFormat="1" x14ac:dyDescent="0.2">
      <c r="A2677" s="139">
        <v>4214</v>
      </c>
      <c r="B2677" s="223" t="s">
        <v>154</v>
      </c>
      <c r="C2677" s="137">
        <v>43</v>
      </c>
      <c r="D2677" s="112" t="s">
        <v>25</v>
      </c>
      <c r="E2677" s="147">
        <v>242500</v>
      </c>
      <c r="F2677" s="147">
        <v>242500</v>
      </c>
      <c r="G2677" s="147"/>
      <c r="H2677" s="147"/>
      <c r="I2677" s="147">
        <f t="shared" si="789"/>
        <v>242500</v>
      </c>
      <c r="J2677" s="148"/>
    </row>
    <row r="2678" spans="1:10" s="115" customFormat="1" x14ac:dyDescent="0.2">
      <c r="A2678" s="119">
        <v>422</v>
      </c>
      <c r="B2678" s="227" t="s">
        <v>921</v>
      </c>
      <c r="C2678" s="117"/>
      <c r="D2678" s="118"/>
      <c r="E2678" s="145">
        <f>SUM(E2679:E2679)</f>
        <v>45000</v>
      </c>
      <c r="F2678" s="145">
        <f>SUM(F2679:F2679)</f>
        <v>45000</v>
      </c>
      <c r="G2678" s="145">
        <f>SUM(G2679:G2679)</f>
        <v>0</v>
      </c>
      <c r="H2678" s="145">
        <f>SUM(H2679:H2679)</f>
        <v>0</v>
      </c>
      <c r="I2678" s="145">
        <f t="shared" si="789"/>
        <v>45000</v>
      </c>
      <c r="J2678" s="120"/>
    </row>
    <row r="2679" spans="1:10" s="146" customFormat="1" x14ac:dyDescent="0.2">
      <c r="A2679" s="139">
        <v>4227</v>
      </c>
      <c r="B2679" s="223" t="s">
        <v>132</v>
      </c>
      <c r="C2679" s="137">
        <v>43</v>
      </c>
      <c r="D2679" s="112" t="s">
        <v>25</v>
      </c>
      <c r="E2679" s="147">
        <v>45000</v>
      </c>
      <c r="F2679" s="147">
        <v>45000</v>
      </c>
      <c r="G2679" s="147"/>
      <c r="H2679" s="147"/>
      <c r="I2679" s="147">
        <f t="shared" si="789"/>
        <v>45000</v>
      </c>
      <c r="J2679" s="148"/>
    </row>
    <row r="2680" spans="1:10" x14ac:dyDescent="0.2">
      <c r="A2680" s="119">
        <v>423</v>
      </c>
      <c r="B2680" s="119" t="s">
        <v>937</v>
      </c>
      <c r="C2680" s="117"/>
      <c r="D2680" s="118"/>
      <c r="E2680" s="145">
        <f>+E2681</f>
        <v>47500</v>
      </c>
      <c r="F2680" s="145">
        <f>+F2681</f>
        <v>47500</v>
      </c>
      <c r="G2680" s="145">
        <f>+G2681</f>
        <v>0</v>
      </c>
      <c r="H2680" s="145">
        <f>+H2681</f>
        <v>0</v>
      </c>
      <c r="I2680" s="145">
        <f t="shared" si="789"/>
        <v>47500</v>
      </c>
    </row>
    <row r="2681" spans="1:10" s="115" customFormat="1" x14ac:dyDescent="0.2">
      <c r="A2681" s="139">
        <v>4231</v>
      </c>
      <c r="B2681" s="223" t="s">
        <v>128</v>
      </c>
      <c r="C2681" s="137">
        <v>43</v>
      </c>
      <c r="D2681" s="112" t="s">
        <v>25</v>
      </c>
      <c r="E2681" s="182">
        <v>47500</v>
      </c>
      <c r="F2681" s="182">
        <v>47500</v>
      </c>
      <c r="G2681" s="182"/>
      <c r="H2681" s="182"/>
      <c r="I2681" s="182">
        <f t="shared" ref="I2681:I2746" si="803">F2681-G2681+H2681</f>
        <v>47500</v>
      </c>
      <c r="J2681" s="120"/>
    </row>
    <row r="2682" spans="1:10" s="134" customFormat="1" x14ac:dyDescent="0.2">
      <c r="A2682" s="207" t="s">
        <v>948</v>
      </c>
      <c r="B2682" s="205" t="s">
        <v>949</v>
      </c>
      <c r="C2682" s="208"/>
      <c r="D2682" s="208"/>
      <c r="E2682" s="209">
        <f t="shared" ref="E2682:H2682" si="804">E2683+E2688+E2699</f>
        <v>2273860</v>
      </c>
      <c r="F2682" s="209">
        <f t="shared" si="804"/>
        <v>2273860</v>
      </c>
      <c r="G2682" s="209">
        <f t="shared" si="804"/>
        <v>0</v>
      </c>
      <c r="H2682" s="209">
        <f t="shared" si="804"/>
        <v>0</v>
      </c>
      <c r="I2682" s="209">
        <f t="shared" si="803"/>
        <v>2273860</v>
      </c>
      <c r="J2682" s="241"/>
    </row>
    <row r="2683" spans="1:10" x14ac:dyDescent="0.2">
      <c r="A2683" s="210" t="s">
        <v>944</v>
      </c>
      <c r="B2683" s="211" t="s">
        <v>986</v>
      </c>
      <c r="C2683" s="212"/>
      <c r="D2683" s="212"/>
      <c r="E2683" s="213">
        <f t="shared" ref="E2683:H2683" si="805">E2684+E2686</f>
        <v>66000</v>
      </c>
      <c r="F2683" s="213">
        <f t="shared" si="805"/>
        <v>66000</v>
      </c>
      <c r="G2683" s="213">
        <f t="shared" si="805"/>
        <v>0</v>
      </c>
      <c r="H2683" s="213">
        <f t="shared" si="805"/>
        <v>0</v>
      </c>
      <c r="I2683" s="213">
        <f t="shared" si="803"/>
        <v>66000</v>
      </c>
    </row>
    <row r="2684" spans="1:10" s="115" customFormat="1" x14ac:dyDescent="0.2">
      <c r="A2684" s="126">
        <v>311</v>
      </c>
      <c r="B2684" s="226" t="s">
        <v>914</v>
      </c>
      <c r="C2684" s="117"/>
      <c r="D2684" s="128"/>
      <c r="E2684" s="121">
        <f>E2685</f>
        <v>56000</v>
      </c>
      <c r="F2684" s="121">
        <f>F2685</f>
        <v>56000</v>
      </c>
      <c r="G2684" s="121">
        <f>G2685</f>
        <v>0</v>
      </c>
      <c r="H2684" s="121">
        <f>H2685</f>
        <v>0</v>
      </c>
      <c r="I2684" s="121">
        <f t="shared" si="803"/>
        <v>56000</v>
      </c>
      <c r="J2684" s="120"/>
    </row>
    <row r="2685" spans="1:10" s="142" customFormat="1" ht="15" x14ac:dyDescent="0.2">
      <c r="A2685" s="129">
        <v>3111</v>
      </c>
      <c r="B2685" s="222" t="s">
        <v>19</v>
      </c>
      <c r="C2685" s="111">
        <v>559</v>
      </c>
      <c r="D2685" s="112" t="s">
        <v>25</v>
      </c>
      <c r="E2685" s="179">
        <v>56000</v>
      </c>
      <c r="F2685" s="179">
        <v>56000</v>
      </c>
      <c r="G2685" s="179"/>
      <c r="H2685" s="179"/>
      <c r="I2685" s="179">
        <f t="shared" si="803"/>
        <v>56000</v>
      </c>
      <c r="J2685" s="140"/>
    </row>
    <row r="2686" spans="1:10" x14ac:dyDescent="0.2">
      <c r="A2686" s="119">
        <v>313</v>
      </c>
      <c r="B2686" s="227" t="s">
        <v>915</v>
      </c>
      <c r="C2686" s="117"/>
      <c r="D2686" s="118"/>
      <c r="E2686" s="148">
        <f>+E2687</f>
        <v>10000</v>
      </c>
      <c r="F2686" s="148">
        <f>+F2687</f>
        <v>10000</v>
      </c>
      <c r="G2686" s="148">
        <f>+G2687</f>
        <v>0</v>
      </c>
      <c r="H2686" s="148">
        <f>+H2687</f>
        <v>0</v>
      </c>
      <c r="I2686" s="148">
        <f t="shared" si="803"/>
        <v>10000</v>
      </c>
    </row>
    <row r="2687" spans="1:10" s="115" customFormat="1" x14ac:dyDescent="0.2">
      <c r="A2687" s="139">
        <v>3132</v>
      </c>
      <c r="B2687" s="223" t="s">
        <v>280</v>
      </c>
      <c r="C2687" s="137">
        <v>559</v>
      </c>
      <c r="D2687" s="112" t="s">
        <v>25</v>
      </c>
      <c r="E2687" s="147">
        <v>10000</v>
      </c>
      <c r="F2687" s="147">
        <v>10000</v>
      </c>
      <c r="G2687" s="147"/>
      <c r="H2687" s="147"/>
      <c r="I2687" s="147">
        <f t="shared" si="803"/>
        <v>10000</v>
      </c>
      <c r="J2687" s="120"/>
    </row>
    <row r="2688" spans="1:10" x14ac:dyDescent="0.2">
      <c r="A2688" s="210" t="s">
        <v>976</v>
      </c>
      <c r="B2688" s="211" t="s">
        <v>987</v>
      </c>
      <c r="C2688" s="212"/>
      <c r="D2688" s="212"/>
      <c r="E2688" s="213">
        <f t="shared" ref="E2688:H2688" si="806">E2689+E2692+E2695</f>
        <v>314360</v>
      </c>
      <c r="F2688" s="213">
        <f t="shared" si="806"/>
        <v>314360</v>
      </c>
      <c r="G2688" s="213">
        <f t="shared" si="806"/>
        <v>0</v>
      </c>
      <c r="H2688" s="213">
        <f t="shared" si="806"/>
        <v>0</v>
      </c>
      <c r="I2688" s="213">
        <f t="shared" si="803"/>
        <v>314360</v>
      </c>
    </row>
    <row r="2689" spans="1:10" s="142" customFormat="1" x14ac:dyDescent="0.2">
      <c r="A2689" s="119">
        <v>321</v>
      </c>
      <c r="B2689" s="227" t="s">
        <v>916</v>
      </c>
      <c r="C2689" s="117"/>
      <c r="D2689" s="118"/>
      <c r="E2689" s="148">
        <f>SUM(E2690:E2691)</f>
        <v>36000</v>
      </c>
      <c r="F2689" s="148">
        <f>SUM(F2690:F2691)</f>
        <v>36000</v>
      </c>
      <c r="G2689" s="148">
        <f>SUM(G2690:G2691)</f>
        <v>0</v>
      </c>
      <c r="H2689" s="148">
        <f>SUM(H2690:H2691)</f>
        <v>0</v>
      </c>
      <c r="I2689" s="148">
        <f t="shared" si="803"/>
        <v>36000</v>
      </c>
      <c r="J2689" s="140"/>
    </row>
    <row r="2690" spans="1:10" s="115" customFormat="1" x14ac:dyDescent="0.2">
      <c r="A2690" s="139">
        <v>3211</v>
      </c>
      <c r="B2690" s="223" t="s">
        <v>110</v>
      </c>
      <c r="C2690" s="137">
        <v>559</v>
      </c>
      <c r="D2690" s="112" t="s">
        <v>25</v>
      </c>
      <c r="E2690" s="147">
        <v>31000</v>
      </c>
      <c r="F2690" s="147">
        <v>31000</v>
      </c>
      <c r="G2690" s="147"/>
      <c r="H2690" s="147"/>
      <c r="I2690" s="147">
        <f t="shared" si="803"/>
        <v>31000</v>
      </c>
      <c r="J2690" s="120"/>
    </row>
    <row r="2691" spans="1:10" s="142" customFormat="1" ht="15" x14ac:dyDescent="0.2">
      <c r="A2691" s="139">
        <v>3212</v>
      </c>
      <c r="B2691" s="223" t="s">
        <v>111</v>
      </c>
      <c r="C2691" s="137">
        <v>559</v>
      </c>
      <c r="D2691" s="112" t="s">
        <v>25</v>
      </c>
      <c r="E2691" s="147">
        <v>5000</v>
      </c>
      <c r="F2691" s="147">
        <v>5000</v>
      </c>
      <c r="G2691" s="147"/>
      <c r="H2691" s="147"/>
      <c r="I2691" s="147">
        <f t="shared" si="803"/>
        <v>5000</v>
      </c>
      <c r="J2691" s="140"/>
    </row>
    <row r="2692" spans="1:10" s="142" customFormat="1" x14ac:dyDescent="0.2">
      <c r="A2692" s="119">
        <v>322</v>
      </c>
      <c r="B2692" s="227" t="s">
        <v>917</v>
      </c>
      <c r="C2692" s="117"/>
      <c r="D2692" s="118"/>
      <c r="E2692" s="148">
        <f>SUM(E2693:E2694)</f>
        <v>12000</v>
      </c>
      <c r="F2692" s="148">
        <f>SUM(F2693:F2694)</f>
        <v>12000</v>
      </c>
      <c r="G2692" s="148">
        <f>SUM(G2693:G2694)</f>
        <v>0</v>
      </c>
      <c r="H2692" s="148">
        <f>SUM(H2693:H2694)</f>
        <v>0</v>
      </c>
      <c r="I2692" s="148">
        <f t="shared" si="803"/>
        <v>12000</v>
      </c>
      <c r="J2692" s="140"/>
    </row>
    <row r="2693" spans="1:10" s="115" customFormat="1" x14ac:dyDescent="0.2">
      <c r="A2693" s="139">
        <v>3221</v>
      </c>
      <c r="B2693" s="223" t="s">
        <v>146</v>
      </c>
      <c r="C2693" s="137">
        <v>559</v>
      </c>
      <c r="D2693" s="112" t="s">
        <v>25</v>
      </c>
      <c r="E2693" s="147">
        <v>11000</v>
      </c>
      <c r="F2693" s="147">
        <v>11000</v>
      </c>
      <c r="G2693" s="147"/>
      <c r="H2693" s="147"/>
      <c r="I2693" s="147">
        <f t="shared" si="803"/>
        <v>11000</v>
      </c>
      <c r="J2693" s="120"/>
    </row>
    <row r="2694" spans="1:10" s="142" customFormat="1" ht="15" x14ac:dyDescent="0.2">
      <c r="A2694" s="139">
        <v>3223</v>
      </c>
      <c r="B2694" s="223" t="s">
        <v>115</v>
      </c>
      <c r="C2694" s="137">
        <v>559</v>
      </c>
      <c r="D2694" s="112" t="s">
        <v>25</v>
      </c>
      <c r="E2694" s="147">
        <v>1000</v>
      </c>
      <c r="F2694" s="147">
        <v>1000</v>
      </c>
      <c r="G2694" s="147"/>
      <c r="H2694" s="147"/>
      <c r="I2694" s="147">
        <f t="shared" si="803"/>
        <v>1000</v>
      </c>
      <c r="J2694" s="140"/>
    </row>
    <row r="2695" spans="1:10" s="142" customFormat="1" x14ac:dyDescent="0.2">
      <c r="A2695" s="119">
        <v>323</v>
      </c>
      <c r="B2695" s="227" t="s">
        <v>918</v>
      </c>
      <c r="C2695" s="117"/>
      <c r="D2695" s="118"/>
      <c r="E2695" s="148">
        <f>SUM(E2696:E2698)</f>
        <v>266360</v>
      </c>
      <c r="F2695" s="148">
        <f>SUM(F2696:F2698)</f>
        <v>266360</v>
      </c>
      <c r="G2695" s="148">
        <f>SUM(G2696:G2698)</f>
        <v>0</v>
      </c>
      <c r="H2695" s="148">
        <f>SUM(H2696:H2698)</f>
        <v>0</v>
      </c>
      <c r="I2695" s="148">
        <f t="shared" si="803"/>
        <v>266360</v>
      </c>
      <c r="J2695" s="140"/>
    </row>
    <row r="2696" spans="1:10" s="115" customFormat="1" x14ac:dyDescent="0.2">
      <c r="A2696" s="139">
        <v>3233</v>
      </c>
      <c r="B2696" s="223" t="s">
        <v>119</v>
      </c>
      <c r="C2696" s="137">
        <v>559</v>
      </c>
      <c r="D2696" s="112" t="s">
        <v>25</v>
      </c>
      <c r="E2696" s="147">
        <v>33000</v>
      </c>
      <c r="F2696" s="147">
        <v>33000</v>
      </c>
      <c r="G2696" s="147"/>
      <c r="H2696" s="147"/>
      <c r="I2696" s="147">
        <f t="shared" si="803"/>
        <v>33000</v>
      </c>
      <c r="J2696" s="120"/>
    </row>
    <row r="2697" spans="1:10" s="115" customFormat="1" x14ac:dyDescent="0.2">
      <c r="A2697" s="139">
        <v>3237</v>
      </c>
      <c r="B2697" s="223" t="s">
        <v>36</v>
      </c>
      <c r="C2697" s="137">
        <v>559</v>
      </c>
      <c r="D2697" s="112" t="s">
        <v>25</v>
      </c>
      <c r="E2697" s="147">
        <v>230500</v>
      </c>
      <c r="F2697" s="147">
        <v>230500</v>
      </c>
      <c r="G2697" s="147"/>
      <c r="H2697" s="147"/>
      <c r="I2697" s="147">
        <f t="shared" si="803"/>
        <v>230500</v>
      </c>
      <c r="J2697" s="120"/>
    </row>
    <row r="2698" spans="1:10" s="115" customFormat="1" x14ac:dyDescent="0.2">
      <c r="A2698" s="139">
        <v>3239</v>
      </c>
      <c r="B2698" s="223" t="s">
        <v>41</v>
      </c>
      <c r="C2698" s="137">
        <v>559</v>
      </c>
      <c r="D2698" s="112" t="s">
        <v>25</v>
      </c>
      <c r="E2698" s="147">
        <v>2860</v>
      </c>
      <c r="F2698" s="147">
        <v>2860</v>
      </c>
      <c r="G2698" s="147"/>
      <c r="H2698" s="147"/>
      <c r="I2698" s="147">
        <f t="shared" si="803"/>
        <v>2860</v>
      </c>
      <c r="J2698" s="120"/>
    </row>
    <row r="2699" spans="1:10" x14ac:dyDescent="0.2">
      <c r="A2699" s="210" t="s">
        <v>977</v>
      </c>
      <c r="B2699" s="211" t="s">
        <v>994</v>
      </c>
      <c r="C2699" s="212"/>
      <c r="D2699" s="212"/>
      <c r="E2699" s="213">
        <f t="shared" ref="E2699:H2699" si="807">E2700+E2702+E2704</f>
        <v>1893500</v>
      </c>
      <c r="F2699" s="213">
        <f t="shared" si="807"/>
        <v>1893500</v>
      </c>
      <c r="G2699" s="213">
        <f t="shared" si="807"/>
        <v>0</v>
      </c>
      <c r="H2699" s="213">
        <f t="shared" si="807"/>
        <v>0</v>
      </c>
      <c r="I2699" s="213">
        <f t="shared" si="803"/>
        <v>1893500</v>
      </c>
    </row>
    <row r="2700" spans="1:10" s="115" customFormat="1" x14ac:dyDescent="0.2">
      <c r="A2700" s="119">
        <v>421</v>
      </c>
      <c r="B2700" s="119" t="s">
        <v>936</v>
      </c>
      <c r="C2700" s="117"/>
      <c r="D2700" s="118"/>
      <c r="E2700" s="145">
        <f>E2701</f>
        <v>1372000</v>
      </c>
      <c r="F2700" s="145">
        <f>F2701</f>
        <v>1372000</v>
      </c>
      <c r="G2700" s="145">
        <f>G2701</f>
        <v>0</v>
      </c>
      <c r="H2700" s="145">
        <f>H2701</f>
        <v>0</v>
      </c>
      <c r="I2700" s="145">
        <f t="shared" si="803"/>
        <v>1372000</v>
      </c>
      <c r="J2700" s="120"/>
    </row>
    <row r="2701" spans="1:10" s="146" customFormat="1" x14ac:dyDescent="0.2">
      <c r="A2701" s="139">
        <v>4214</v>
      </c>
      <c r="B2701" s="223" t="s">
        <v>154</v>
      </c>
      <c r="C2701" s="137">
        <v>559</v>
      </c>
      <c r="D2701" s="112" t="s">
        <v>25</v>
      </c>
      <c r="E2701" s="147">
        <v>1372000</v>
      </c>
      <c r="F2701" s="147">
        <v>1372000</v>
      </c>
      <c r="G2701" s="147"/>
      <c r="H2701" s="147"/>
      <c r="I2701" s="147">
        <f t="shared" si="803"/>
        <v>1372000</v>
      </c>
      <c r="J2701" s="148"/>
    </row>
    <row r="2702" spans="1:10" s="115" customFormat="1" x14ac:dyDescent="0.2">
      <c r="A2702" s="119">
        <v>422</v>
      </c>
      <c r="B2702" s="227" t="s">
        <v>921</v>
      </c>
      <c r="C2702" s="117"/>
      <c r="D2702" s="118"/>
      <c r="E2702" s="145">
        <f>SUM(E2703:E2703)</f>
        <v>253500</v>
      </c>
      <c r="F2702" s="145">
        <f>SUM(F2703:F2703)</f>
        <v>253500</v>
      </c>
      <c r="G2702" s="145">
        <f>SUM(G2703:G2703)</f>
        <v>0</v>
      </c>
      <c r="H2702" s="145">
        <f>SUM(H2703:H2703)</f>
        <v>0</v>
      </c>
      <c r="I2702" s="145">
        <f t="shared" si="803"/>
        <v>253500</v>
      </c>
      <c r="J2702" s="120"/>
    </row>
    <row r="2703" spans="1:10" s="146" customFormat="1" x14ac:dyDescent="0.2">
      <c r="A2703" s="139">
        <v>4227</v>
      </c>
      <c r="B2703" s="223" t="s">
        <v>132</v>
      </c>
      <c r="C2703" s="137">
        <v>559</v>
      </c>
      <c r="D2703" s="112" t="s">
        <v>25</v>
      </c>
      <c r="E2703" s="147">
        <v>253500</v>
      </c>
      <c r="F2703" s="147">
        <v>253500</v>
      </c>
      <c r="G2703" s="147"/>
      <c r="H2703" s="147"/>
      <c r="I2703" s="147">
        <f t="shared" si="803"/>
        <v>253500</v>
      </c>
      <c r="J2703" s="148"/>
    </row>
    <row r="2704" spans="1:10" x14ac:dyDescent="0.2">
      <c r="A2704" s="119">
        <v>423</v>
      </c>
      <c r="B2704" s="119" t="s">
        <v>937</v>
      </c>
      <c r="C2704" s="117"/>
      <c r="D2704" s="118"/>
      <c r="E2704" s="145">
        <f>+E2705</f>
        <v>268000</v>
      </c>
      <c r="F2704" s="145">
        <f>+F2705</f>
        <v>268000</v>
      </c>
      <c r="G2704" s="145">
        <f>+G2705</f>
        <v>0</v>
      </c>
      <c r="H2704" s="145">
        <f>+H2705</f>
        <v>0</v>
      </c>
      <c r="I2704" s="145">
        <f t="shared" si="803"/>
        <v>268000</v>
      </c>
    </row>
    <row r="2705" spans="1:10" ht="15" x14ac:dyDescent="0.2">
      <c r="A2705" s="139">
        <v>4231</v>
      </c>
      <c r="B2705" s="223" t="s">
        <v>128</v>
      </c>
      <c r="C2705" s="137">
        <v>559</v>
      </c>
      <c r="D2705" s="112" t="s">
        <v>25</v>
      </c>
      <c r="E2705" s="182">
        <v>268000</v>
      </c>
      <c r="F2705" s="182">
        <v>268000</v>
      </c>
      <c r="G2705" s="182"/>
      <c r="H2705" s="182"/>
      <c r="I2705" s="182">
        <f t="shared" si="803"/>
        <v>268000</v>
      </c>
    </row>
    <row r="2706" spans="1:10" ht="31.5" x14ac:dyDescent="0.2">
      <c r="A2706" s="171" t="s">
        <v>811</v>
      </c>
      <c r="B2706" s="173" t="s">
        <v>810</v>
      </c>
      <c r="C2706" s="194"/>
      <c r="D2706" s="194"/>
      <c r="E2706" s="184">
        <f>E2707+E2711</f>
        <v>33400000</v>
      </c>
      <c r="F2706" s="184">
        <f>F2707+F2711</f>
        <v>33400000</v>
      </c>
      <c r="G2706" s="184">
        <f>G2707+G2711</f>
        <v>0</v>
      </c>
      <c r="H2706" s="184">
        <f>H2707+H2711</f>
        <v>0</v>
      </c>
      <c r="I2706" s="184">
        <f t="shared" si="803"/>
        <v>33400000</v>
      </c>
    </row>
    <row r="2707" spans="1:10" x14ac:dyDescent="0.2">
      <c r="A2707" s="207" t="s">
        <v>956</v>
      </c>
      <c r="B2707" s="205" t="s">
        <v>910</v>
      </c>
      <c r="C2707" s="208"/>
      <c r="D2707" s="208"/>
      <c r="E2707" s="209">
        <f t="shared" ref="E2707:H2707" si="808">E2708</f>
        <v>25400000</v>
      </c>
      <c r="F2707" s="209">
        <f t="shared" si="808"/>
        <v>25400000</v>
      </c>
      <c r="G2707" s="209">
        <f t="shared" si="808"/>
        <v>0</v>
      </c>
      <c r="H2707" s="209">
        <f t="shared" si="808"/>
        <v>0</v>
      </c>
      <c r="I2707" s="209">
        <f t="shared" si="803"/>
        <v>25400000</v>
      </c>
    </row>
    <row r="2708" spans="1:10" x14ac:dyDescent="0.2">
      <c r="A2708" s="210" t="s">
        <v>977</v>
      </c>
      <c r="B2708" s="211" t="s">
        <v>994</v>
      </c>
      <c r="C2708" s="212"/>
      <c r="D2708" s="212"/>
      <c r="E2708" s="213">
        <f t="shared" ref="E2708:H2708" si="809">E2709</f>
        <v>25400000</v>
      </c>
      <c r="F2708" s="213">
        <f t="shared" si="809"/>
        <v>25400000</v>
      </c>
      <c r="G2708" s="213">
        <f t="shared" si="809"/>
        <v>0</v>
      </c>
      <c r="H2708" s="213">
        <f t="shared" si="809"/>
        <v>0</v>
      </c>
      <c r="I2708" s="213">
        <f t="shared" si="803"/>
        <v>25400000</v>
      </c>
    </row>
    <row r="2709" spans="1:10" x14ac:dyDescent="0.2">
      <c r="A2709" s="119">
        <v>421</v>
      </c>
      <c r="B2709" s="119" t="s">
        <v>936</v>
      </c>
      <c r="C2709" s="117"/>
      <c r="D2709" s="118"/>
      <c r="E2709" s="145">
        <f t="shared" ref="E2709:H2709" si="810">E2710</f>
        <v>25400000</v>
      </c>
      <c r="F2709" s="145">
        <f t="shared" si="810"/>
        <v>25400000</v>
      </c>
      <c r="G2709" s="145">
        <f t="shared" si="810"/>
        <v>0</v>
      </c>
      <c r="H2709" s="145">
        <f t="shared" si="810"/>
        <v>0</v>
      </c>
      <c r="I2709" s="145">
        <f t="shared" si="803"/>
        <v>25400000</v>
      </c>
    </row>
    <row r="2710" spans="1:10" s="115" customFormat="1" x14ac:dyDescent="0.2">
      <c r="A2710" s="139">
        <v>4213</v>
      </c>
      <c r="B2710" s="223" t="s">
        <v>750</v>
      </c>
      <c r="C2710" s="137">
        <v>11</v>
      </c>
      <c r="D2710" s="112" t="s">
        <v>25</v>
      </c>
      <c r="E2710" s="147">
        <v>25400000</v>
      </c>
      <c r="F2710" s="147">
        <v>25400000</v>
      </c>
      <c r="G2710" s="147"/>
      <c r="H2710" s="147"/>
      <c r="I2710" s="147">
        <f t="shared" si="803"/>
        <v>25400000</v>
      </c>
      <c r="J2710" s="120"/>
    </row>
    <row r="2711" spans="1:10" x14ac:dyDescent="0.2">
      <c r="A2711" s="207" t="s">
        <v>950</v>
      </c>
      <c r="B2711" s="205" t="s">
        <v>951</v>
      </c>
      <c r="C2711" s="208"/>
      <c r="D2711" s="208"/>
      <c r="E2711" s="209">
        <f t="shared" ref="E2711:H2711" si="811">E2712</f>
        <v>8000000</v>
      </c>
      <c r="F2711" s="209">
        <f t="shared" si="811"/>
        <v>8000000</v>
      </c>
      <c r="G2711" s="209">
        <f t="shared" si="811"/>
        <v>0</v>
      </c>
      <c r="H2711" s="209">
        <f t="shared" si="811"/>
        <v>0</v>
      </c>
      <c r="I2711" s="209">
        <f t="shared" si="803"/>
        <v>8000000</v>
      </c>
    </row>
    <row r="2712" spans="1:10" x14ac:dyDescent="0.2">
      <c r="A2712" s="210" t="s">
        <v>977</v>
      </c>
      <c r="B2712" s="211" t="s">
        <v>994</v>
      </c>
      <c r="C2712" s="212"/>
      <c r="D2712" s="212"/>
      <c r="E2712" s="213">
        <f t="shared" ref="E2712:H2712" si="812">E2713</f>
        <v>8000000</v>
      </c>
      <c r="F2712" s="213">
        <f t="shared" si="812"/>
        <v>8000000</v>
      </c>
      <c r="G2712" s="213">
        <f t="shared" si="812"/>
        <v>0</v>
      </c>
      <c r="H2712" s="213">
        <f t="shared" si="812"/>
        <v>0</v>
      </c>
      <c r="I2712" s="213">
        <f t="shared" si="803"/>
        <v>8000000</v>
      </c>
    </row>
    <row r="2713" spans="1:10" x14ac:dyDescent="0.2">
      <c r="A2713" s="119">
        <v>421</v>
      </c>
      <c r="B2713" s="119" t="s">
        <v>936</v>
      </c>
      <c r="C2713" s="117"/>
      <c r="D2713" s="118"/>
      <c r="E2713" s="145">
        <f t="shared" ref="E2713:H2713" si="813">E2714</f>
        <v>8000000</v>
      </c>
      <c r="F2713" s="145">
        <f t="shared" si="813"/>
        <v>8000000</v>
      </c>
      <c r="G2713" s="145">
        <f t="shared" si="813"/>
        <v>0</v>
      </c>
      <c r="H2713" s="145">
        <f t="shared" si="813"/>
        <v>0</v>
      </c>
      <c r="I2713" s="145">
        <f t="shared" si="803"/>
        <v>8000000</v>
      </c>
    </row>
    <row r="2714" spans="1:10" s="115" customFormat="1" x14ac:dyDescent="0.2">
      <c r="A2714" s="139">
        <v>4213</v>
      </c>
      <c r="B2714" s="223" t="s">
        <v>750</v>
      </c>
      <c r="C2714" s="137">
        <v>43</v>
      </c>
      <c r="D2714" s="112" t="s">
        <v>25</v>
      </c>
      <c r="E2714" s="147">
        <v>8000000</v>
      </c>
      <c r="F2714" s="147">
        <v>8000000</v>
      </c>
      <c r="G2714" s="147"/>
      <c r="H2714" s="147"/>
      <c r="I2714" s="147">
        <f t="shared" si="803"/>
        <v>8000000</v>
      </c>
      <c r="J2714" s="120"/>
    </row>
    <row r="2715" spans="1:10" ht="47.25" x14ac:dyDescent="0.2">
      <c r="A2715" s="171" t="s">
        <v>899</v>
      </c>
      <c r="B2715" s="173" t="s">
        <v>900</v>
      </c>
      <c r="C2715" s="194"/>
      <c r="D2715" s="194"/>
      <c r="E2715" s="184">
        <f>E2716+E2736+E2726</f>
        <v>16990500</v>
      </c>
      <c r="F2715" s="184">
        <f>F2716+F2736+F2726</f>
        <v>16990500</v>
      </c>
      <c r="G2715" s="184">
        <f>G2716+G2736+G2726</f>
        <v>0</v>
      </c>
      <c r="H2715" s="184">
        <f>H2716+H2736+H2726</f>
        <v>0</v>
      </c>
      <c r="I2715" s="184">
        <f t="shared" si="803"/>
        <v>16990500</v>
      </c>
    </row>
    <row r="2716" spans="1:10" x14ac:dyDescent="0.2">
      <c r="A2716" s="207" t="s">
        <v>950</v>
      </c>
      <c r="B2716" s="205" t="s">
        <v>951</v>
      </c>
      <c r="C2716" s="208"/>
      <c r="D2716" s="208"/>
      <c r="E2716" s="209">
        <f t="shared" ref="E2716:H2716" si="814">E2717+E2722</f>
        <v>10234000</v>
      </c>
      <c r="F2716" s="209">
        <f t="shared" si="814"/>
        <v>10234000</v>
      </c>
      <c r="G2716" s="209">
        <f t="shared" si="814"/>
        <v>0</v>
      </c>
      <c r="H2716" s="209">
        <f t="shared" si="814"/>
        <v>0</v>
      </c>
      <c r="I2716" s="209">
        <f t="shared" si="803"/>
        <v>10234000</v>
      </c>
    </row>
    <row r="2717" spans="1:10" x14ac:dyDescent="0.2">
      <c r="A2717" s="210" t="s">
        <v>976</v>
      </c>
      <c r="B2717" s="211" t="s">
        <v>987</v>
      </c>
      <c r="C2717" s="212"/>
      <c r="D2717" s="212"/>
      <c r="E2717" s="213">
        <f t="shared" ref="E2717:H2717" si="815">E2718</f>
        <v>144000</v>
      </c>
      <c r="F2717" s="213">
        <f t="shared" si="815"/>
        <v>144000</v>
      </c>
      <c r="G2717" s="213">
        <f t="shared" si="815"/>
        <v>0</v>
      </c>
      <c r="H2717" s="213">
        <f t="shared" si="815"/>
        <v>0</v>
      </c>
      <c r="I2717" s="213">
        <f t="shared" si="803"/>
        <v>144000</v>
      </c>
    </row>
    <row r="2718" spans="1:10" x14ac:dyDescent="0.2">
      <c r="A2718" s="119">
        <v>323</v>
      </c>
      <c r="B2718" s="227" t="s">
        <v>918</v>
      </c>
      <c r="C2718" s="117"/>
      <c r="D2718" s="118"/>
      <c r="E2718" s="145">
        <f>SUM(E2719:E2721)</f>
        <v>144000</v>
      </c>
      <c r="F2718" s="145">
        <f>SUM(F2719:F2721)</f>
        <v>144000</v>
      </c>
      <c r="G2718" s="145">
        <f>SUM(G2719:G2721)</f>
        <v>0</v>
      </c>
      <c r="H2718" s="145">
        <f>SUM(H2719:H2721)</f>
        <v>0</v>
      </c>
      <c r="I2718" s="145">
        <f t="shared" si="803"/>
        <v>144000</v>
      </c>
    </row>
    <row r="2719" spans="1:10" s="115" customFormat="1" x14ac:dyDescent="0.2">
      <c r="A2719" s="139">
        <v>3233</v>
      </c>
      <c r="B2719" s="223" t="s">
        <v>119</v>
      </c>
      <c r="C2719" s="137">
        <v>43</v>
      </c>
      <c r="D2719" s="112" t="s">
        <v>25</v>
      </c>
      <c r="E2719" s="147">
        <v>10000</v>
      </c>
      <c r="F2719" s="147">
        <v>10000</v>
      </c>
      <c r="G2719" s="147"/>
      <c r="H2719" s="147"/>
      <c r="I2719" s="147">
        <f t="shared" si="803"/>
        <v>10000</v>
      </c>
      <c r="J2719" s="120"/>
    </row>
    <row r="2720" spans="1:10" s="115" customFormat="1" x14ac:dyDescent="0.2">
      <c r="A2720" s="139">
        <v>3237</v>
      </c>
      <c r="B2720" s="223" t="s">
        <v>36</v>
      </c>
      <c r="C2720" s="137">
        <v>43</v>
      </c>
      <c r="D2720" s="112" t="s">
        <v>25</v>
      </c>
      <c r="E2720" s="147">
        <v>110000</v>
      </c>
      <c r="F2720" s="147">
        <v>110000</v>
      </c>
      <c r="G2720" s="147"/>
      <c r="H2720" s="147"/>
      <c r="I2720" s="147">
        <f t="shared" si="803"/>
        <v>110000</v>
      </c>
      <c r="J2720" s="120"/>
    </row>
    <row r="2721" spans="1:10" s="115" customFormat="1" x14ac:dyDescent="0.2">
      <c r="A2721" s="139">
        <v>3239</v>
      </c>
      <c r="B2721" s="223" t="s">
        <v>41</v>
      </c>
      <c r="C2721" s="137">
        <v>43</v>
      </c>
      <c r="D2721" s="112" t="s">
        <v>25</v>
      </c>
      <c r="E2721" s="147">
        <v>24000</v>
      </c>
      <c r="F2721" s="147">
        <v>24000</v>
      </c>
      <c r="G2721" s="147"/>
      <c r="H2721" s="147"/>
      <c r="I2721" s="147">
        <f t="shared" si="803"/>
        <v>24000</v>
      </c>
      <c r="J2721" s="120"/>
    </row>
    <row r="2722" spans="1:10" x14ac:dyDescent="0.2">
      <c r="A2722" s="210" t="s">
        <v>977</v>
      </c>
      <c r="B2722" s="211" t="s">
        <v>994</v>
      </c>
      <c r="C2722" s="212"/>
      <c r="D2722" s="212"/>
      <c r="E2722" s="213">
        <f t="shared" ref="E2722:H2722" si="816">E2723</f>
        <v>10090000</v>
      </c>
      <c r="F2722" s="213">
        <f t="shared" si="816"/>
        <v>10090000</v>
      </c>
      <c r="G2722" s="213">
        <f t="shared" si="816"/>
        <v>0</v>
      </c>
      <c r="H2722" s="213">
        <f t="shared" si="816"/>
        <v>0</v>
      </c>
      <c r="I2722" s="213">
        <f t="shared" si="803"/>
        <v>10090000</v>
      </c>
    </row>
    <row r="2723" spans="1:10" x14ac:dyDescent="0.2">
      <c r="A2723" s="119">
        <v>421</v>
      </c>
      <c r="B2723" s="119" t="s">
        <v>936</v>
      </c>
      <c r="C2723" s="117"/>
      <c r="D2723" s="118"/>
      <c r="E2723" s="145">
        <f>SUM(E2724:E2725)</f>
        <v>10090000</v>
      </c>
      <c r="F2723" s="145">
        <f>SUM(F2724:F2725)</f>
        <v>10090000</v>
      </c>
      <c r="G2723" s="145">
        <f>SUM(G2724:G2725)</f>
        <v>0</v>
      </c>
      <c r="H2723" s="145">
        <f>SUM(H2724:H2725)</f>
        <v>0</v>
      </c>
      <c r="I2723" s="145">
        <f t="shared" si="803"/>
        <v>10090000</v>
      </c>
    </row>
    <row r="2724" spans="1:10" s="115" customFormat="1" x14ac:dyDescent="0.2">
      <c r="A2724" s="139">
        <v>4213</v>
      </c>
      <c r="B2724" s="223" t="s">
        <v>750</v>
      </c>
      <c r="C2724" s="137">
        <v>43</v>
      </c>
      <c r="D2724" s="112" t="s">
        <v>25</v>
      </c>
      <c r="E2724" s="147">
        <v>5000</v>
      </c>
      <c r="F2724" s="147">
        <v>5000</v>
      </c>
      <c r="G2724" s="147"/>
      <c r="H2724" s="147"/>
      <c r="I2724" s="147">
        <f t="shared" si="803"/>
        <v>5000</v>
      </c>
      <c r="J2724" s="120"/>
    </row>
    <row r="2725" spans="1:10" s="115" customFormat="1" x14ac:dyDescent="0.2">
      <c r="A2725" s="139">
        <v>4214</v>
      </c>
      <c r="B2725" s="223" t="s">
        <v>154</v>
      </c>
      <c r="C2725" s="137">
        <v>43</v>
      </c>
      <c r="D2725" s="112" t="s">
        <v>25</v>
      </c>
      <c r="E2725" s="147">
        <v>10085000</v>
      </c>
      <c r="F2725" s="147">
        <v>10085000</v>
      </c>
      <c r="G2725" s="147"/>
      <c r="H2725" s="147"/>
      <c r="I2725" s="147">
        <f t="shared" si="803"/>
        <v>10085000</v>
      </c>
      <c r="J2725" s="120"/>
    </row>
    <row r="2726" spans="1:10" x14ac:dyDescent="0.2">
      <c r="A2726" s="207" t="s">
        <v>952</v>
      </c>
      <c r="B2726" s="205" t="s">
        <v>953</v>
      </c>
      <c r="C2726" s="208"/>
      <c r="D2726" s="208"/>
      <c r="E2726" s="209">
        <f t="shared" ref="E2726:H2726" si="817">E2727+E2732</f>
        <v>6748000</v>
      </c>
      <c r="F2726" s="209">
        <f t="shared" si="817"/>
        <v>6748000</v>
      </c>
      <c r="G2726" s="209">
        <f t="shared" si="817"/>
        <v>0</v>
      </c>
      <c r="H2726" s="209">
        <f t="shared" si="817"/>
        <v>0</v>
      </c>
      <c r="I2726" s="209">
        <f t="shared" si="803"/>
        <v>6748000</v>
      </c>
    </row>
    <row r="2727" spans="1:10" x14ac:dyDescent="0.2">
      <c r="A2727" s="210" t="s">
        <v>976</v>
      </c>
      <c r="B2727" s="211" t="s">
        <v>987</v>
      </c>
      <c r="C2727" s="212"/>
      <c r="D2727" s="212"/>
      <c r="E2727" s="213">
        <f t="shared" ref="E2727:H2727" si="818">E2728</f>
        <v>137000</v>
      </c>
      <c r="F2727" s="213">
        <f t="shared" si="818"/>
        <v>137000</v>
      </c>
      <c r="G2727" s="213">
        <f t="shared" si="818"/>
        <v>0</v>
      </c>
      <c r="H2727" s="213">
        <f t="shared" si="818"/>
        <v>0</v>
      </c>
      <c r="I2727" s="213">
        <f t="shared" si="803"/>
        <v>137000</v>
      </c>
    </row>
    <row r="2728" spans="1:10" x14ac:dyDescent="0.2">
      <c r="A2728" s="119">
        <v>323</v>
      </c>
      <c r="B2728" s="227" t="s">
        <v>918</v>
      </c>
      <c r="C2728" s="117"/>
      <c r="D2728" s="118"/>
      <c r="E2728" s="145">
        <f t="shared" ref="E2728:H2728" si="819">SUM(E2729:E2731)</f>
        <v>137000</v>
      </c>
      <c r="F2728" s="145">
        <f t="shared" si="819"/>
        <v>137000</v>
      </c>
      <c r="G2728" s="145">
        <f t="shared" si="819"/>
        <v>0</v>
      </c>
      <c r="H2728" s="145">
        <f t="shared" si="819"/>
        <v>0</v>
      </c>
      <c r="I2728" s="145">
        <f t="shared" si="803"/>
        <v>137000</v>
      </c>
    </row>
    <row r="2729" spans="1:10" s="115" customFormat="1" x14ac:dyDescent="0.2">
      <c r="A2729" s="139">
        <v>3233</v>
      </c>
      <c r="B2729" s="223" t="s">
        <v>119</v>
      </c>
      <c r="C2729" s="137">
        <v>51</v>
      </c>
      <c r="D2729" s="112" t="s">
        <v>25</v>
      </c>
      <c r="E2729" s="147">
        <v>9000</v>
      </c>
      <c r="F2729" s="147">
        <v>9000</v>
      </c>
      <c r="G2729" s="147"/>
      <c r="H2729" s="147"/>
      <c r="I2729" s="147">
        <f t="shared" si="803"/>
        <v>9000</v>
      </c>
      <c r="J2729" s="120"/>
    </row>
    <row r="2730" spans="1:10" s="115" customFormat="1" x14ac:dyDescent="0.2">
      <c r="A2730" s="139">
        <v>3237</v>
      </c>
      <c r="B2730" s="223" t="s">
        <v>36</v>
      </c>
      <c r="C2730" s="137">
        <v>51</v>
      </c>
      <c r="D2730" s="112" t="s">
        <v>25</v>
      </c>
      <c r="E2730" s="147">
        <v>105000</v>
      </c>
      <c r="F2730" s="147">
        <v>105000</v>
      </c>
      <c r="G2730" s="147"/>
      <c r="H2730" s="147"/>
      <c r="I2730" s="147">
        <f t="shared" si="803"/>
        <v>105000</v>
      </c>
      <c r="J2730" s="120"/>
    </row>
    <row r="2731" spans="1:10" s="115" customFormat="1" x14ac:dyDescent="0.2">
      <c r="A2731" s="139">
        <v>3239</v>
      </c>
      <c r="B2731" s="223" t="s">
        <v>41</v>
      </c>
      <c r="C2731" s="137">
        <v>51</v>
      </c>
      <c r="D2731" s="112" t="s">
        <v>25</v>
      </c>
      <c r="E2731" s="147">
        <v>23000</v>
      </c>
      <c r="F2731" s="147">
        <v>23000</v>
      </c>
      <c r="G2731" s="147"/>
      <c r="H2731" s="147"/>
      <c r="I2731" s="147">
        <f t="shared" si="803"/>
        <v>23000</v>
      </c>
      <c r="J2731" s="120"/>
    </row>
    <row r="2732" spans="1:10" x14ac:dyDescent="0.2">
      <c r="A2732" s="210" t="s">
        <v>977</v>
      </c>
      <c r="B2732" s="211" t="s">
        <v>994</v>
      </c>
      <c r="C2732" s="212"/>
      <c r="D2732" s="212"/>
      <c r="E2732" s="213">
        <f t="shared" ref="E2732:H2732" si="820">E2733</f>
        <v>6611000</v>
      </c>
      <c r="F2732" s="213">
        <f t="shared" si="820"/>
        <v>6611000</v>
      </c>
      <c r="G2732" s="213">
        <f t="shared" si="820"/>
        <v>0</v>
      </c>
      <c r="H2732" s="213">
        <f t="shared" si="820"/>
        <v>0</v>
      </c>
      <c r="I2732" s="213">
        <f t="shared" si="803"/>
        <v>6611000</v>
      </c>
    </row>
    <row r="2733" spans="1:10" x14ac:dyDescent="0.2">
      <c r="A2733" s="119">
        <v>421</v>
      </c>
      <c r="B2733" s="119" t="s">
        <v>936</v>
      </c>
      <c r="C2733" s="117"/>
      <c r="D2733" s="118"/>
      <c r="E2733" s="145">
        <f t="shared" ref="E2733:H2733" si="821">E2734+E2735</f>
        <v>6611000</v>
      </c>
      <c r="F2733" s="145">
        <f t="shared" si="821"/>
        <v>6611000</v>
      </c>
      <c r="G2733" s="145">
        <f t="shared" si="821"/>
        <v>0</v>
      </c>
      <c r="H2733" s="145">
        <f t="shared" si="821"/>
        <v>0</v>
      </c>
      <c r="I2733" s="145">
        <f t="shared" si="803"/>
        <v>6611000</v>
      </c>
    </row>
    <row r="2734" spans="1:10" s="115" customFormat="1" x14ac:dyDescent="0.2">
      <c r="A2734" s="139">
        <v>4213</v>
      </c>
      <c r="B2734" s="223" t="s">
        <v>750</v>
      </c>
      <c r="C2734" s="137">
        <v>51</v>
      </c>
      <c r="D2734" s="112" t="s">
        <v>25</v>
      </c>
      <c r="E2734" s="147">
        <v>4000</v>
      </c>
      <c r="F2734" s="147">
        <v>4000</v>
      </c>
      <c r="G2734" s="147"/>
      <c r="H2734" s="147"/>
      <c r="I2734" s="147">
        <f t="shared" si="803"/>
        <v>4000</v>
      </c>
      <c r="J2734" s="120"/>
    </row>
    <row r="2735" spans="1:10" s="115" customFormat="1" x14ac:dyDescent="0.2">
      <c r="A2735" s="139">
        <v>4214</v>
      </c>
      <c r="B2735" s="223" t="s">
        <v>154</v>
      </c>
      <c r="C2735" s="137">
        <v>51</v>
      </c>
      <c r="D2735" s="112" t="s">
        <v>25</v>
      </c>
      <c r="E2735" s="147">
        <v>6607000</v>
      </c>
      <c r="F2735" s="147">
        <v>6607000</v>
      </c>
      <c r="G2735" s="147"/>
      <c r="H2735" s="147"/>
      <c r="I2735" s="147">
        <f t="shared" si="803"/>
        <v>6607000</v>
      </c>
      <c r="J2735" s="120"/>
    </row>
    <row r="2736" spans="1:10" s="115" customFormat="1" x14ac:dyDescent="0.2">
      <c r="A2736" s="207" t="s">
        <v>948</v>
      </c>
      <c r="B2736" s="205" t="s">
        <v>949</v>
      </c>
      <c r="C2736" s="208"/>
      <c r="D2736" s="208"/>
      <c r="E2736" s="209">
        <f t="shared" ref="E2736:H2736" si="822">E2737+E2742</f>
        <v>8500</v>
      </c>
      <c r="F2736" s="209">
        <f t="shared" si="822"/>
        <v>8500</v>
      </c>
      <c r="G2736" s="209">
        <f t="shared" si="822"/>
        <v>0</v>
      </c>
      <c r="H2736" s="209">
        <f t="shared" si="822"/>
        <v>0</v>
      </c>
      <c r="I2736" s="209">
        <f t="shared" si="803"/>
        <v>8500</v>
      </c>
      <c r="J2736" s="120"/>
    </row>
    <row r="2737" spans="1:10" x14ac:dyDescent="0.2">
      <c r="A2737" s="210" t="s">
        <v>976</v>
      </c>
      <c r="B2737" s="211" t="s">
        <v>987</v>
      </c>
      <c r="C2737" s="212"/>
      <c r="D2737" s="212"/>
      <c r="E2737" s="213">
        <f t="shared" ref="E2737:H2737" si="823">E2738</f>
        <v>7000</v>
      </c>
      <c r="F2737" s="213">
        <f t="shared" si="823"/>
        <v>7000</v>
      </c>
      <c r="G2737" s="213">
        <f t="shared" si="823"/>
        <v>0</v>
      </c>
      <c r="H2737" s="213">
        <f t="shared" si="823"/>
        <v>0</v>
      </c>
      <c r="I2737" s="213">
        <f t="shared" si="803"/>
        <v>7000</v>
      </c>
    </row>
    <row r="2738" spans="1:10" x14ac:dyDescent="0.2">
      <c r="A2738" s="119">
        <v>323</v>
      </c>
      <c r="B2738" s="227" t="s">
        <v>918</v>
      </c>
      <c r="C2738" s="117"/>
      <c r="D2738" s="118"/>
      <c r="E2738" s="145">
        <f>SUM(E2739:E2741)</f>
        <v>7000</v>
      </c>
      <c r="F2738" s="145">
        <f>SUM(F2739:F2741)</f>
        <v>7000</v>
      </c>
      <c r="G2738" s="145">
        <f>SUM(G2739:G2741)</f>
        <v>0</v>
      </c>
      <c r="H2738" s="145">
        <f>SUM(H2739:H2741)</f>
        <v>0</v>
      </c>
      <c r="I2738" s="145">
        <f t="shared" si="803"/>
        <v>7000</v>
      </c>
    </row>
    <row r="2739" spans="1:10" s="115" customFormat="1" x14ac:dyDescent="0.2">
      <c r="A2739" s="139">
        <v>3233</v>
      </c>
      <c r="B2739" s="223" t="s">
        <v>119</v>
      </c>
      <c r="C2739" s="137">
        <v>559</v>
      </c>
      <c r="D2739" s="112" t="s">
        <v>25</v>
      </c>
      <c r="E2739" s="147">
        <v>1000</v>
      </c>
      <c r="F2739" s="147">
        <v>1000</v>
      </c>
      <c r="G2739" s="147"/>
      <c r="H2739" s="147"/>
      <c r="I2739" s="147">
        <f t="shared" si="803"/>
        <v>1000</v>
      </c>
      <c r="J2739" s="120"/>
    </row>
    <row r="2740" spans="1:10" s="115" customFormat="1" x14ac:dyDescent="0.2">
      <c r="A2740" s="139">
        <v>3237</v>
      </c>
      <c r="B2740" s="223" t="s">
        <v>36</v>
      </c>
      <c r="C2740" s="137">
        <v>559</v>
      </c>
      <c r="D2740" s="112" t="s">
        <v>25</v>
      </c>
      <c r="E2740" s="147">
        <v>5000</v>
      </c>
      <c r="F2740" s="147">
        <v>5000</v>
      </c>
      <c r="G2740" s="147"/>
      <c r="H2740" s="147"/>
      <c r="I2740" s="147">
        <f t="shared" si="803"/>
        <v>5000</v>
      </c>
      <c r="J2740" s="120"/>
    </row>
    <row r="2741" spans="1:10" s="115" customFormat="1" x14ac:dyDescent="0.2">
      <c r="A2741" s="139">
        <v>3239</v>
      </c>
      <c r="B2741" s="223" t="s">
        <v>41</v>
      </c>
      <c r="C2741" s="137">
        <v>559</v>
      </c>
      <c r="D2741" s="112" t="s">
        <v>25</v>
      </c>
      <c r="E2741" s="147">
        <v>1000</v>
      </c>
      <c r="F2741" s="147">
        <v>1000</v>
      </c>
      <c r="G2741" s="147"/>
      <c r="H2741" s="147"/>
      <c r="I2741" s="147">
        <f t="shared" si="803"/>
        <v>1000</v>
      </c>
      <c r="J2741" s="120"/>
    </row>
    <row r="2742" spans="1:10" x14ac:dyDescent="0.2">
      <c r="A2742" s="210" t="s">
        <v>977</v>
      </c>
      <c r="B2742" s="211" t="s">
        <v>994</v>
      </c>
      <c r="C2742" s="212"/>
      <c r="D2742" s="212"/>
      <c r="E2742" s="213">
        <f t="shared" ref="E2742:H2742" si="824">E2743</f>
        <v>1500</v>
      </c>
      <c r="F2742" s="213">
        <f t="shared" si="824"/>
        <v>1500</v>
      </c>
      <c r="G2742" s="213">
        <f t="shared" si="824"/>
        <v>0</v>
      </c>
      <c r="H2742" s="213">
        <f t="shared" si="824"/>
        <v>0</v>
      </c>
      <c r="I2742" s="213">
        <f t="shared" si="803"/>
        <v>1500</v>
      </c>
    </row>
    <row r="2743" spans="1:10" x14ac:dyDescent="0.2">
      <c r="A2743" s="119">
        <v>421</v>
      </c>
      <c r="B2743" s="119" t="s">
        <v>936</v>
      </c>
      <c r="C2743" s="117"/>
      <c r="D2743" s="118"/>
      <c r="E2743" s="145">
        <f>SUM(E2744:E2745)</f>
        <v>1500</v>
      </c>
      <c r="F2743" s="145">
        <f>SUM(F2744:F2745)</f>
        <v>1500</v>
      </c>
      <c r="G2743" s="145">
        <f>SUM(G2744:G2745)</f>
        <v>0</v>
      </c>
      <c r="H2743" s="145">
        <f>SUM(H2744:H2745)</f>
        <v>0</v>
      </c>
      <c r="I2743" s="145">
        <f t="shared" si="803"/>
        <v>1500</v>
      </c>
    </row>
    <row r="2744" spans="1:10" s="115" customFormat="1" x14ac:dyDescent="0.2">
      <c r="A2744" s="139">
        <v>4213</v>
      </c>
      <c r="B2744" s="223" t="s">
        <v>750</v>
      </c>
      <c r="C2744" s="137">
        <v>559</v>
      </c>
      <c r="D2744" s="112" t="s">
        <v>25</v>
      </c>
      <c r="E2744" s="147">
        <v>1000</v>
      </c>
      <c r="F2744" s="147">
        <v>1000</v>
      </c>
      <c r="G2744" s="147"/>
      <c r="H2744" s="147"/>
      <c r="I2744" s="147">
        <f t="shared" si="803"/>
        <v>1000</v>
      </c>
      <c r="J2744" s="120"/>
    </row>
    <row r="2745" spans="1:10" s="115" customFormat="1" x14ac:dyDescent="0.2">
      <c r="A2745" s="139">
        <v>4214</v>
      </c>
      <c r="B2745" s="223" t="s">
        <v>154</v>
      </c>
      <c r="C2745" s="137">
        <v>559</v>
      </c>
      <c r="D2745" s="112" t="s">
        <v>25</v>
      </c>
      <c r="E2745" s="147">
        <v>500</v>
      </c>
      <c r="F2745" s="147">
        <v>500</v>
      </c>
      <c r="G2745" s="147"/>
      <c r="H2745" s="147"/>
      <c r="I2745" s="147">
        <f t="shared" ref="I2745:I2818" si="825">F2745-G2745+H2745</f>
        <v>500</v>
      </c>
      <c r="J2745" s="120"/>
    </row>
    <row r="2746" spans="1:10" s="115" customFormat="1" ht="47.25" x14ac:dyDescent="0.2">
      <c r="A2746" s="171" t="s">
        <v>1035</v>
      </c>
      <c r="B2746" s="173" t="s">
        <v>1036</v>
      </c>
      <c r="C2746" s="174"/>
      <c r="D2746" s="174"/>
      <c r="E2746" s="174">
        <f>E2747</f>
        <v>190000</v>
      </c>
      <c r="F2746" s="174">
        <f t="shared" ref="F2746:H2746" si="826">F2747</f>
        <v>190000</v>
      </c>
      <c r="G2746" s="174">
        <f t="shared" si="826"/>
        <v>0</v>
      </c>
      <c r="H2746" s="174">
        <f t="shared" si="826"/>
        <v>0</v>
      </c>
      <c r="I2746" s="174">
        <f t="shared" si="803"/>
        <v>190000</v>
      </c>
      <c r="J2746" s="120"/>
    </row>
    <row r="2747" spans="1:10" s="115" customFormat="1" x14ac:dyDescent="0.2">
      <c r="A2747" s="207" t="s">
        <v>950</v>
      </c>
      <c r="B2747" s="205" t="s">
        <v>951</v>
      </c>
      <c r="C2747" s="209"/>
      <c r="D2747" s="209"/>
      <c r="E2747" s="209">
        <f>E2748+E2753</f>
        <v>190000</v>
      </c>
      <c r="F2747" s="209">
        <f t="shared" ref="F2747:H2747" si="827">F2748+F2753</f>
        <v>190000</v>
      </c>
      <c r="G2747" s="209">
        <f t="shared" si="827"/>
        <v>0</v>
      </c>
      <c r="H2747" s="209">
        <f t="shared" si="827"/>
        <v>0</v>
      </c>
      <c r="I2747" s="209">
        <f t="shared" si="825"/>
        <v>190000</v>
      </c>
      <c r="J2747" s="120"/>
    </row>
    <row r="2748" spans="1:10" s="115" customFormat="1" x14ac:dyDescent="0.2">
      <c r="A2748" s="210" t="s">
        <v>944</v>
      </c>
      <c r="B2748" s="211" t="s">
        <v>986</v>
      </c>
      <c r="C2748" s="213"/>
      <c r="D2748" s="213"/>
      <c r="E2748" s="213">
        <f>E2749+E2751</f>
        <v>175000</v>
      </c>
      <c r="F2748" s="213">
        <f t="shared" ref="F2748:H2748" si="828">F2749+F2751</f>
        <v>175000</v>
      </c>
      <c r="G2748" s="213">
        <f t="shared" si="828"/>
        <v>0</v>
      </c>
      <c r="H2748" s="213">
        <f t="shared" si="828"/>
        <v>0</v>
      </c>
      <c r="I2748" s="213">
        <f t="shared" si="825"/>
        <v>175000</v>
      </c>
      <c r="J2748" s="120"/>
    </row>
    <row r="2749" spans="1:10" s="115" customFormat="1" x14ac:dyDescent="0.2">
      <c r="A2749" s="126">
        <v>311</v>
      </c>
      <c r="B2749" s="226" t="s">
        <v>914</v>
      </c>
      <c r="C2749" s="121"/>
      <c r="D2749" s="121"/>
      <c r="E2749" s="121">
        <f>E2750</f>
        <v>150000</v>
      </c>
      <c r="F2749" s="121">
        <f t="shared" ref="F2749:I2749" si="829">F2750</f>
        <v>150000</v>
      </c>
      <c r="G2749" s="121">
        <f t="shared" si="829"/>
        <v>0</v>
      </c>
      <c r="H2749" s="121">
        <f t="shared" si="829"/>
        <v>0</v>
      </c>
      <c r="I2749" s="121">
        <f t="shared" si="829"/>
        <v>150000</v>
      </c>
      <c r="J2749" s="120"/>
    </row>
    <row r="2750" spans="1:10" s="115" customFormat="1" x14ac:dyDescent="0.2">
      <c r="A2750" s="139">
        <v>3111</v>
      </c>
      <c r="B2750" s="223" t="s">
        <v>19</v>
      </c>
      <c r="C2750" s="137">
        <v>43</v>
      </c>
      <c r="D2750" s="112" t="s">
        <v>25</v>
      </c>
      <c r="E2750" s="147">
        <v>150000</v>
      </c>
      <c r="F2750" s="147">
        <v>150000</v>
      </c>
      <c r="G2750" s="147"/>
      <c r="H2750" s="147"/>
      <c r="I2750" s="147">
        <f t="shared" si="825"/>
        <v>150000</v>
      </c>
      <c r="J2750" s="120"/>
    </row>
    <row r="2751" spans="1:10" s="115" customFormat="1" x14ac:dyDescent="0.2">
      <c r="A2751" s="126">
        <v>313</v>
      </c>
      <c r="B2751" s="227" t="s">
        <v>915</v>
      </c>
      <c r="C2751" s="137"/>
      <c r="D2751" s="112"/>
      <c r="E2751" s="121">
        <f>E2752</f>
        <v>25000</v>
      </c>
      <c r="F2751" s="121">
        <f t="shared" ref="F2751:I2751" si="830">F2752</f>
        <v>25000</v>
      </c>
      <c r="G2751" s="121">
        <f t="shared" si="830"/>
        <v>0</v>
      </c>
      <c r="H2751" s="121">
        <f t="shared" si="830"/>
        <v>0</v>
      </c>
      <c r="I2751" s="147">
        <f t="shared" si="830"/>
        <v>25000</v>
      </c>
      <c r="J2751" s="120"/>
    </row>
    <row r="2752" spans="1:10" s="115" customFormat="1" x14ac:dyDescent="0.2">
      <c r="A2752" s="129">
        <v>3132</v>
      </c>
      <c r="B2752" s="222" t="s">
        <v>280</v>
      </c>
      <c r="C2752" s="137">
        <v>43</v>
      </c>
      <c r="D2752" s="112" t="s">
        <v>25</v>
      </c>
      <c r="E2752" s="147">
        <v>25000</v>
      </c>
      <c r="F2752" s="147">
        <v>25000</v>
      </c>
      <c r="G2752" s="147"/>
      <c r="H2752" s="147"/>
      <c r="I2752" s="147">
        <f t="shared" si="825"/>
        <v>25000</v>
      </c>
      <c r="J2752" s="120"/>
    </row>
    <row r="2753" spans="1:10" s="115" customFormat="1" x14ac:dyDescent="0.2">
      <c r="A2753" s="210" t="s">
        <v>976</v>
      </c>
      <c r="B2753" s="211" t="s">
        <v>987</v>
      </c>
      <c r="C2753" s="213"/>
      <c r="D2753" s="213"/>
      <c r="E2753" s="213">
        <f>E2754</f>
        <v>15000</v>
      </c>
      <c r="F2753" s="213">
        <f t="shared" ref="F2753:I2753" si="831">F2754</f>
        <v>15000</v>
      </c>
      <c r="G2753" s="213">
        <f t="shared" si="831"/>
        <v>0</v>
      </c>
      <c r="H2753" s="213">
        <f t="shared" si="831"/>
        <v>0</v>
      </c>
      <c r="I2753" s="213">
        <f t="shared" si="831"/>
        <v>15000</v>
      </c>
      <c r="J2753" s="120"/>
    </row>
    <row r="2754" spans="1:10" s="115" customFormat="1" x14ac:dyDescent="0.2">
      <c r="A2754" s="126">
        <v>321</v>
      </c>
      <c r="B2754" s="227" t="s">
        <v>916</v>
      </c>
      <c r="C2754" s="111"/>
      <c r="D2754" s="112"/>
      <c r="E2754" s="182">
        <f>E2755</f>
        <v>15000</v>
      </c>
      <c r="F2754" s="182">
        <f t="shared" ref="F2754:I2754" si="832">F2755</f>
        <v>15000</v>
      </c>
      <c r="G2754" s="182">
        <f t="shared" si="832"/>
        <v>0</v>
      </c>
      <c r="H2754" s="182">
        <f t="shared" si="832"/>
        <v>0</v>
      </c>
      <c r="I2754" s="182">
        <f t="shared" si="832"/>
        <v>15000</v>
      </c>
      <c r="J2754" s="120"/>
    </row>
    <row r="2755" spans="1:10" s="115" customFormat="1" x14ac:dyDescent="0.2">
      <c r="A2755" s="139">
        <v>3211</v>
      </c>
      <c r="B2755" s="223" t="s">
        <v>110</v>
      </c>
      <c r="C2755" s="137">
        <v>43</v>
      </c>
      <c r="D2755" s="112" t="s">
        <v>25</v>
      </c>
      <c r="E2755" s="147">
        <v>15000</v>
      </c>
      <c r="F2755" s="147">
        <v>15000</v>
      </c>
      <c r="G2755" s="147"/>
      <c r="H2755" s="147"/>
      <c r="I2755" s="147">
        <f t="shared" si="825"/>
        <v>15000</v>
      </c>
      <c r="J2755" s="120"/>
    </row>
    <row r="2756" spans="1:10" x14ac:dyDescent="0.2">
      <c r="A2756" s="202" t="s">
        <v>859</v>
      </c>
      <c r="B2756" s="225" t="s">
        <v>703</v>
      </c>
      <c r="C2756" s="203"/>
      <c r="D2756" s="203"/>
      <c r="E2756" s="204">
        <f>E2757+E2838+E2865+E2881+E2916+E2945+E2988+E2997+E3006</f>
        <v>169993313</v>
      </c>
      <c r="F2756" s="204">
        <f>F2757+F2838+F2865+F2881+F2916+F2945+F2988+F2997+F3006</f>
        <v>169993313</v>
      </c>
      <c r="G2756" s="204">
        <f>G2757+G2838+G2865+G2881+G2916+G2945+G2988+G2997+G3006</f>
        <v>0</v>
      </c>
      <c r="H2756" s="204">
        <f>H2757+H2838+H2865+H2881+H2916+H2945+H2988+H2997+H3006</f>
        <v>0</v>
      </c>
      <c r="I2756" s="204">
        <f t="shared" si="825"/>
        <v>169993313</v>
      </c>
    </row>
    <row r="2757" spans="1:10" s="115" customFormat="1" ht="31.5" x14ac:dyDescent="0.2">
      <c r="A2757" s="171" t="s">
        <v>764</v>
      </c>
      <c r="B2757" s="173" t="s">
        <v>718</v>
      </c>
      <c r="C2757" s="194"/>
      <c r="D2757" s="194"/>
      <c r="E2757" s="174">
        <f t="shared" ref="E2757:H2757" si="833">E2758+E2832</f>
        <v>12443113</v>
      </c>
      <c r="F2757" s="174">
        <f t="shared" si="833"/>
        <v>12443113</v>
      </c>
      <c r="G2757" s="174">
        <f t="shared" si="833"/>
        <v>0</v>
      </c>
      <c r="H2757" s="174">
        <f t="shared" si="833"/>
        <v>0</v>
      </c>
      <c r="I2757" s="174">
        <f t="shared" si="825"/>
        <v>12443113</v>
      </c>
      <c r="J2757" s="120"/>
    </row>
    <row r="2758" spans="1:10" x14ac:dyDescent="0.2">
      <c r="A2758" s="207" t="s">
        <v>950</v>
      </c>
      <c r="B2758" s="205" t="s">
        <v>951</v>
      </c>
      <c r="C2758" s="208"/>
      <c r="D2758" s="208"/>
      <c r="E2758" s="209">
        <f t="shared" ref="E2758:H2758" si="834">E2759+E2769+E2802+E2810+E2817</f>
        <v>11717500</v>
      </c>
      <c r="F2758" s="209">
        <f t="shared" si="834"/>
        <v>11717500</v>
      </c>
      <c r="G2758" s="209">
        <f t="shared" si="834"/>
        <v>0</v>
      </c>
      <c r="H2758" s="209">
        <f t="shared" si="834"/>
        <v>0</v>
      </c>
      <c r="I2758" s="209">
        <f t="shared" si="825"/>
        <v>11717500</v>
      </c>
    </row>
    <row r="2759" spans="1:10" x14ac:dyDescent="0.2">
      <c r="A2759" s="210" t="s">
        <v>944</v>
      </c>
      <c r="B2759" s="211" t="s">
        <v>986</v>
      </c>
      <c r="C2759" s="212"/>
      <c r="D2759" s="212"/>
      <c r="E2759" s="213">
        <f t="shared" ref="E2759:H2759" si="835">E2760+E2765+E2767</f>
        <v>4265000</v>
      </c>
      <c r="F2759" s="213">
        <f t="shared" si="835"/>
        <v>4265000</v>
      </c>
      <c r="G2759" s="213">
        <f t="shared" si="835"/>
        <v>0</v>
      </c>
      <c r="H2759" s="213">
        <f t="shared" si="835"/>
        <v>0</v>
      </c>
      <c r="I2759" s="213">
        <f t="shared" si="825"/>
        <v>4265000</v>
      </c>
    </row>
    <row r="2760" spans="1:10" x14ac:dyDescent="0.2">
      <c r="A2760" s="126">
        <v>311</v>
      </c>
      <c r="B2760" s="226" t="s">
        <v>914</v>
      </c>
      <c r="C2760" s="117"/>
      <c r="D2760" s="128"/>
      <c r="E2760" s="121">
        <f>E2761+E2762+E2763+E2764</f>
        <v>3165000</v>
      </c>
      <c r="F2760" s="121">
        <f>F2761+F2762+F2763+F2764</f>
        <v>3165000</v>
      </c>
      <c r="G2760" s="121">
        <f>G2761+G2762+G2763+G2764</f>
        <v>0</v>
      </c>
      <c r="H2760" s="121">
        <f>H2761+H2762+H2763+H2764</f>
        <v>0</v>
      </c>
      <c r="I2760" s="121">
        <f t="shared" si="825"/>
        <v>3165000</v>
      </c>
    </row>
    <row r="2761" spans="1:10" ht="15" x14ac:dyDescent="0.2">
      <c r="A2761" s="129">
        <v>3111</v>
      </c>
      <c r="B2761" s="222" t="s">
        <v>19</v>
      </c>
      <c r="C2761" s="111">
        <v>43</v>
      </c>
      <c r="D2761" s="112" t="s">
        <v>25</v>
      </c>
      <c r="E2761" s="179">
        <v>3119000</v>
      </c>
      <c r="F2761" s="179">
        <v>3119000</v>
      </c>
      <c r="G2761" s="179"/>
      <c r="H2761" s="179"/>
      <c r="I2761" s="179">
        <f t="shared" si="825"/>
        <v>3119000</v>
      </c>
    </row>
    <row r="2762" spans="1:10" ht="15" x14ac:dyDescent="0.2">
      <c r="A2762" s="129">
        <v>3112</v>
      </c>
      <c r="B2762" s="222" t="s">
        <v>632</v>
      </c>
      <c r="C2762" s="111">
        <v>43</v>
      </c>
      <c r="D2762" s="112" t="s">
        <v>25</v>
      </c>
      <c r="E2762" s="179">
        <v>15000</v>
      </c>
      <c r="F2762" s="179">
        <v>15000</v>
      </c>
      <c r="G2762" s="179"/>
      <c r="H2762" s="179"/>
      <c r="I2762" s="179">
        <f t="shared" si="825"/>
        <v>15000</v>
      </c>
    </row>
    <row r="2763" spans="1:10" s="115" customFormat="1" x14ac:dyDescent="0.2">
      <c r="A2763" s="129">
        <v>3113</v>
      </c>
      <c r="B2763" s="222" t="s">
        <v>20</v>
      </c>
      <c r="C2763" s="111">
        <v>43</v>
      </c>
      <c r="D2763" s="112" t="s">
        <v>25</v>
      </c>
      <c r="E2763" s="179">
        <v>30000</v>
      </c>
      <c r="F2763" s="179">
        <v>30000</v>
      </c>
      <c r="G2763" s="179"/>
      <c r="H2763" s="179"/>
      <c r="I2763" s="179">
        <f t="shared" si="825"/>
        <v>30000</v>
      </c>
      <c r="J2763" s="120"/>
    </row>
    <row r="2764" spans="1:10" ht="15" x14ac:dyDescent="0.2">
      <c r="A2764" s="129">
        <v>3114</v>
      </c>
      <c r="B2764" s="222" t="s">
        <v>21</v>
      </c>
      <c r="C2764" s="111">
        <v>43</v>
      </c>
      <c r="D2764" s="112" t="s">
        <v>25</v>
      </c>
      <c r="E2764" s="179">
        <v>1000</v>
      </c>
      <c r="F2764" s="179">
        <v>1000</v>
      </c>
      <c r="G2764" s="179"/>
      <c r="H2764" s="179"/>
      <c r="I2764" s="179">
        <f t="shared" si="825"/>
        <v>1000</v>
      </c>
    </row>
    <row r="2765" spans="1:10" s="115" customFormat="1" x14ac:dyDescent="0.2">
      <c r="A2765" s="126">
        <v>312</v>
      </c>
      <c r="B2765" s="227" t="s">
        <v>22</v>
      </c>
      <c r="C2765" s="117"/>
      <c r="D2765" s="128"/>
      <c r="E2765" s="121">
        <f>E2766</f>
        <v>500000</v>
      </c>
      <c r="F2765" s="121">
        <f>F2766</f>
        <v>500000</v>
      </c>
      <c r="G2765" s="121">
        <f>G2766</f>
        <v>0</v>
      </c>
      <c r="H2765" s="121">
        <f>H2766</f>
        <v>0</v>
      </c>
      <c r="I2765" s="121">
        <f t="shared" si="825"/>
        <v>500000</v>
      </c>
      <c r="J2765" s="120"/>
    </row>
    <row r="2766" spans="1:10" ht="15" x14ac:dyDescent="0.2">
      <c r="A2766" s="129">
        <v>3121</v>
      </c>
      <c r="B2766" s="222" t="s">
        <v>22</v>
      </c>
      <c r="C2766" s="111">
        <v>43</v>
      </c>
      <c r="D2766" s="112" t="s">
        <v>25</v>
      </c>
      <c r="E2766" s="179">
        <v>500000</v>
      </c>
      <c r="F2766" s="179">
        <v>500000</v>
      </c>
      <c r="G2766" s="179"/>
      <c r="H2766" s="179"/>
      <c r="I2766" s="179">
        <f t="shared" si="825"/>
        <v>500000</v>
      </c>
    </row>
    <row r="2767" spans="1:10" x14ac:dyDescent="0.2">
      <c r="A2767" s="126">
        <v>313</v>
      </c>
      <c r="B2767" s="227" t="s">
        <v>915</v>
      </c>
      <c r="C2767" s="117"/>
      <c r="D2767" s="128"/>
      <c r="E2767" s="121">
        <f>E2768</f>
        <v>600000</v>
      </c>
      <c r="F2767" s="121">
        <f>F2768</f>
        <v>600000</v>
      </c>
      <c r="G2767" s="121">
        <f>G2768</f>
        <v>0</v>
      </c>
      <c r="H2767" s="121">
        <f>H2768</f>
        <v>0</v>
      </c>
      <c r="I2767" s="121">
        <f t="shared" si="825"/>
        <v>600000</v>
      </c>
    </row>
    <row r="2768" spans="1:10" s="115" customFormat="1" x14ac:dyDescent="0.2">
      <c r="A2768" s="129">
        <v>3132</v>
      </c>
      <c r="B2768" s="222" t="s">
        <v>280</v>
      </c>
      <c r="C2768" s="111">
        <v>43</v>
      </c>
      <c r="D2768" s="112" t="s">
        <v>25</v>
      </c>
      <c r="E2768" s="179">
        <v>600000</v>
      </c>
      <c r="F2768" s="179">
        <v>600000</v>
      </c>
      <c r="G2768" s="179"/>
      <c r="H2768" s="179"/>
      <c r="I2768" s="179">
        <f t="shared" si="825"/>
        <v>600000</v>
      </c>
      <c r="J2768" s="120"/>
    </row>
    <row r="2769" spans="1:10" x14ac:dyDescent="0.2">
      <c r="A2769" s="210" t="s">
        <v>976</v>
      </c>
      <c r="B2769" s="211" t="s">
        <v>987</v>
      </c>
      <c r="C2769" s="212"/>
      <c r="D2769" s="212"/>
      <c r="E2769" s="213">
        <f t="shared" ref="E2769:H2769" si="836">E2770+E2775+E2782+E2792+E2794</f>
        <v>6354500</v>
      </c>
      <c r="F2769" s="213">
        <f t="shared" si="836"/>
        <v>6354500</v>
      </c>
      <c r="G2769" s="213">
        <f t="shared" si="836"/>
        <v>0</v>
      </c>
      <c r="H2769" s="213">
        <f t="shared" si="836"/>
        <v>0</v>
      </c>
      <c r="I2769" s="213">
        <f t="shared" si="825"/>
        <v>6354500</v>
      </c>
    </row>
    <row r="2770" spans="1:10" x14ac:dyDescent="0.2">
      <c r="A2770" s="126">
        <v>321</v>
      </c>
      <c r="B2770" s="227" t="s">
        <v>916</v>
      </c>
      <c r="C2770" s="117"/>
      <c r="D2770" s="128"/>
      <c r="E2770" s="121">
        <f>E2771+E2772+E2773+E2774</f>
        <v>341500</v>
      </c>
      <c r="F2770" s="121">
        <f>F2771+F2772+F2773+F2774</f>
        <v>341500</v>
      </c>
      <c r="G2770" s="121">
        <f>G2771+G2772+G2773+G2774</f>
        <v>0</v>
      </c>
      <c r="H2770" s="121">
        <f>H2771+H2772+H2773+H2774</f>
        <v>0</v>
      </c>
      <c r="I2770" s="121">
        <f t="shared" si="825"/>
        <v>341500</v>
      </c>
    </row>
    <row r="2771" spans="1:10" ht="15" x14ac:dyDescent="0.2">
      <c r="A2771" s="129">
        <v>3211</v>
      </c>
      <c r="B2771" s="222" t="s">
        <v>110</v>
      </c>
      <c r="C2771" s="111">
        <v>43</v>
      </c>
      <c r="D2771" s="112" t="s">
        <v>25</v>
      </c>
      <c r="E2771" s="179">
        <v>200000</v>
      </c>
      <c r="F2771" s="179">
        <v>200000</v>
      </c>
      <c r="G2771" s="179"/>
      <c r="H2771" s="179"/>
      <c r="I2771" s="179">
        <f t="shared" si="825"/>
        <v>200000</v>
      </c>
    </row>
    <row r="2772" spans="1:10" ht="15" x14ac:dyDescent="0.2">
      <c r="A2772" s="129">
        <v>3212</v>
      </c>
      <c r="B2772" s="222" t="s">
        <v>111</v>
      </c>
      <c r="C2772" s="111">
        <v>43</v>
      </c>
      <c r="D2772" s="112" t="s">
        <v>25</v>
      </c>
      <c r="E2772" s="179">
        <v>76500</v>
      </c>
      <c r="F2772" s="179">
        <v>76500</v>
      </c>
      <c r="G2772" s="179"/>
      <c r="H2772" s="179"/>
      <c r="I2772" s="179">
        <f t="shared" si="825"/>
        <v>76500</v>
      </c>
    </row>
    <row r="2773" spans="1:10" s="115" customFormat="1" x14ac:dyDescent="0.2">
      <c r="A2773" s="129">
        <v>3213</v>
      </c>
      <c r="B2773" s="222" t="s">
        <v>112</v>
      </c>
      <c r="C2773" s="111">
        <v>43</v>
      </c>
      <c r="D2773" s="112" t="s">
        <v>25</v>
      </c>
      <c r="E2773" s="179">
        <v>60000</v>
      </c>
      <c r="F2773" s="179">
        <v>60000</v>
      </c>
      <c r="G2773" s="179"/>
      <c r="H2773" s="179"/>
      <c r="I2773" s="179">
        <f t="shared" si="825"/>
        <v>60000</v>
      </c>
      <c r="J2773" s="120"/>
    </row>
    <row r="2774" spans="1:10" ht="15" x14ac:dyDescent="0.2">
      <c r="A2774" s="129">
        <v>3214</v>
      </c>
      <c r="B2774" s="222" t="s">
        <v>234</v>
      </c>
      <c r="C2774" s="111">
        <v>43</v>
      </c>
      <c r="D2774" s="112" t="s">
        <v>25</v>
      </c>
      <c r="E2774" s="179">
        <v>5000</v>
      </c>
      <c r="F2774" s="179">
        <v>5000</v>
      </c>
      <c r="G2774" s="179"/>
      <c r="H2774" s="179"/>
      <c r="I2774" s="179">
        <f t="shared" si="825"/>
        <v>5000</v>
      </c>
    </row>
    <row r="2775" spans="1:10" x14ac:dyDescent="0.2">
      <c r="A2775" s="126">
        <v>322</v>
      </c>
      <c r="B2775" s="227" t="s">
        <v>917</v>
      </c>
      <c r="C2775" s="117"/>
      <c r="D2775" s="128"/>
      <c r="E2775" s="121">
        <f>E2776+E2777+E2778+E2779+E2780+E2781</f>
        <v>2053000</v>
      </c>
      <c r="F2775" s="121">
        <f>F2776+F2777+F2778+F2779+F2780+F2781</f>
        <v>2053000</v>
      </c>
      <c r="G2775" s="121">
        <f>G2776+G2777+G2778+G2779+G2780+G2781</f>
        <v>0</v>
      </c>
      <c r="H2775" s="121">
        <f>H2776+H2777+H2778+H2779+H2780+H2781</f>
        <v>0</v>
      </c>
      <c r="I2775" s="121">
        <f t="shared" si="825"/>
        <v>2053000</v>
      </c>
    </row>
    <row r="2776" spans="1:10" ht="15" x14ac:dyDescent="0.2">
      <c r="A2776" s="129">
        <v>3221</v>
      </c>
      <c r="B2776" s="222" t="s">
        <v>146</v>
      </c>
      <c r="C2776" s="111">
        <v>43</v>
      </c>
      <c r="D2776" s="112" t="s">
        <v>25</v>
      </c>
      <c r="E2776" s="179">
        <v>70000</v>
      </c>
      <c r="F2776" s="179">
        <v>70000</v>
      </c>
      <c r="G2776" s="179"/>
      <c r="H2776" s="179"/>
      <c r="I2776" s="179">
        <f t="shared" si="825"/>
        <v>70000</v>
      </c>
    </row>
    <row r="2777" spans="1:10" ht="15" x14ac:dyDescent="0.2">
      <c r="A2777" s="129">
        <v>3222</v>
      </c>
      <c r="B2777" s="222" t="s">
        <v>114</v>
      </c>
      <c r="C2777" s="111">
        <v>43</v>
      </c>
      <c r="D2777" s="112" t="s">
        <v>25</v>
      </c>
      <c r="E2777" s="179">
        <v>10000</v>
      </c>
      <c r="F2777" s="179">
        <v>10000</v>
      </c>
      <c r="G2777" s="179"/>
      <c r="H2777" s="179"/>
      <c r="I2777" s="179">
        <f t="shared" si="825"/>
        <v>10000</v>
      </c>
    </row>
    <row r="2778" spans="1:10" ht="15" x14ac:dyDescent="0.2">
      <c r="A2778" s="129">
        <v>3223</v>
      </c>
      <c r="B2778" s="222" t="s">
        <v>115</v>
      </c>
      <c r="C2778" s="111">
        <v>43</v>
      </c>
      <c r="D2778" s="112" t="s">
        <v>25</v>
      </c>
      <c r="E2778" s="179">
        <v>1900000</v>
      </c>
      <c r="F2778" s="179">
        <v>1900000</v>
      </c>
      <c r="G2778" s="179"/>
      <c r="H2778" s="179"/>
      <c r="I2778" s="179">
        <f t="shared" si="825"/>
        <v>1900000</v>
      </c>
    </row>
    <row r="2779" spans="1:10" ht="15" x14ac:dyDescent="0.2">
      <c r="A2779" s="129">
        <v>3224</v>
      </c>
      <c r="B2779" s="222" t="s">
        <v>144</v>
      </c>
      <c r="C2779" s="111">
        <v>43</v>
      </c>
      <c r="D2779" s="112" t="s">
        <v>25</v>
      </c>
      <c r="E2779" s="179">
        <v>20000</v>
      </c>
      <c r="F2779" s="179">
        <v>20000</v>
      </c>
      <c r="G2779" s="179"/>
      <c r="H2779" s="179"/>
      <c r="I2779" s="179">
        <f t="shared" si="825"/>
        <v>20000</v>
      </c>
    </row>
    <row r="2780" spans="1:10" s="115" customFormat="1" x14ac:dyDescent="0.2">
      <c r="A2780" s="129">
        <v>3225</v>
      </c>
      <c r="B2780" s="222" t="s">
        <v>151</v>
      </c>
      <c r="C2780" s="111">
        <v>43</v>
      </c>
      <c r="D2780" s="112" t="s">
        <v>25</v>
      </c>
      <c r="E2780" s="179">
        <v>3000</v>
      </c>
      <c r="F2780" s="179">
        <v>3000</v>
      </c>
      <c r="G2780" s="179"/>
      <c r="H2780" s="179"/>
      <c r="I2780" s="179">
        <f t="shared" si="825"/>
        <v>3000</v>
      </c>
      <c r="J2780" s="120"/>
    </row>
    <row r="2781" spans="1:10" ht="15" x14ac:dyDescent="0.2">
      <c r="A2781" s="129">
        <v>3227</v>
      </c>
      <c r="B2781" s="222" t="s">
        <v>235</v>
      </c>
      <c r="C2781" s="111">
        <v>43</v>
      </c>
      <c r="D2781" s="112" t="s">
        <v>25</v>
      </c>
      <c r="E2781" s="179">
        <v>50000</v>
      </c>
      <c r="F2781" s="179">
        <v>50000</v>
      </c>
      <c r="G2781" s="179"/>
      <c r="H2781" s="179"/>
      <c r="I2781" s="179">
        <f t="shared" si="825"/>
        <v>50000</v>
      </c>
    </row>
    <row r="2782" spans="1:10" x14ac:dyDescent="0.2">
      <c r="A2782" s="126">
        <v>323</v>
      </c>
      <c r="B2782" s="227" t="s">
        <v>918</v>
      </c>
      <c r="C2782" s="117"/>
      <c r="D2782" s="128"/>
      <c r="E2782" s="121">
        <f>E2783+E2784+E2785+E2786+E2787+E2788+E2789+E2790+E2791</f>
        <v>3285000</v>
      </c>
      <c r="F2782" s="121">
        <f>F2783+F2784+F2785+F2786+F2787+F2788+F2789+F2790+F2791</f>
        <v>3285000</v>
      </c>
      <c r="G2782" s="121">
        <f>G2783+G2784+G2785+G2786+G2787+G2788+G2789+G2790+G2791</f>
        <v>0</v>
      </c>
      <c r="H2782" s="121">
        <f>H2783+H2784+H2785+H2786+H2787+H2788+H2789+H2790+H2791</f>
        <v>0</v>
      </c>
      <c r="I2782" s="121">
        <f t="shared" si="825"/>
        <v>3285000</v>
      </c>
    </row>
    <row r="2783" spans="1:10" ht="15" x14ac:dyDescent="0.2">
      <c r="A2783" s="129">
        <v>3231</v>
      </c>
      <c r="B2783" s="222" t="s">
        <v>117</v>
      </c>
      <c r="C2783" s="111">
        <v>43</v>
      </c>
      <c r="D2783" s="112" t="s">
        <v>25</v>
      </c>
      <c r="E2783" s="179">
        <v>200000</v>
      </c>
      <c r="F2783" s="179">
        <v>200000</v>
      </c>
      <c r="G2783" s="179"/>
      <c r="H2783" s="179"/>
      <c r="I2783" s="179">
        <f t="shared" si="825"/>
        <v>200000</v>
      </c>
    </row>
    <row r="2784" spans="1:10" ht="15" x14ac:dyDescent="0.2">
      <c r="A2784" s="129">
        <v>3232</v>
      </c>
      <c r="B2784" s="222" t="s">
        <v>118</v>
      </c>
      <c r="C2784" s="111">
        <v>43</v>
      </c>
      <c r="D2784" s="112" t="s">
        <v>25</v>
      </c>
      <c r="E2784" s="179">
        <v>300000</v>
      </c>
      <c r="F2784" s="179">
        <v>300000</v>
      </c>
      <c r="G2784" s="179"/>
      <c r="H2784" s="179"/>
      <c r="I2784" s="179">
        <f t="shared" si="825"/>
        <v>300000</v>
      </c>
    </row>
    <row r="2785" spans="1:10" ht="15" x14ac:dyDescent="0.2">
      <c r="A2785" s="129">
        <v>3233</v>
      </c>
      <c r="B2785" s="222" t="s">
        <v>119</v>
      </c>
      <c r="C2785" s="111">
        <v>43</v>
      </c>
      <c r="D2785" s="112" t="s">
        <v>25</v>
      </c>
      <c r="E2785" s="179">
        <v>300000</v>
      </c>
      <c r="F2785" s="179">
        <v>300000</v>
      </c>
      <c r="G2785" s="179"/>
      <c r="H2785" s="179"/>
      <c r="I2785" s="179">
        <f t="shared" si="825"/>
        <v>300000</v>
      </c>
    </row>
    <row r="2786" spans="1:10" ht="15" x14ac:dyDescent="0.2">
      <c r="A2786" s="129">
        <v>3234</v>
      </c>
      <c r="B2786" s="222" t="s">
        <v>735</v>
      </c>
      <c r="C2786" s="111">
        <v>43</v>
      </c>
      <c r="D2786" s="112" t="s">
        <v>25</v>
      </c>
      <c r="E2786" s="179">
        <v>1300000</v>
      </c>
      <c r="F2786" s="179">
        <v>1300000</v>
      </c>
      <c r="G2786" s="179"/>
      <c r="H2786" s="179"/>
      <c r="I2786" s="179">
        <f t="shared" si="825"/>
        <v>1300000</v>
      </c>
    </row>
    <row r="2787" spans="1:10" ht="15" x14ac:dyDescent="0.2">
      <c r="A2787" s="129">
        <v>3235</v>
      </c>
      <c r="B2787" s="222" t="s">
        <v>42</v>
      </c>
      <c r="C2787" s="111">
        <v>43</v>
      </c>
      <c r="D2787" s="112" t="s">
        <v>25</v>
      </c>
      <c r="E2787" s="179">
        <v>60000</v>
      </c>
      <c r="F2787" s="179">
        <v>60000</v>
      </c>
      <c r="G2787" s="179"/>
      <c r="H2787" s="179"/>
      <c r="I2787" s="179">
        <f t="shared" si="825"/>
        <v>60000</v>
      </c>
    </row>
    <row r="2788" spans="1:10" ht="15" x14ac:dyDescent="0.2">
      <c r="A2788" s="129">
        <v>3236</v>
      </c>
      <c r="B2788" s="222" t="s">
        <v>736</v>
      </c>
      <c r="C2788" s="111">
        <v>43</v>
      </c>
      <c r="D2788" s="112" t="s">
        <v>25</v>
      </c>
      <c r="E2788" s="179">
        <v>50000</v>
      </c>
      <c r="F2788" s="179">
        <v>50000</v>
      </c>
      <c r="G2788" s="179"/>
      <c r="H2788" s="179"/>
      <c r="I2788" s="179">
        <f t="shared" si="825"/>
        <v>50000</v>
      </c>
    </row>
    <row r="2789" spans="1:10" ht="15" x14ac:dyDescent="0.2">
      <c r="A2789" s="129">
        <v>3237</v>
      </c>
      <c r="B2789" s="222" t="s">
        <v>36</v>
      </c>
      <c r="C2789" s="111">
        <v>43</v>
      </c>
      <c r="D2789" s="112" t="s">
        <v>25</v>
      </c>
      <c r="E2789" s="179">
        <v>800000</v>
      </c>
      <c r="F2789" s="179">
        <v>800000</v>
      </c>
      <c r="G2789" s="179"/>
      <c r="H2789" s="179"/>
      <c r="I2789" s="179">
        <f t="shared" si="825"/>
        <v>800000</v>
      </c>
    </row>
    <row r="2790" spans="1:10" s="115" customFormat="1" x14ac:dyDescent="0.2">
      <c r="A2790" s="129">
        <v>3238</v>
      </c>
      <c r="B2790" s="222" t="s">
        <v>122</v>
      </c>
      <c r="C2790" s="111">
        <v>43</v>
      </c>
      <c r="D2790" s="112" t="s">
        <v>25</v>
      </c>
      <c r="E2790" s="179">
        <v>55000</v>
      </c>
      <c r="F2790" s="179">
        <v>55000</v>
      </c>
      <c r="G2790" s="179"/>
      <c r="H2790" s="179"/>
      <c r="I2790" s="179">
        <f t="shared" si="825"/>
        <v>55000</v>
      </c>
      <c r="J2790" s="120"/>
    </row>
    <row r="2791" spans="1:10" ht="15" x14ac:dyDescent="0.2">
      <c r="A2791" s="129">
        <v>3239</v>
      </c>
      <c r="B2791" s="222" t="s">
        <v>727</v>
      </c>
      <c r="C2791" s="111">
        <v>43</v>
      </c>
      <c r="D2791" s="112" t="s">
        <v>25</v>
      </c>
      <c r="E2791" s="179">
        <v>220000</v>
      </c>
      <c r="F2791" s="179">
        <v>220000</v>
      </c>
      <c r="G2791" s="179"/>
      <c r="H2791" s="179"/>
      <c r="I2791" s="179">
        <f t="shared" si="825"/>
        <v>220000</v>
      </c>
    </row>
    <row r="2792" spans="1:10" s="115" customFormat="1" x14ac:dyDescent="0.2">
      <c r="A2792" s="126">
        <v>324</v>
      </c>
      <c r="B2792" s="227" t="s">
        <v>238</v>
      </c>
      <c r="C2792" s="117"/>
      <c r="D2792" s="128"/>
      <c r="E2792" s="121">
        <f>E2793</f>
        <v>30000</v>
      </c>
      <c r="F2792" s="121">
        <f>F2793</f>
        <v>30000</v>
      </c>
      <c r="G2792" s="121">
        <f>G2793</f>
        <v>0</v>
      </c>
      <c r="H2792" s="121">
        <f>H2793</f>
        <v>0</v>
      </c>
      <c r="I2792" s="121">
        <f t="shared" si="825"/>
        <v>30000</v>
      </c>
      <c r="J2792" s="120"/>
    </row>
    <row r="2793" spans="1:10" ht="15" x14ac:dyDescent="0.2">
      <c r="A2793" s="129">
        <v>3241</v>
      </c>
      <c r="B2793" s="222" t="s">
        <v>238</v>
      </c>
      <c r="C2793" s="111">
        <v>43</v>
      </c>
      <c r="D2793" s="112" t="s">
        <v>25</v>
      </c>
      <c r="E2793" s="179">
        <v>30000</v>
      </c>
      <c r="F2793" s="179">
        <v>30000</v>
      </c>
      <c r="G2793" s="179"/>
      <c r="H2793" s="179"/>
      <c r="I2793" s="179">
        <f t="shared" si="825"/>
        <v>30000</v>
      </c>
    </row>
    <row r="2794" spans="1:10" x14ac:dyDescent="0.2">
      <c r="A2794" s="126">
        <v>329</v>
      </c>
      <c r="B2794" s="227" t="s">
        <v>125</v>
      </c>
      <c r="C2794" s="117"/>
      <c r="D2794" s="128"/>
      <c r="E2794" s="121">
        <f>E2795+E2796+E2797+E2798+E2799+E2800+E2801</f>
        <v>645000</v>
      </c>
      <c r="F2794" s="121">
        <f>F2795+F2796+F2797+F2798+F2799+F2800+F2801</f>
        <v>645000</v>
      </c>
      <c r="G2794" s="121">
        <f>G2795+G2796+G2797+G2798+G2799+G2800+G2801</f>
        <v>0</v>
      </c>
      <c r="H2794" s="121">
        <f>H2795+H2796+H2797+H2798+H2799+H2800+H2801</f>
        <v>0</v>
      </c>
      <c r="I2794" s="121">
        <f t="shared" si="825"/>
        <v>645000</v>
      </c>
    </row>
    <row r="2795" spans="1:10" ht="30" x14ac:dyDescent="0.2">
      <c r="A2795" s="129">
        <v>3291</v>
      </c>
      <c r="B2795" s="222" t="s">
        <v>152</v>
      </c>
      <c r="C2795" s="111">
        <v>43</v>
      </c>
      <c r="D2795" s="112" t="s">
        <v>25</v>
      </c>
      <c r="E2795" s="179">
        <v>320000</v>
      </c>
      <c r="F2795" s="179">
        <v>320000</v>
      </c>
      <c r="G2795" s="179"/>
      <c r="H2795" s="179"/>
      <c r="I2795" s="179">
        <f t="shared" si="825"/>
        <v>320000</v>
      </c>
    </row>
    <row r="2796" spans="1:10" ht="15" x14ac:dyDescent="0.2">
      <c r="A2796" s="129">
        <v>3292</v>
      </c>
      <c r="B2796" s="222" t="s">
        <v>123</v>
      </c>
      <c r="C2796" s="111">
        <v>43</v>
      </c>
      <c r="D2796" s="112" t="s">
        <v>25</v>
      </c>
      <c r="E2796" s="179">
        <v>45000</v>
      </c>
      <c r="F2796" s="179">
        <v>45000</v>
      </c>
      <c r="G2796" s="179"/>
      <c r="H2796" s="179"/>
      <c r="I2796" s="179">
        <f t="shared" si="825"/>
        <v>45000</v>
      </c>
    </row>
    <row r="2797" spans="1:10" ht="15" x14ac:dyDescent="0.2">
      <c r="A2797" s="129">
        <v>3293</v>
      </c>
      <c r="B2797" s="222" t="s">
        <v>124</v>
      </c>
      <c r="C2797" s="111">
        <v>43</v>
      </c>
      <c r="D2797" s="112" t="s">
        <v>25</v>
      </c>
      <c r="E2797" s="179">
        <v>100000</v>
      </c>
      <c r="F2797" s="179">
        <v>100000</v>
      </c>
      <c r="G2797" s="179"/>
      <c r="H2797" s="179"/>
      <c r="I2797" s="179">
        <f t="shared" si="825"/>
        <v>100000</v>
      </c>
    </row>
    <row r="2798" spans="1:10" ht="15" x14ac:dyDescent="0.2">
      <c r="A2798" s="129">
        <v>3294</v>
      </c>
      <c r="B2798" s="222" t="s">
        <v>610</v>
      </c>
      <c r="C2798" s="111">
        <v>43</v>
      </c>
      <c r="D2798" s="112" t="s">
        <v>25</v>
      </c>
      <c r="E2798" s="179">
        <v>120000</v>
      </c>
      <c r="F2798" s="179">
        <v>120000</v>
      </c>
      <c r="G2798" s="179"/>
      <c r="H2798" s="179"/>
      <c r="I2798" s="179">
        <f t="shared" si="825"/>
        <v>120000</v>
      </c>
    </row>
    <row r="2799" spans="1:10" ht="15" x14ac:dyDescent="0.2">
      <c r="A2799" s="129">
        <v>3295</v>
      </c>
      <c r="B2799" s="222" t="s">
        <v>237</v>
      </c>
      <c r="C2799" s="111">
        <v>43</v>
      </c>
      <c r="D2799" s="112" t="s">
        <v>25</v>
      </c>
      <c r="E2799" s="179">
        <v>30000</v>
      </c>
      <c r="F2799" s="179">
        <v>30000</v>
      </c>
      <c r="G2799" s="179"/>
      <c r="H2799" s="179"/>
      <c r="I2799" s="179">
        <f t="shared" si="825"/>
        <v>30000</v>
      </c>
    </row>
    <row r="2800" spans="1:10" ht="15" x14ac:dyDescent="0.2">
      <c r="A2800" s="129">
        <v>3296</v>
      </c>
      <c r="B2800" s="222" t="s">
        <v>611</v>
      </c>
      <c r="C2800" s="111">
        <v>43</v>
      </c>
      <c r="D2800" s="112" t="s">
        <v>25</v>
      </c>
      <c r="E2800" s="179">
        <v>20000</v>
      </c>
      <c r="F2800" s="179">
        <v>20000</v>
      </c>
      <c r="G2800" s="179"/>
      <c r="H2800" s="179"/>
      <c r="I2800" s="179">
        <f t="shared" si="825"/>
        <v>20000</v>
      </c>
    </row>
    <row r="2801" spans="1:10" s="115" customFormat="1" x14ac:dyDescent="0.2">
      <c r="A2801" s="129">
        <v>3299</v>
      </c>
      <c r="B2801" s="222" t="s">
        <v>125</v>
      </c>
      <c r="C2801" s="111">
        <v>43</v>
      </c>
      <c r="D2801" s="112" t="s">
        <v>25</v>
      </c>
      <c r="E2801" s="179">
        <v>10000</v>
      </c>
      <c r="F2801" s="179">
        <v>10000</v>
      </c>
      <c r="G2801" s="179"/>
      <c r="H2801" s="179"/>
      <c r="I2801" s="179">
        <f t="shared" si="825"/>
        <v>10000</v>
      </c>
      <c r="J2801" s="120"/>
    </row>
    <row r="2802" spans="1:10" x14ac:dyDescent="0.2">
      <c r="A2802" s="210" t="s">
        <v>978</v>
      </c>
      <c r="B2802" s="211" t="s">
        <v>988</v>
      </c>
      <c r="C2802" s="212"/>
      <c r="D2802" s="212"/>
      <c r="E2802" s="213">
        <f t="shared" ref="E2802:H2802" si="837">E2803+E2805</f>
        <v>427000</v>
      </c>
      <c r="F2802" s="213">
        <f t="shared" si="837"/>
        <v>427000</v>
      </c>
      <c r="G2802" s="213">
        <f t="shared" si="837"/>
        <v>0</v>
      </c>
      <c r="H2802" s="213">
        <f t="shared" si="837"/>
        <v>0</v>
      </c>
      <c r="I2802" s="213">
        <f t="shared" si="825"/>
        <v>427000</v>
      </c>
    </row>
    <row r="2803" spans="1:10" s="115" customFormat="1" x14ac:dyDescent="0.2">
      <c r="A2803" s="126">
        <v>342</v>
      </c>
      <c r="B2803" s="119" t="s">
        <v>922</v>
      </c>
      <c r="C2803" s="117"/>
      <c r="D2803" s="128"/>
      <c r="E2803" s="121">
        <f>E2804</f>
        <v>1000</v>
      </c>
      <c r="F2803" s="121">
        <f>F2804</f>
        <v>1000</v>
      </c>
      <c r="G2803" s="121">
        <f>G2804</f>
        <v>0</v>
      </c>
      <c r="H2803" s="121">
        <f>H2804</f>
        <v>0</v>
      </c>
      <c r="I2803" s="121">
        <f t="shared" si="825"/>
        <v>1000</v>
      </c>
      <c r="J2803" s="120"/>
    </row>
    <row r="2804" spans="1:10" ht="30" x14ac:dyDescent="0.2">
      <c r="A2804" s="129">
        <v>3423</v>
      </c>
      <c r="B2804" s="222" t="s">
        <v>713</v>
      </c>
      <c r="C2804" s="111">
        <v>43</v>
      </c>
      <c r="D2804" s="112" t="s">
        <v>25</v>
      </c>
      <c r="E2804" s="179">
        <v>1000</v>
      </c>
      <c r="F2804" s="179">
        <v>1000</v>
      </c>
      <c r="G2804" s="179"/>
      <c r="H2804" s="179"/>
      <c r="I2804" s="179">
        <f t="shared" si="825"/>
        <v>1000</v>
      </c>
    </row>
    <row r="2805" spans="1:10" x14ac:dyDescent="0.2">
      <c r="A2805" s="126">
        <v>343</v>
      </c>
      <c r="B2805" s="227" t="s">
        <v>919</v>
      </c>
      <c r="C2805" s="117"/>
      <c r="D2805" s="128"/>
      <c r="E2805" s="121">
        <f>E2806+E2807+E2808+E2809</f>
        <v>426000</v>
      </c>
      <c r="F2805" s="121">
        <f>F2806+F2807+F2808+F2809</f>
        <v>426000</v>
      </c>
      <c r="G2805" s="121">
        <f>G2806+G2807+G2808+G2809</f>
        <v>0</v>
      </c>
      <c r="H2805" s="121">
        <f>H2806+H2807+H2808+H2809</f>
        <v>0</v>
      </c>
      <c r="I2805" s="121">
        <f t="shared" si="825"/>
        <v>426000</v>
      </c>
    </row>
    <row r="2806" spans="1:10" ht="15" x14ac:dyDescent="0.2">
      <c r="A2806" s="129">
        <v>3431</v>
      </c>
      <c r="B2806" s="222" t="s">
        <v>153</v>
      </c>
      <c r="C2806" s="111">
        <v>43</v>
      </c>
      <c r="D2806" s="112" t="s">
        <v>25</v>
      </c>
      <c r="E2806" s="179">
        <v>20000</v>
      </c>
      <c r="F2806" s="179">
        <v>20000</v>
      </c>
      <c r="G2806" s="179"/>
      <c r="H2806" s="179"/>
      <c r="I2806" s="179">
        <f t="shared" si="825"/>
        <v>20000</v>
      </c>
    </row>
    <row r="2807" spans="1:10" ht="15" x14ac:dyDescent="0.2">
      <c r="A2807" s="129">
        <v>3432</v>
      </c>
      <c r="B2807" s="222" t="s">
        <v>633</v>
      </c>
      <c r="C2807" s="111">
        <v>43</v>
      </c>
      <c r="D2807" s="112" t="s">
        <v>25</v>
      </c>
      <c r="E2807" s="179">
        <v>400000</v>
      </c>
      <c r="F2807" s="179">
        <v>400000</v>
      </c>
      <c r="G2807" s="179"/>
      <c r="H2807" s="179"/>
      <c r="I2807" s="179">
        <f t="shared" si="825"/>
        <v>400000</v>
      </c>
    </row>
    <row r="2808" spans="1:10" ht="15" x14ac:dyDescent="0.2">
      <c r="A2808" s="129">
        <v>3433</v>
      </c>
      <c r="B2808" s="222" t="s">
        <v>126</v>
      </c>
      <c r="C2808" s="111">
        <v>43</v>
      </c>
      <c r="D2808" s="112" t="s">
        <v>25</v>
      </c>
      <c r="E2808" s="179">
        <v>1000</v>
      </c>
      <c r="F2808" s="179">
        <v>1000</v>
      </c>
      <c r="G2808" s="179"/>
      <c r="H2808" s="179"/>
      <c r="I2808" s="179">
        <f t="shared" si="825"/>
        <v>1000</v>
      </c>
    </row>
    <row r="2809" spans="1:10" s="115" customFormat="1" x14ac:dyDescent="0.2">
      <c r="A2809" s="129">
        <v>3434</v>
      </c>
      <c r="B2809" s="222" t="s">
        <v>127</v>
      </c>
      <c r="C2809" s="111">
        <v>43</v>
      </c>
      <c r="D2809" s="112" t="s">
        <v>25</v>
      </c>
      <c r="E2809" s="179">
        <v>5000</v>
      </c>
      <c r="F2809" s="179">
        <v>5000</v>
      </c>
      <c r="G2809" s="179"/>
      <c r="H2809" s="179"/>
      <c r="I2809" s="179">
        <f t="shared" si="825"/>
        <v>5000</v>
      </c>
      <c r="J2809" s="120"/>
    </row>
    <row r="2810" spans="1:10" x14ac:dyDescent="0.2">
      <c r="A2810" s="210" t="s">
        <v>982</v>
      </c>
      <c r="B2810" s="211" t="s">
        <v>992</v>
      </c>
      <c r="C2810" s="212"/>
      <c r="D2810" s="212"/>
      <c r="E2810" s="213">
        <f t="shared" ref="E2810:H2810" si="838">E2811</f>
        <v>5000</v>
      </c>
      <c r="F2810" s="213">
        <f t="shared" si="838"/>
        <v>5000</v>
      </c>
      <c r="G2810" s="213">
        <f t="shared" si="838"/>
        <v>0</v>
      </c>
      <c r="H2810" s="213">
        <f t="shared" si="838"/>
        <v>0</v>
      </c>
      <c r="I2810" s="213">
        <f t="shared" si="825"/>
        <v>5000</v>
      </c>
    </row>
    <row r="2811" spans="1:10" x14ac:dyDescent="0.2">
      <c r="A2811" s="126">
        <v>383</v>
      </c>
      <c r="B2811" s="228" t="s">
        <v>932</v>
      </c>
      <c r="C2811" s="117"/>
      <c r="D2811" s="128"/>
      <c r="E2811" s="121">
        <f>E2812+E2813+E2814+E2815+E2816</f>
        <v>5000</v>
      </c>
      <c r="F2811" s="121">
        <f>F2812+F2813+F2814+F2815+F2816</f>
        <v>5000</v>
      </c>
      <c r="G2811" s="121">
        <f>G2812+G2813+G2814+G2815+G2816</f>
        <v>0</v>
      </c>
      <c r="H2811" s="121">
        <f>H2812+H2813+H2814+H2815+H2816</f>
        <v>0</v>
      </c>
      <c r="I2811" s="121">
        <f t="shared" si="825"/>
        <v>5000</v>
      </c>
    </row>
    <row r="2812" spans="1:10" ht="15" x14ac:dyDescent="0.2">
      <c r="A2812" s="129">
        <v>3831</v>
      </c>
      <c r="B2812" s="222" t="s">
        <v>295</v>
      </c>
      <c r="C2812" s="111">
        <v>43</v>
      </c>
      <c r="D2812" s="112" t="s">
        <v>25</v>
      </c>
      <c r="E2812" s="179">
        <v>1000</v>
      </c>
      <c r="F2812" s="179">
        <v>1000</v>
      </c>
      <c r="G2812" s="179"/>
      <c r="H2812" s="179"/>
      <c r="I2812" s="179">
        <f t="shared" si="825"/>
        <v>1000</v>
      </c>
    </row>
    <row r="2813" spans="1:10" ht="15" x14ac:dyDescent="0.2">
      <c r="A2813" s="129">
        <v>3832</v>
      </c>
      <c r="B2813" s="222" t="s">
        <v>737</v>
      </c>
      <c r="C2813" s="111">
        <v>43</v>
      </c>
      <c r="D2813" s="112" t="s">
        <v>25</v>
      </c>
      <c r="E2813" s="179">
        <v>1000</v>
      </c>
      <c r="F2813" s="179">
        <v>1000</v>
      </c>
      <c r="G2813" s="179"/>
      <c r="H2813" s="179"/>
      <c r="I2813" s="179">
        <f t="shared" si="825"/>
        <v>1000</v>
      </c>
    </row>
    <row r="2814" spans="1:10" ht="15" x14ac:dyDescent="0.2">
      <c r="A2814" s="129">
        <v>3833</v>
      </c>
      <c r="B2814" s="222" t="s">
        <v>619</v>
      </c>
      <c r="C2814" s="111">
        <v>43</v>
      </c>
      <c r="D2814" s="112" t="s">
        <v>25</v>
      </c>
      <c r="E2814" s="179">
        <v>1000</v>
      </c>
      <c r="F2814" s="179">
        <v>1000</v>
      </c>
      <c r="G2814" s="179"/>
      <c r="H2814" s="179"/>
      <c r="I2814" s="179">
        <f t="shared" si="825"/>
        <v>1000</v>
      </c>
    </row>
    <row r="2815" spans="1:10" ht="15" x14ac:dyDescent="0.2">
      <c r="A2815" s="129">
        <v>3834</v>
      </c>
      <c r="B2815" s="222" t="s">
        <v>738</v>
      </c>
      <c r="C2815" s="111">
        <v>43</v>
      </c>
      <c r="D2815" s="112" t="s">
        <v>25</v>
      </c>
      <c r="E2815" s="179">
        <v>1000</v>
      </c>
      <c r="F2815" s="179">
        <v>1000</v>
      </c>
      <c r="G2815" s="179"/>
      <c r="H2815" s="179"/>
      <c r="I2815" s="179">
        <f t="shared" si="825"/>
        <v>1000</v>
      </c>
    </row>
    <row r="2816" spans="1:10" s="115" customFormat="1" x14ac:dyDescent="0.2">
      <c r="A2816" s="129">
        <v>3835</v>
      </c>
      <c r="B2816" s="222" t="s">
        <v>612</v>
      </c>
      <c r="C2816" s="111">
        <v>43</v>
      </c>
      <c r="D2816" s="112" t="s">
        <v>25</v>
      </c>
      <c r="E2816" s="179">
        <v>1000</v>
      </c>
      <c r="F2816" s="179">
        <v>1000</v>
      </c>
      <c r="G2816" s="179"/>
      <c r="H2816" s="179"/>
      <c r="I2816" s="179">
        <f t="shared" si="825"/>
        <v>1000</v>
      </c>
      <c r="J2816" s="120"/>
    </row>
    <row r="2817" spans="1:10" x14ac:dyDescent="0.2">
      <c r="A2817" s="210" t="s">
        <v>977</v>
      </c>
      <c r="B2817" s="211" t="s">
        <v>994</v>
      </c>
      <c r="C2817" s="212"/>
      <c r="D2817" s="212"/>
      <c r="E2817" s="213">
        <f t="shared" ref="E2817:H2817" si="839">E2818+E2825+E2827+E2829</f>
        <v>666000</v>
      </c>
      <c r="F2817" s="213">
        <f t="shared" si="839"/>
        <v>666000</v>
      </c>
      <c r="G2817" s="213">
        <f t="shared" si="839"/>
        <v>0</v>
      </c>
      <c r="H2817" s="213">
        <f t="shared" si="839"/>
        <v>0</v>
      </c>
      <c r="I2817" s="213">
        <f t="shared" si="825"/>
        <v>666000</v>
      </c>
    </row>
    <row r="2818" spans="1:10" x14ac:dyDescent="0.2">
      <c r="A2818" s="126">
        <v>422</v>
      </c>
      <c r="B2818" s="227" t="s">
        <v>921</v>
      </c>
      <c r="C2818" s="117"/>
      <c r="D2818" s="128"/>
      <c r="E2818" s="121">
        <f>E2819+E2820+E2821+E2822+E2823+E2824</f>
        <v>475000</v>
      </c>
      <c r="F2818" s="121">
        <f>F2819+F2820+F2821+F2822+F2823+F2824</f>
        <v>475000</v>
      </c>
      <c r="G2818" s="121">
        <f>G2819+G2820+G2821+G2822+G2823+G2824</f>
        <v>0</v>
      </c>
      <c r="H2818" s="121">
        <f>H2819+H2820+H2821+H2822+H2823+H2824</f>
        <v>0</v>
      </c>
      <c r="I2818" s="121">
        <f t="shared" si="825"/>
        <v>475000</v>
      </c>
    </row>
    <row r="2819" spans="1:10" ht="15" x14ac:dyDescent="0.2">
      <c r="A2819" s="129">
        <v>4221</v>
      </c>
      <c r="B2819" s="222" t="s">
        <v>129</v>
      </c>
      <c r="C2819" s="111">
        <v>43</v>
      </c>
      <c r="D2819" s="112" t="s">
        <v>25</v>
      </c>
      <c r="E2819" s="179">
        <v>90000</v>
      </c>
      <c r="F2819" s="179">
        <v>90000</v>
      </c>
      <c r="G2819" s="179"/>
      <c r="H2819" s="179"/>
      <c r="I2819" s="179">
        <f t="shared" ref="I2819:I2883" si="840">F2819-G2819+H2819</f>
        <v>90000</v>
      </c>
    </row>
    <row r="2820" spans="1:10" ht="15" x14ac:dyDescent="0.2">
      <c r="A2820" s="129">
        <v>4222</v>
      </c>
      <c r="B2820" s="222" t="s">
        <v>739</v>
      </c>
      <c r="C2820" s="111">
        <v>43</v>
      </c>
      <c r="D2820" s="112" t="s">
        <v>25</v>
      </c>
      <c r="E2820" s="179">
        <v>50000</v>
      </c>
      <c r="F2820" s="179">
        <v>50000</v>
      </c>
      <c r="G2820" s="179"/>
      <c r="H2820" s="179"/>
      <c r="I2820" s="179">
        <f t="shared" si="840"/>
        <v>50000</v>
      </c>
    </row>
    <row r="2821" spans="1:10" ht="15" x14ac:dyDescent="0.2">
      <c r="A2821" s="129">
        <v>4223</v>
      </c>
      <c r="B2821" s="222" t="s">
        <v>131</v>
      </c>
      <c r="C2821" s="111">
        <v>43</v>
      </c>
      <c r="D2821" s="112" t="s">
        <v>25</v>
      </c>
      <c r="E2821" s="179">
        <v>120000</v>
      </c>
      <c r="F2821" s="179">
        <v>120000</v>
      </c>
      <c r="G2821" s="179"/>
      <c r="H2821" s="179"/>
      <c r="I2821" s="179">
        <f t="shared" si="840"/>
        <v>120000</v>
      </c>
    </row>
    <row r="2822" spans="1:10" ht="15" x14ac:dyDescent="0.2">
      <c r="A2822" s="129">
        <v>4224</v>
      </c>
      <c r="B2822" s="222" t="s">
        <v>621</v>
      </c>
      <c r="C2822" s="111">
        <v>43</v>
      </c>
      <c r="D2822" s="112" t="s">
        <v>25</v>
      </c>
      <c r="E2822" s="179">
        <v>25000</v>
      </c>
      <c r="F2822" s="179">
        <v>25000</v>
      </c>
      <c r="G2822" s="179"/>
      <c r="H2822" s="179"/>
      <c r="I2822" s="179">
        <f t="shared" si="840"/>
        <v>25000</v>
      </c>
    </row>
    <row r="2823" spans="1:10" s="115" customFormat="1" x14ac:dyDescent="0.2">
      <c r="A2823" s="129">
        <v>4225</v>
      </c>
      <c r="B2823" s="222" t="s">
        <v>134</v>
      </c>
      <c r="C2823" s="111">
        <v>43</v>
      </c>
      <c r="D2823" s="112" t="s">
        <v>25</v>
      </c>
      <c r="E2823" s="179">
        <v>170000</v>
      </c>
      <c r="F2823" s="179">
        <v>170000</v>
      </c>
      <c r="G2823" s="179"/>
      <c r="H2823" s="179"/>
      <c r="I2823" s="179">
        <f t="shared" si="840"/>
        <v>170000</v>
      </c>
      <c r="J2823" s="120"/>
    </row>
    <row r="2824" spans="1:10" ht="15" x14ac:dyDescent="0.2">
      <c r="A2824" s="129">
        <v>4227</v>
      </c>
      <c r="B2824" s="222" t="s">
        <v>740</v>
      </c>
      <c r="C2824" s="111">
        <v>43</v>
      </c>
      <c r="D2824" s="112" t="s">
        <v>25</v>
      </c>
      <c r="E2824" s="179">
        <v>20000</v>
      </c>
      <c r="F2824" s="179">
        <v>20000</v>
      </c>
      <c r="G2824" s="179"/>
      <c r="H2824" s="179"/>
      <c r="I2824" s="179">
        <f t="shared" si="840"/>
        <v>20000</v>
      </c>
    </row>
    <row r="2825" spans="1:10" s="115" customFormat="1" x14ac:dyDescent="0.2">
      <c r="A2825" s="126">
        <v>423</v>
      </c>
      <c r="B2825" s="119" t="s">
        <v>937</v>
      </c>
      <c r="C2825" s="117"/>
      <c r="D2825" s="128"/>
      <c r="E2825" s="121">
        <f t="shared" ref="E2825:H2827" si="841">E2826</f>
        <v>1000</v>
      </c>
      <c r="F2825" s="121">
        <f t="shared" si="841"/>
        <v>1000</v>
      </c>
      <c r="G2825" s="121">
        <f t="shared" si="841"/>
        <v>0</v>
      </c>
      <c r="H2825" s="121">
        <f t="shared" si="841"/>
        <v>0</v>
      </c>
      <c r="I2825" s="121">
        <f t="shared" si="840"/>
        <v>1000</v>
      </c>
      <c r="J2825" s="120"/>
    </row>
    <row r="2826" spans="1:10" ht="15" x14ac:dyDescent="0.2">
      <c r="A2826" s="129">
        <v>4231</v>
      </c>
      <c r="B2826" s="222" t="s">
        <v>128</v>
      </c>
      <c r="C2826" s="111">
        <v>43</v>
      </c>
      <c r="D2826" s="112" t="s">
        <v>25</v>
      </c>
      <c r="E2826" s="179">
        <v>1000</v>
      </c>
      <c r="F2826" s="179">
        <v>1000</v>
      </c>
      <c r="G2826" s="179"/>
      <c r="H2826" s="179"/>
      <c r="I2826" s="179">
        <f t="shared" si="840"/>
        <v>1000</v>
      </c>
    </row>
    <row r="2827" spans="1:10" s="115" customFormat="1" x14ac:dyDescent="0.2">
      <c r="A2827" s="126">
        <v>425</v>
      </c>
      <c r="B2827" s="119" t="s">
        <v>938</v>
      </c>
      <c r="C2827" s="117"/>
      <c r="D2827" s="128"/>
      <c r="E2827" s="121">
        <f t="shared" si="841"/>
        <v>150000</v>
      </c>
      <c r="F2827" s="121">
        <f t="shared" si="841"/>
        <v>150000</v>
      </c>
      <c r="G2827" s="121">
        <f t="shared" si="841"/>
        <v>0</v>
      </c>
      <c r="H2827" s="121">
        <f t="shared" si="841"/>
        <v>0</v>
      </c>
      <c r="I2827" s="121">
        <f t="shared" si="840"/>
        <v>150000</v>
      </c>
      <c r="J2827" s="120"/>
    </row>
    <row r="2828" spans="1:10" ht="15" x14ac:dyDescent="0.2">
      <c r="A2828" s="129">
        <v>4251</v>
      </c>
      <c r="B2828" s="222" t="s">
        <v>741</v>
      </c>
      <c r="C2828" s="111">
        <v>43</v>
      </c>
      <c r="D2828" s="112" t="s">
        <v>25</v>
      </c>
      <c r="E2828" s="179">
        <v>150000</v>
      </c>
      <c r="F2828" s="179">
        <v>150000</v>
      </c>
      <c r="G2828" s="179"/>
      <c r="H2828" s="179"/>
      <c r="I2828" s="179">
        <f t="shared" si="840"/>
        <v>150000</v>
      </c>
    </row>
    <row r="2829" spans="1:10" x14ac:dyDescent="0.2">
      <c r="A2829" s="126">
        <v>426</v>
      </c>
      <c r="B2829" s="227" t="s">
        <v>939</v>
      </c>
      <c r="C2829" s="117"/>
      <c r="D2829" s="128"/>
      <c r="E2829" s="121">
        <f>E2830+E2831</f>
        <v>40000</v>
      </c>
      <c r="F2829" s="121">
        <f>F2830+F2831</f>
        <v>40000</v>
      </c>
      <c r="G2829" s="121">
        <f>G2830+G2831</f>
        <v>0</v>
      </c>
      <c r="H2829" s="121">
        <f>H2830+H2831</f>
        <v>0</v>
      </c>
      <c r="I2829" s="121">
        <f t="shared" si="840"/>
        <v>40000</v>
      </c>
    </row>
    <row r="2830" spans="1:10" s="115" customFormat="1" x14ac:dyDescent="0.2">
      <c r="A2830" s="129">
        <v>4262</v>
      </c>
      <c r="B2830" s="222" t="s">
        <v>135</v>
      </c>
      <c r="C2830" s="111">
        <v>43</v>
      </c>
      <c r="D2830" s="112" t="s">
        <v>25</v>
      </c>
      <c r="E2830" s="179">
        <v>20000</v>
      </c>
      <c r="F2830" s="179">
        <v>20000</v>
      </c>
      <c r="G2830" s="179"/>
      <c r="H2830" s="179"/>
      <c r="I2830" s="179">
        <f t="shared" si="840"/>
        <v>20000</v>
      </c>
      <c r="J2830" s="120"/>
    </row>
    <row r="2831" spans="1:10" s="115" customFormat="1" x14ac:dyDescent="0.2">
      <c r="A2831" s="129">
        <v>4264</v>
      </c>
      <c r="B2831" s="222" t="s">
        <v>742</v>
      </c>
      <c r="C2831" s="111">
        <v>43</v>
      </c>
      <c r="D2831" s="112" t="s">
        <v>25</v>
      </c>
      <c r="E2831" s="179">
        <v>20000</v>
      </c>
      <c r="F2831" s="179">
        <v>20000</v>
      </c>
      <c r="G2831" s="179"/>
      <c r="H2831" s="179"/>
      <c r="I2831" s="179">
        <f t="shared" si="840"/>
        <v>20000</v>
      </c>
      <c r="J2831" s="120"/>
    </row>
    <row r="2832" spans="1:10" x14ac:dyDescent="0.2">
      <c r="A2832" s="207" t="s">
        <v>952</v>
      </c>
      <c r="B2832" s="205" t="s">
        <v>953</v>
      </c>
      <c r="C2832" s="208"/>
      <c r="D2832" s="208"/>
      <c r="E2832" s="209">
        <f t="shared" ref="E2832:H2832" si="842">E2833</f>
        <v>725613</v>
      </c>
      <c r="F2832" s="209">
        <f t="shared" si="842"/>
        <v>725613</v>
      </c>
      <c r="G2832" s="209">
        <f t="shared" si="842"/>
        <v>0</v>
      </c>
      <c r="H2832" s="209">
        <f t="shared" si="842"/>
        <v>0</v>
      </c>
      <c r="I2832" s="209">
        <f t="shared" si="840"/>
        <v>725613</v>
      </c>
    </row>
    <row r="2833" spans="1:10" x14ac:dyDescent="0.2">
      <c r="A2833" s="210" t="s">
        <v>944</v>
      </c>
      <c r="B2833" s="211" t="s">
        <v>986</v>
      </c>
      <c r="C2833" s="212"/>
      <c r="D2833" s="212"/>
      <c r="E2833" s="213">
        <f t="shared" ref="E2833:H2833" si="843">E2834+E2836</f>
        <v>725613</v>
      </c>
      <c r="F2833" s="213">
        <f t="shared" si="843"/>
        <v>725613</v>
      </c>
      <c r="G2833" s="213">
        <f t="shared" si="843"/>
        <v>0</v>
      </c>
      <c r="H2833" s="213">
        <f t="shared" si="843"/>
        <v>0</v>
      </c>
      <c r="I2833" s="213">
        <f t="shared" si="840"/>
        <v>725613</v>
      </c>
    </row>
    <row r="2834" spans="1:10" x14ac:dyDescent="0.2">
      <c r="A2834" s="126">
        <v>311</v>
      </c>
      <c r="B2834" s="226" t="s">
        <v>914</v>
      </c>
      <c r="C2834" s="117"/>
      <c r="D2834" s="128"/>
      <c r="E2834" s="121">
        <f t="shared" ref="E2834:H2834" si="844">E2835</f>
        <v>622500</v>
      </c>
      <c r="F2834" s="121">
        <f t="shared" si="844"/>
        <v>622500</v>
      </c>
      <c r="G2834" s="121">
        <f t="shared" si="844"/>
        <v>0</v>
      </c>
      <c r="H2834" s="121">
        <f t="shared" si="844"/>
        <v>0</v>
      </c>
      <c r="I2834" s="121">
        <f t="shared" si="840"/>
        <v>622500</v>
      </c>
    </row>
    <row r="2835" spans="1:10" ht="15" x14ac:dyDescent="0.2">
      <c r="A2835" s="129">
        <v>3111</v>
      </c>
      <c r="B2835" s="222" t="s">
        <v>19</v>
      </c>
      <c r="C2835" s="111">
        <v>51</v>
      </c>
      <c r="D2835" s="112" t="s">
        <v>25</v>
      </c>
      <c r="E2835" s="179">
        <v>622500</v>
      </c>
      <c r="F2835" s="179">
        <v>622500</v>
      </c>
      <c r="G2835" s="179"/>
      <c r="H2835" s="179"/>
      <c r="I2835" s="179">
        <f t="shared" si="840"/>
        <v>622500</v>
      </c>
    </row>
    <row r="2836" spans="1:10" x14ac:dyDescent="0.2">
      <c r="A2836" s="126">
        <v>313</v>
      </c>
      <c r="B2836" s="227" t="s">
        <v>915</v>
      </c>
      <c r="C2836" s="117"/>
      <c r="D2836" s="128"/>
      <c r="E2836" s="121">
        <f>E2837</f>
        <v>103113</v>
      </c>
      <c r="F2836" s="121">
        <f>F2837</f>
        <v>103113</v>
      </c>
      <c r="G2836" s="121">
        <f>G2837</f>
        <v>0</v>
      </c>
      <c r="H2836" s="121">
        <f>H2837</f>
        <v>0</v>
      </c>
      <c r="I2836" s="121">
        <f t="shared" si="840"/>
        <v>103113</v>
      </c>
    </row>
    <row r="2837" spans="1:10" s="115" customFormat="1" x14ac:dyDescent="0.2">
      <c r="A2837" s="129">
        <v>3132</v>
      </c>
      <c r="B2837" s="222" t="s">
        <v>280</v>
      </c>
      <c r="C2837" s="111">
        <v>51</v>
      </c>
      <c r="D2837" s="112" t="s">
        <v>25</v>
      </c>
      <c r="E2837" s="179">
        <v>103113</v>
      </c>
      <c r="F2837" s="179">
        <v>103113</v>
      </c>
      <c r="G2837" s="179"/>
      <c r="H2837" s="179"/>
      <c r="I2837" s="179">
        <f t="shared" si="840"/>
        <v>103113</v>
      </c>
      <c r="J2837" s="120"/>
    </row>
    <row r="2838" spans="1:10" s="115" customFormat="1" ht="31.5" x14ac:dyDescent="0.2">
      <c r="A2838" s="171" t="s">
        <v>765</v>
      </c>
      <c r="B2838" s="173" t="s">
        <v>726</v>
      </c>
      <c r="C2838" s="194"/>
      <c r="D2838" s="194"/>
      <c r="E2838" s="174">
        <f>E2839</f>
        <v>10645000</v>
      </c>
      <c r="F2838" s="174">
        <f>F2839</f>
        <v>10645000</v>
      </c>
      <c r="G2838" s="174">
        <f>G2839</f>
        <v>0</v>
      </c>
      <c r="H2838" s="174">
        <f>H2839</f>
        <v>0</v>
      </c>
      <c r="I2838" s="174">
        <f t="shared" si="840"/>
        <v>10645000</v>
      </c>
      <c r="J2838" s="120"/>
    </row>
    <row r="2839" spans="1:10" x14ac:dyDescent="0.2">
      <c r="A2839" s="207" t="s">
        <v>950</v>
      </c>
      <c r="B2839" s="205" t="s">
        <v>951</v>
      </c>
      <c r="C2839" s="208"/>
      <c r="D2839" s="208"/>
      <c r="E2839" s="209">
        <f t="shared" ref="E2839:H2839" si="845">E2840+E2844+E2851+E2856</f>
        <v>10645000</v>
      </c>
      <c r="F2839" s="209">
        <f t="shared" si="845"/>
        <v>10645000</v>
      </c>
      <c r="G2839" s="209">
        <f t="shared" si="845"/>
        <v>0</v>
      </c>
      <c r="H2839" s="209">
        <f t="shared" si="845"/>
        <v>0</v>
      </c>
      <c r="I2839" s="209">
        <f t="shared" si="840"/>
        <v>10645000</v>
      </c>
    </row>
    <row r="2840" spans="1:10" x14ac:dyDescent="0.2">
      <c r="A2840" s="210" t="s">
        <v>976</v>
      </c>
      <c r="B2840" s="211" t="s">
        <v>987</v>
      </c>
      <c r="C2840" s="212"/>
      <c r="D2840" s="212"/>
      <c r="E2840" s="213">
        <f t="shared" ref="E2840:H2840" si="846">E2841</f>
        <v>4500000</v>
      </c>
      <c r="F2840" s="213">
        <f t="shared" si="846"/>
        <v>4500000</v>
      </c>
      <c r="G2840" s="213">
        <f t="shared" si="846"/>
        <v>0</v>
      </c>
      <c r="H2840" s="213">
        <f t="shared" si="846"/>
        <v>0</v>
      </c>
      <c r="I2840" s="213">
        <f t="shared" si="840"/>
        <v>4500000</v>
      </c>
    </row>
    <row r="2841" spans="1:10" x14ac:dyDescent="0.2">
      <c r="A2841" s="126">
        <v>323</v>
      </c>
      <c r="B2841" s="227" t="s">
        <v>918</v>
      </c>
      <c r="C2841" s="117"/>
      <c r="D2841" s="128"/>
      <c r="E2841" s="121">
        <f>E2842+E2843</f>
        <v>4500000</v>
      </c>
      <c r="F2841" s="121">
        <f>F2842+F2843</f>
        <v>4500000</v>
      </c>
      <c r="G2841" s="121">
        <f>G2842+G2843</f>
        <v>0</v>
      </c>
      <c r="H2841" s="121">
        <f>H2842+H2843</f>
        <v>0</v>
      </c>
      <c r="I2841" s="121">
        <f t="shared" si="840"/>
        <v>4500000</v>
      </c>
    </row>
    <row r="2842" spans="1:10" s="115" customFormat="1" x14ac:dyDescent="0.2">
      <c r="A2842" s="129">
        <v>3232</v>
      </c>
      <c r="B2842" s="222" t="s">
        <v>118</v>
      </c>
      <c r="C2842" s="111">
        <v>43</v>
      </c>
      <c r="D2842" s="112" t="s">
        <v>25</v>
      </c>
      <c r="E2842" s="179">
        <v>3000000</v>
      </c>
      <c r="F2842" s="179">
        <v>3000000</v>
      </c>
      <c r="G2842" s="179"/>
      <c r="H2842" s="179"/>
      <c r="I2842" s="179">
        <f t="shared" si="840"/>
        <v>3000000</v>
      </c>
      <c r="J2842" s="120"/>
    </row>
    <row r="2843" spans="1:10" s="115" customFormat="1" x14ac:dyDescent="0.2">
      <c r="A2843" s="129">
        <v>3237</v>
      </c>
      <c r="B2843" s="222" t="s">
        <v>36</v>
      </c>
      <c r="C2843" s="111">
        <v>43</v>
      </c>
      <c r="D2843" s="112" t="s">
        <v>25</v>
      </c>
      <c r="E2843" s="179">
        <v>1500000</v>
      </c>
      <c r="F2843" s="179">
        <v>1500000</v>
      </c>
      <c r="G2843" s="179"/>
      <c r="H2843" s="179"/>
      <c r="I2843" s="179">
        <f t="shared" si="840"/>
        <v>1500000</v>
      </c>
      <c r="J2843" s="120"/>
    </row>
    <row r="2844" spans="1:10" x14ac:dyDescent="0.2">
      <c r="A2844" s="210" t="s">
        <v>979</v>
      </c>
      <c r="B2844" s="211" t="s">
        <v>993</v>
      </c>
      <c r="C2844" s="212"/>
      <c r="D2844" s="212"/>
      <c r="E2844" s="213">
        <f t="shared" ref="E2844:H2844" si="847">E2845+E2847</f>
        <v>202000</v>
      </c>
      <c r="F2844" s="213">
        <f t="shared" si="847"/>
        <v>202000</v>
      </c>
      <c r="G2844" s="213">
        <f t="shared" si="847"/>
        <v>0</v>
      </c>
      <c r="H2844" s="213">
        <f t="shared" si="847"/>
        <v>0</v>
      </c>
      <c r="I2844" s="213">
        <f t="shared" si="840"/>
        <v>202000</v>
      </c>
    </row>
    <row r="2845" spans="1:10" s="115" customFormat="1" x14ac:dyDescent="0.2">
      <c r="A2845" s="126">
        <v>411</v>
      </c>
      <c r="B2845" s="119" t="s">
        <v>934</v>
      </c>
      <c r="C2845" s="117"/>
      <c r="D2845" s="128"/>
      <c r="E2845" s="121">
        <f>E2846</f>
        <v>1000</v>
      </c>
      <c r="F2845" s="121">
        <f>F2846</f>
        <v>1000</v>
      </c>
      <c r="G2845" s="121">
        <f>G2846</f>
        <v>0</v>
      </c>
      <c r="H2845" s="121">
        <f>H2846</f>
        <v>0</v>
      </c>
      <c r="I2845" s="121">
        <f t="shared" si="840"/>
        <v>1000</v>
      </c>
      <c r="J2845" s="120"/>
    </row>
    <row r="2846" spans="1:10" ht="15" x14ac:dyDescent="0.2">
      <c r="A2846" s="129">
        <v>4111</v>
      </c>
      <c r="B2846" s="222" t="s">
        <v>401</v>
      </c>
      <c r="C2846" s="111">
        <v>43</v>
      </c>
      <c r="D2846" s="112" t="s">
        <v>25</v>
      </c>
      <c r="E2846" s="179">
        <v>1000</v>
      </c>
      <c r="F2846" s="179">
        <v>1000</v>
      </c>
      <c r="G2846" s="179"/>
      <c r="H2846" s="179"/>
      <c r="I2846" s="179">
        <f t="shared" si="840"/>
        <v>1000</v>
      </c>
    </row>
    <row r="2847" spans="1:10" x14ac:dyDescent="0.2">
      <c r="A2847" s="126">
        <v>412</v>
      </c>
      <c r="B2847" s="227" t="s">
        <v>935</v>
      </c>
      <c r="C2847" s="117"/>
      <c r="D2847" s="128"/>
      <c r="E2847" s="121">
        <f>+E2848+E2849+E2850</f>
        <v>201000</v>
      </c>
      <c r="F2847" s="121">
        <f>+F2848+F2849+F2850</f>
        <v>201000</v>
      </c>
      <c r="G2847" s="121">
        <f>+G2848+G2849+G2850</f>
        <v>0</v>
      </c>
      <c r="H2847" s="121">
        <f>+H2848+H2849+H2850</f>
        <v>0</v>
      </c>
      <c r="I2847" s="121">
        <f t="shared" si="840"/>
        <v>201000</v>
      </c>
    </row>
    <row r="2848" spans="1:10" ht="15" x14ac:dyDescent="0.2">
      <c r="A2848" s="129">
        <v>4123</v>
      </c>
      <c r="B2848" s="222" t="s">
        <v>133</v>
      </c>
      <c r="C2848" s="111">
        <v>43</v>
      </c>
      <c r="D2848" s="112" t="s">
        <v>25</v>
      </c>
      <c r="E2848" s="179">
        <v>200000</v>
      </c>
      <c r="F2848" s="179">
        <v>200000</v>
      </c>
      <c r="G2848" s="179"/>
      <c r="H2848" s="179"/>
      <c r="I2848" s="179">
        <f t="shared" si="840"/>
        <v>200000</v>
      </c>
    </row>
    <row r="2849" spans="1:10" ht="15" x14ac:dyDescent="0.2">
      <c r="A2849" s="129">
        <v>4124</v>
      </c>
      <c r="B2849" s="222" t="s">
        <v>712</v>
      </c>
      <c r="C2849" s="111">
        <v>43</v>
      </c>
      <c r="D2849" s="112" t="s">
        <v>25</v>
      </c>
      <c r="E2849" s="179">
        <v>500</v>
      </c>
      <c r="F2849" s="179">
        <v>500</v>
      </c>
      <c r="G2849" s="179"/>
      <c r="H2849" s="179"/>
      <c r="I2849" s="179">
        <f t="shared" si="840"/>
        <v>500</v>
      </c>
    </row>
    <row r="2850" spans="1:10" s="115" customFormat="1" x14ac:dyDescent="0.2">
      <c r="A2850" s="129">
        <v>4126</v>
      </c>
      <c r="B2850" s="222" t="s">
        <v>4</v>
      </c>
      <c r="C2850" s="111">
        <v>43</v>
      </c>
      <c r="D2850" s="112" t="s">
        <v>25</v>
      </c>
      <c r="E2850" s="179">
        <v>500</v>
      </c>
      <c r="F2850" s="179">
        <v>500</v>
      </c>
      <c r="G2850" s="179"/>
      <c r="H2850" s="179"/>
      <c r="I2850" s="179">
        <f t="shared" si="840"/>
        <v>500</v>
      </c>
      <c r="J2850" s="120"/>
    </row>
    <row r="2851" spans="1:10" x14ac:dyDescent="0.2">
      <c r="A2851" s="210" t="s">
        <v>977</v>
      </c>
      <c r="B2851" s="211" t="s">
        <v>994</v>
      </c>
      <c r="C2851" s="212"/>
      <c r="D2851" s="212"/>
      <c r="E2851" s="213">
        <f t="shared" ref="E2851:H2851" si="848">E2852</f>
        <v>5681000</v>
      </c>
      <c r="F2851" s="213">
        <f t="shared" si="848"/>
        <v>5681000</v>
      </c>
      <c r="G2851" s="213">
        <f t="shared" si="848"/>
        <v>0</v>
      </c>
      <c r="H2851" s="213">
        <f t="shared" si="848"/>
        <v>0</v>
      </c>
      <c r="I2851" s="213">
        <f t="shared" si="840"/>
        <v>5681000</v>
      </c>
    </row>
    <row r="2852" spans="1:10" x14ac:dyDescent="0.2">
      <c r="A2852" s="126">
        <v>421</v>
      </c>
      <c r="B2852" s="119" t="s">
        <v>936</v>
      </c>
      <c r="C2852" s="117"/>
      <c r="D2852" s="128"/>
      <c r="E2852" s="121">
        <f>SUM(E2853:E2855)</f>
        <v>5681000</v>
      </c>
      <c r="F2852" s="121">
        <f t="shared" ref="F2852:H2852" si="849">SUM(F2853:F2855)</f>
        <v>5681000</v>
      </c>
      <c r="G2852" s="121">
        <f t="shared" si="849"/>
        <v>0</v>
      </c>
      <c r="H2852" s="121">
        <f t="shared" si="849"/>
        <v>0</v>
      </c>
      <c r="I2852" s="121">
        <f t="shared" si="840"/>
        <v>5681000</v>
      </c>
    </row>
    <row r="2853" spans="1:10" ht="15" x14ac:dyDescent="0.2">
      <c r="A2853" s="129">
        <v>4212</v>
      </c>
      <c r="B2853" s="222" t="s">
        <v>670</v>
      </c>
      <c r="C2853" s="111">
        <v>43</v>
      </c>
      <c r="D2853" s="112" t="s">
        <v>25</v>
      </c>
      <c r="E2853" s="179">
        <v>1000</v>
      </c>
      <c r="F2853" s="179">
        <v>1000</v>
      </c>
      <c r="G2853" s="179"/>
      <c r="H2853" s="179"/>
      <c r="I2853" s="179">
        <f t="shared" si="840"/>
        <v>1000</v>
      </c>
    </row>
    <row r="2854" spans="1:10" ht="15" x14ac:dyDescent="0.2">
      <c r="A2854" s="129">
        <v>4213</v>
      </c>
      <c r="B2854" s="222" t="s">
        <v>750</v>
      </c>
      <c r="C2854" s="111">
        <v>43</v>
      </c>
      <c r="D2854" s="112" t="s">
        <v>25</v>
      </c>
      <c r="E2854" s="179">
        <v>680000</v>
      </c>
      <c r="F2854" s="179">
        <v>680000</v>
      </c>
      <c r="G2854" s="179"/>
      <c r="H2854" s="179"/>
      <c r="I2854" s="179">
        <f t="shared" si="840"/>
        <v>680000</v>
      </c>
    </row>
    <row r="2855" spans="1:10" s="115" customFormat="1" x14ac:dyDescent="0.2">
      <c r="A2855" s="129">
        <v>4214</v>
      </c>
      <c r="B2855" s="222" t="s">
        <v>154</v>
      </c>
      <c r="C2855" s="111">
        <v>43</v>
      </c>
      <c r="D2855" s="112" t="s">
        <v>25</v>
      </c>
      <c r="E2855" s="179">
        <v>5000000</v>
      </c>
      <c r="F2855" s="179">
        <v>5000000</v>
      </c>
      <c r="G2855" s="179"/>
      <c r="H2855" s="179"/>
      <c r="I2855" s="179">
        <f t="shared" si="840"/>
        <v>5000000</v>
      </c>
      <c r="J2855" s="120"/>
    </row>
    <row r="2856" spans="1:10" x14ac:dyDescent="0.2">
      <c r="A2856" s="210" t="s">
        <v>981</v>
      </c>
      <c r="B2856" s="211" t="s">
        <v>996</v>
      </c>
      <c r="C2856" s="212"/>
      <c r="D2856" s="212"/>
      <c r="E2856" s="213">
        <f t="shared" ref="E2856:H2856" si="850">E2857+E2859+E2861+E2863</f>
        <v>262000</v>
      </c>
      <c r="F2856" s="213">
        <f t="shared" si="850"/>
        <v>262000</v>
      </c>
      <c r="G2856" s="213">
        <f t="shared" si="850"/>
        <v>0</v>
      </c>
      <c r="H2856" s="213">
        <f t="shared" si="850"/>
        <v>0</v>
      </c>
      <c r="I2856" s="213">
        <f t="shared" si="840"/>
        <v>262000</v>
      </c>
    </row>
    <row r="2857" spans="1:10" s="115" customFormat="1" x14ac:dyDescent="0.2">
      <c r="A2857" s="126">
        <v>451</v>
      </c>
      <c r="B2857" s="144" t="s">
        <v>136</v>
      </c>
      <c r="C2857" s="117"/>
      <c r="D2857" s="128"/>
      <c r="E2857" s="121">
        <f t="shared" ref="E2857:H2863" si="851">E2858</f>
        <v>50000</v>
      </c>
      <c r="F2857" s="121">
        <f t="shared" si="851"/>
        <v>50000</v>
      </c>
      <c r="G2857" s="121">
        <f t="shared" si="851"/>
        <v>0</v>
      </c>
      <c r="H2857" s="121">
        <f t="shared" si="851"/>
        <v>0</v>
      </c>
      <c r="I2857" s="121">
        <f t="shared" si="840"/>
        <v>50000</v>
      </c>
      <c r="J2857" s="120"/>
    </row>
    <row r="2858" spans="1:10" ht="15" x14ac:dyDescent="0.2">
      <c r="A2858" s="129">
        <v>4511</v>
      </c>
      <c r="B2858" s="222" t="s">
        <v>136</v>
      </c>
      <c r="C2858" s="111">
        <v>43</v>
      </c>
      <c r="D2858" s="112" t="s">
        <v>25</v>
      </c>
      <c r="E2858" s="179">
        <v>50000</v>
      </c>
      <c r="F2858" s="179">
        <v>50000</v>
      </c>
      <c r="G2858" s="179"/>
      <c r="H2858" s="179"/>
      <c r="I2858" s="179">
        <f t="shared" si="840"/>
        <v>50000</v>
      </c>
    </row>
    <row r="2859" spans="1:10" s="115" customFormat="1" x14ac:dyDescent="0.2">
      <c r="A2859" s="126">
        <v>452</v>
      </c>
      <c r="B2859" s="144" t="s">
        <v>137</v>
      </c>
      <c r="C2859" s="117"/>
      <c r="D2859" s="128"/>
      <c r="E2859" s="121">
        <f t="shared" si="851"/>
        <v>10000</v>
      </c>
      <c r="F2859" s="121">
        <f t="shared" si="851"/>
        <v>10000</v>
      </c>
      <c r="G2859" s="121">
        <f t="shared" si="851"/>
        <v>0</v>
      </c>
      <c r="H2859" s="121">
        <f t="shared" si="851"/>
        <v>0</v>
      </c>
      <c r="I2859" s="121">
        <f t="shared" si="840"/>
        <v>10000</v>
      </c>
      <c r="J2859" s="120"/>
    </row>
    <row r="2860" spans="1:10" ht="15" x14ac:dyDescent="0.2">
      <c r="A2860" s="129">
        <v>4521</v>
      </c>
      <c r="B2860" s="222" t="s">
        <v>137</v>
      </c>
      <c r="C2860" s="111">
        <v>43</v>
      </c>
      <c r="D2860" s="112" t="s">
        <v>25</v>
      </c>
      <c r="E2860" s="179">
        <v>10000</v>
      </c>
      <c r="F2860" s="179">
        <v>10000</v>
      </c>
      <c r="G2860" s="179"/>
      <c r="H2860" s="179"/>
      <c r="I2860" s="179">
        <f t="shared" si="840"/>
        <v>10000</v>
      </c>
    </row>
    <row r="2861" spans="1:10" s="115" customFormat="1" x14ac:dyDescent="0.2">
      <c r="A2861" s="126">
        <v>453</v>
      </c>
      <c r="B2861" s="144" t="s">
        <v>145</v>
      </c>
      <c r="C2861" s="117"/>
      <c r="D2861" s="128"/>
      <c r="E2861" s="121">
        <f t="shared" si="851"/>
        <v>2000</v>
      </c>
      <c r="F2861" s="121">
        <f t="shared" si="851"/>
        <v>2000</v>
      </c>
      <c r="G2861" s="121">
        <f t="shared" si="851"/>
        <v>0</v>
      </c>
      <c r="H2861" s="121">
        <f t="shared" si="851"/>
        <v>0</v>
      </c>
      <c r="I2861" s="121">
        <f t="shared" si="840"/>
        <v>2000</v>
      </c>
      <c r="J2861" s="120"/>
    </row>
    <row r="2862" spans="1:10" ht="15" x14ac:dyDescent="0.2">
      <c r="A2862" s="129">
        <v>4531</v>
      </c>
      <c r="B2862" s="222" t="s">
        <v>145</v>
      </c>
      <c r="C2862" s="111">
        <v>43</v>
      </c>
      <c r="D2862" s="112" t="s">
        <v>25</v>
      </c>
      <c r="E2862" s="179">
        <v>2000</v>
      </c>
      <c r="F2862" s="179">
        <v>2000</v>
      </c>
      <c r="G2862" s="179"/>
      <c r="H2862" s="179"/>
      <c r="I2862" s="179">
        <f t="shared" si="840"/>
        <v>2000</v>
      </c>
    </row>
    <row r="2863" spans="1:10" s="115" customFormat="1" x14ac:dyDescent="0.2">
      <c r="A2863" s="126">
        <v>454</v>
      </c>
      <c r="B2863" s="119" t="s">
        <v>743</v>
      </c>
      <c r="C2863" s="117"/>
      <c r="D2863" s="128"/>
      <c r="E2863" s="121">
        <f t="shared" si="851"/>
        <v>200000</v>
      </c>
      <c r="F2863" s="121">
        <f t="shared" si="851"/>
        <v>200000</v>
      </c>
      <c r="G2863" s="121">
        <f t="shared" si="851"/>
        <v>0</v>
      </c>
      <c r="H2863" s="121">
        <f t="shared" si="851"/>
        <v>0</v>
      </c>
      <c r="I2863" s="121">
        <f t="shared" si="840"/>
        <v>200000</v>
      </c>
      <c r="J2863" s="120"/>
    </row>
    <row r="2864" spans="1:10" ht="15" x14ac:dyDescent="0.2">
      <c r="A2864" s="129">
        <v>4541</v>
      </c>
      <c r="B2864" s="222" t="s">
        <v>743</v>
      </c>
      <c r="C2864" s="111">
        <v>43</v>
      </c>
      <c r="D2864" s="112" t="s">
        <v>25</v>
      </c>
      <c r="E2864" s="179">
        <v>200000</v>
      </c>
      <c r="F2864" s="179">
        <v>200000</v>
      </c>
      <c r="G2864" s="179"/>
      <c r="H2864" s="179"/>
      <c r="I2864" s="179">
        <f t="shared" si="840"/>
        <v>200000</v>
      </c>
    </row>
    <row r="2865" spans="1:10" s="115" customFormat="1" ht="31.5" x14ac:dyDescent="0.2">
      <c r="A2865" s="171" t="s">
        <v>766</v>
      </c>
      <c r="B2865" s="173" t="s">
        <v>744</v>
      </c>
      <c r="C2865" s="194"/>
      <c r="D2865" s="194"/>
      <c r="E2865" s="174">
        <f>E2866+E2876</f>
        <v>96140000</v>
      </c>
      <c r="F2865" s="174">
        <f>F2866+F2876</f>
        <v>96140000</v>
      </c>
      <c r="G2865" s="174">
        <f>G2866+G2876</f>
        <v>0</v>
      </c>
      <c r="H2865" s="174">
        <f>H2866+H2876</f>
        <v>0</v>
      </c>
      <c r="I2865" s="174">
        <f t="shared" si="840"/>
        <v>96140000</v>
      </c>
      <c r="J2865" s="120"/>
    </row>
    <row r="2866" spans="1:10" x14ac:dyDescent="0.2">
      <c r="A2866" s="207" t="s">
        <v>956</v>
      </c>
      <c r="B2866" s="205" t="s">
        <v>910</v>
      </c>
      <c r="C2866" s="208"/>
      <c r="D2866" s="208"/>
      <c r="E2866" s="209">
        <f t="shared" ref="E2866:H2866" si="852">E2867+E2870</f>
        <v>95940000</v>
      </c>
      <c r="F2866" s="209">
        <f t="shared" si="852"/>
        <v>95940000</v>
      </c>
      <c r="G2866" s="209">
        <f t="shared" si="852"/>
        <v>0</v>
      </c>
      <c r="H2866" s="209">
        <f t="shared" si="852"/>
        <v>0</v>
      </c>
      <c r="I2866" s="209">
        <f t="shared" si="840"/>
        <v>95940000</v>
      </c>
    </row>
    <row r="2867" spans="1:10" x14ac:dyDescent="0.2">
      <c r="A2867" s="210" t="s">
        <v>978</v>
      </c>
      <c r="B2867" s="211" t="s">
        <v>988</v>
      </c>
      <c r="C2867" s="212"/>
      <c r="D2867" s="212"/>
      <c r="E2867" s="213">
        <f t="shared" ref="E2867:H2867" si="853">E2868</f>
        <v>15150000</v>
      </c>
      <c r="F2867" s="213">
        <f t="shared" si="853"/>
        <v>15150000</v>
      </c>
      <c r="G2867" s="213">
        <f t="shared" si="853"/>
        <v>0</v>
      </c>
      <c r="H2867" s="213">
        <f t="shared" si="853"/>
        <v>0</v>
      </c>
      <c r="I2867" s="213">
        <f t="shared" si="840"/>
        <v>15150000</v>
      </c>
    </row>
    <row r="2868" spans="1:10" x14ac:dyDescent="0.2">
      <c r="A2868" s="126">
        <v>342</v>
      </c>
      <c r="B2868" s="119" t="s">
        <v>922</v>
      </c>
      <c r="C2868" s="117"/>
      <c r="D2868" s="128"/>
      <c r="E2868" s="121">
        <f>E2869</f>
        <v>15150000</v>
      </c>
      <c r="F2868" s="121">
        <f>F2869</f>
        <v>15150000</v>
      </c>
      <c r="G2868" s="121">
        <f>G2869</f>
        <v>0</v>
      </c>
      <c r="H2868" s="121">
        <f>H2869</f>
        <v>0</v>
      </c>
      <c r="I2868" s="121">
        <f t="shared" si="840"/>
        <v>15150000</v>
      </c>
    </row>
    <row r="2869" spans="1:10" ht="30" x14ac:dyDescent="0.2">
      <c r="A2869" s="129">
        <v>3421</v>
      </c>
      <c r="B2869" s="222" t="s">
        <v>730</v>
      </c>
      <c r="C2869" s="111">
        <v>11</v>
      </c>
      <c r="D2869" s="112" t="s">
        <v>25</v>
      </c>
      <c r="E2869" s="179">
        <v>15150000</v>
      </c>
      <c r="F2869" s="179">
        <v>15150000</v>
      </c>
      <c r="G2869" s="179"/>
      <c r="H2869" s="179"/>
      <c r="I2869" s="179">
        <f t="shared" si="840"/>
        <v>15150000</v>
      </c>
    </row>
    <row r="2870" spans="1:10" x14ac:dyDescent="0.2">
      <c r="A2870" s="210" t="s">
        <v>980</v>
      </c>
      <c r="B2870" s="211" t="s">
        <v>998</v>
      </c>
      <c r="C2870" s="212"/>
      <c r="D2870" s="212"/>
      <c r="E2870" s="213">
        <f t="shared" ref="E2870:H2870" si="854">E2871+E2874</f>
        <v>80790000</v>
      </c>
      <c r="F2870" s="213">
        <f t="shared" si="854"/>
        <v>80790000</v>
      </c>
      <c r="G2870" s="213">
        <f t="shared" si="854"/>
        <v>0</v>
      </c>
      <c r="H2870" s="213">
        <f t="shared" si="854"/>
        <v>0</v>
      </c>
      <c r="I2870" s="213">
        <f t="shared" si="840"/>
        <v>80790000</v>
      </c>
    </row>
    <row r="2871" spans="1:10" s="115" customFormat="1" ht="47.25" x14ac:dyDescent="0.2">
      <c r="A2871" s="126">
        <v>541</v>
      </c>
      <c r="B2871" s="119" t="s">
        <v>942</v>
      </c>
      <c r="C2871" s="117"/>
      <c r="D2871" s="128"/>
      <c r="E2871" s="121">
        <f>+E2872+E2873</f>
        <v>28350000</v>
      </c>
      <c r="F2871" s="121">
        <f>+F2872+F2873</f>
        <v>28350000</v>
      </c>
      <c r="G2871" s="121">
        <f>+G2872+G2873</f>
        <v>0</v>
      </c>
      <c r="H2871" s="121">
        <f>+H2872+H2873</f>
        <v>0</v>
      </c>
      <c r="I2871" s="121">
        <f t="shared" si="840"/>
        <v>28350000</v>
      </c>
      <c r="J2871" s="120"/>
    </row>
    <row r="2872" spans="1:10" ht="30" x14ac:dyDescent="0.2">
      <c r="A2872" s="129">
        <v>5413</v>
      </c>
      <c r="B2872" s="222" t="s">
        <v>729</v>
      </c>
      <c r="C2872" s="111">
        <v>11</v>
      </c>
      <c r="D2872" s="112" t="s">
        <v>25</v>
      </c>
      <c r="E2872" s="179">
        <v>10242000</v>
      </c>
      <c r="F2872" s="179">
        <v>10242000</v>
      </c>
      <c r="G2872" s="179"/>
      <c r="H2872" s="179"/>
      <c r="I2872" s="179">
        <f t="shared" si="840"/>
        <v>10242000</v>
      </c>
    </row>
    <row r="2873" spans="1:10" ht="30" x14ac:dyDescent="0.2">
      <c r="A2873" s="129">
        <v>5414</v>
      </c>
      <c r="B2873" s="222" t="s">
        <v>975</v>
      </c>
      <c r="C2873" s="111">
        <v>11</v>
      </c>
      <c r="D2873" s="112" t="s">
        <v>25</v>
      </c>
      <c r="E2873" s="179">
        <v>18108000</v>
      </c>
      <c r="F2873" s="179">
        <v>18108000</v>
      </c>
      <c r="G2873" s="179"/>
      <c r="H2873" s="179"/>
      <c r="I2873" s="179">
        <f t="shared" si="840"/>
        <v>18108000</v>
      </c>
    </row>
    <row r="2874" spans="1:10" ht="31.5" x14ac:dyDescent="0.2">
      <c r="A2874" s="126">
        <v>544</v>
      </c>
      <c r="B2874" s="227" t="s">
        <v>943</v>
      </c>
      <c r="C2874" s="117"/>
      <c r="D2874" s="128"/>
      <c r="E2874" s="121">
        <f>E2875</f>
        <v>52440000</v>
      </c>
      <c r="F2874" s="121">
        <f>F2875</f>
        <v>52440000</v>
      </c>
      <c r="G2874" s="121">
        <f>G2875</f>
        <v>0</v>
      </c>
      <c r="H2874" s="121">
        <f>H2875</f>
        <v>0</v>
      </c>
      <c r="I2874" s="121">
        <f t="shared" si="840"/>
        <v>52440000</v>
      </c>
    </row>
    <row r="2875" spans="1:10" ht="30" x14ac:dyDescent="0.2">
      <c r="A2875" s="129">
        <v>5446</v>
      </c>
      <c r="B2875" s="222" t="s">
        <v>745</v>
      </c>
      <c r="C2875" s="111">
        <v>11</v>
      </c>
      <c r="D2875" s="112" t="s">
        <v>25</v>
      </c>
      <c r="E2875" s="179">
        <v>52440000</v>
      </c>
      <c r="F2875" s="179">
        <v>52440000</v>
      </c>
      <c r="G2875" s="179"/>
      <c r="H2875" s="179"/>
      <c r="I2875" s="179">
        <f t="shared" si="840"/>
        <v>52440000</v>
      </c>
    </row>
    <row r="2876" spans="1:10" x14ac:dyDescent="0.2">
      <c r="A2876" s="207" t="s">
        <v>950</v>
      </c>
      <c r="B2876" s="205" t="s">
        <v>951</v>
      </c>
      <c r="C2876" s="208"/>
      <c r="D2876" s="208"/>
      <c r="E2876" s="209">
        <f t="shared" ref="E2876:H2876" si="855">E2877</f>
        <v>200000</v>
      </c>
      <c r="F2876" s="209">
        <f t="shared" si="855"/>
        <v>200000</v>
      </c>
      <c r="G2876" s="209">
        <f t="shared" si="855"/>
        <v>0</v>
      </c>
      <c r="H2876" s="209">
        <f t="shared" si="855"/>
        <v>0</v>
      </c>
      <c r="I2876" s="209">
        <f t="shared" si="840"/>
        <v>200000</v>
      </c>
    </row>
    <row r="2877" spans="1:10" x14ac:dyDescent="0.2">
      <c r="A2877" s="210" t="s">
        <v>978</v>
      </c>
      <c r="B2877" s="211" t="s">
        <v>988</v>
      </c>
      <c r="C2877" s="212"/>
      <c r="D2877" s="212"/>
      <c r="E2877" s="213">
        <f t="shared" ref="E2877:H2877" si="856">E2878</f>
        <v>200000</v>
      </c>
      <c r="F2877" s="213">
        <f t="shared" si="856"/>
        <v>200000</v>
      </c>
      <c r="G2877" s="213">
        <f t="shared" si="856"/>
        <v>0</v>
      </c>
      <c r="H2877" s="213">
        <f t="shared" si="856"/>
        <v>0</v>
      </c>
      <c r="I2877" s="213">
        <f t="shared" si="840"/>
        <v>200000</v>
      </c>
    </row>
    <row r="2878" spans="1:10" x14ac:dyDescent="0.2">
      <c r="A2878" s="126">
        <v>342</v>
      </c>
      <c r="B2878" s="119" t="s">
        <v>922</v>
      </c>
      <c r="C2878" s="117"/>
      <c r="D2878" s="128"/>
      <c r="E2878" s="121">
        <f>E2879+E2880</f>
        <v>200000</v>
      </c>
      <c r="F2878" s="121">
        <f>F2879+F2880</f>
        <v>200000</v>
      </c>
      <c r="G2878" s="121">
        <f>G2879+G2880</f>
        <v>0</v>
      </c>
      <c r="H2878" s="121">
        <f>H2879+H2880</f>
        <v>0</v>
      </c>
      <c r="I2878" s="121">
        <f t="shared" si="840"/>
        <v>200000</v>
      </c>
    </row>
    <row r="2879" spans="1:10" s="115" customFormat="1" ht="30" x14ac:dyDescent="0.2">
      <c r="A2879" s="129">
        <v>3421</v>
      </c>
      <c r="B2879" s="222" t="s">
        <v>730</v>
      </c>
      <c r="C2879" s="111">
        <v>43</v>
      </c>
      <c r="D2879" s="112" t="s">
        <v>25</v>
      </c>
      <c r="E2879" s="147">
        <v>100000</v>
      </c>
      <c r="F2879" s="147">
        <v>100000</v>
      </c>
      <c r="G2879" s="147"/>
      <c r="H2879" s="147"/>
      <c r="I2879" s="147">
        <f t="shared" si="840"/>
        <v>100000</v>
      </c>
      <c r="J2879" s="120"/>
    </row>
    <row r="2880" spans="1:10" ht="30" x14ac:dyDescent="0.2">
      <c r="A2880" s="129">
        <v>3423</v>
      </c>
      <c r="B2880" s="222" t="s">
        <v>713</v>
      </c>
      <c r="C2880" s="111">
        <v>43</v>
      </c>
      <c r="D2880" s="112" t="s">
        <v>25</v>
      </c>
      <c r="E2880" s="147">
        <v>100000</v>
      </c>
      <c r="F2880" s="147">
        <v>100000</v>
      </c>
      <c r="G2880" s="147"/>
      <c r="H2880" s="147"/>
      <c r="I2880" s="147">
        <f t="shared" si="840"/>
        <v>100000</v>
      </c>
    </row>
    <row r="2881" spans="1:10" s="115" customFormat="1" ht="47.25" x14ac:dyDescent="0.2">
      <c r="A2881" s="171" t="s">
        <v>813</v>
      </c>
      <c r="B2881" s="173" t="s">
        <v>812</v>
      </c>
      <c r="C2881" s="194"/>
      <c r="D2881" s="194"/>
      <c r="E2881" s="174">
        <f>E2882+E2897+E2901</f>
        <v>37182150</v>
      </c>
      <c r="F2881" s="174">
        <f>F2882+F2897+F2901</f>
        <v>37182150</v>
      </c>
      <c r="G2881" s="174">
        <f>G2882+G2897+G2901</f>
        <v>0</v>
      </c>
      <c r="H2881" s="174">
        <f>H2882+H2897+H2901</f>
        <v>0</v>
      </c>
      <c r="I2881" s="174">
        <f t="shared" si="840"/>
        <v>37182150</v>
      </c>
      <c r="J2881" s="120"/>
    </row>
    <row r="2882" spans="1:10" s="134" customFormat="1" x14ac:dyDescent="0.2">
      <c r="A2882" s="207" t="s">
        <v>946</v>
      </c>
      <c r="B2882" s="205" t="s">
        <v>947</v>
      </c>
      <c r="C2882" s="208"/>
      <c r="D2882" s="208"/>
      <c r="E2882" s="209">
        <f t="shared" ref="E2882:H2882" si="857">E2883+E2888+E2894</f>
        <v>4212900</v>
      </c>
      <c r="F2882" s="209">
        <f t="shared" si="857"/>
        <v>4212900</v>
      </c>
      <c r="G2882" s="209">
        <f t="shared" si="857"/>
        <v>0</v>
      </c>
      <c r="H2882" s="209">
        <f t="shared" si="857"/>
        <v>0</v>
      </c>
      <c r="I2882" s="209">
        <f t="shared" si="840"/>
        <v>4212900</v>
      </c>
      <c r="J2882" s="241"/>
    </row>
    <row r="2883" spans="1:10" x14ac:dyDescent="0.2">
      <c r="A2883" s="210" t="s">
        <v>944</v>
      </c>
      <c r="B2883" s="211" t="s">
        <v>986</v>
      </c>
      <c r="C2883" s="212"/>
      <c r="D2883" s="212"/>
      <c r="E2883" s="213">
        <f t="shared" ref="E2883:H2883" si="858">E2884+E2886</f>
        <v>10950</v>
      </c>
      <c r="F2883" s="213">
        <f t="shared" si="858"/>
        <v>10950</v>
      </c>
      <c r="G2883" s="213">
        <f t="shared" si="858"/>
        <v>0</v>
      </c>
      <c r="H2883" s="213">
        <f t="shared" si="858"/>
        <v>0</v>
      </c>
      <c r="I2883" s="213">
        <f t="shared" si="840"/>
        <v>10950</v>
      </c>
    </row>
    <row r="2884" spans="1:10" s="115" customFormat="1" x14ac:dyDescent="0.2">
      <c r="A2884" s="126">
        <v>311</v>
      </c>
      <c r="B2884" s="226" t="s">
        <v>914</v>
      </c>
      <c r="C2884" s="117"/>
      <c r="D2884" s="128"/>
      <c r="E2884" s="121">
        <f>E2885</f>
        <v>9450</v>
      </c>
      <c r="F2884" s="121">
        <f>F2885</f>
        <v>9450</v>
      </c>
      <c r="G2884" s="121">
        <f>G2885</f>
        <v>0</v>
      </c>
      <c r="H2884" s="121">
        <f>H2885</f>
        <v>0</v>
      </c>
      <c r="I2884" s="121">
        <f t="shared" ref="I2884:I2947" si="859">F2884-G2884+H2884</f>
        <v>9450</v>
      </c>
      <c r="J2884" s="120"/>
    </row>
    <row r="2885" spans="1:10" ht="15" x14ac:dyDescent="0.2">
      <c r="A2885" s="129">
        <v>3111</v>
      </c>
      <c r="B2885" s="222" t="s">
        <v>19</v>
      </c>
      <c r="C2885" s="111">
        <v>12</v>
      </c>
      <c r="D2885" s="112" t="s">
        <v>25</v>
      </c>
      <c r="E2885" s="179">
        <v>9450</v>
      </c>
      <c r="F2885" s="179">
        <v>9450</v>
      </c>
      <c r="G2885" s="179"/>
      <c r="H2885" s="179"/>
      <c r="I2885" s="179">
        <f t="shared" si="859"/>
        <v>9450</v>
      </c>
    </row>
    <row r="2886" spans="1:10" x14ac:dyDescent="0.2">
      <c r="A2886" s="126">
        <v>313</v>
      </c>
      <c r="B2886" s="227" t="s">
        <v>915</v>
      </c>
      <c r="C2886" s="117"/>
      <c r="D2886" s="128"/>
      <c r="E2886" s="121">
        <f>E2887</f>
        <v>1500</v>
      </c>
      <c r="F2886" s="121">
        <f>F2887</f>
        <v>1500</v>
      </c>
      <c r="G2886" s="121">
        <f>G2887</f>
        <v>0</v>
      </c>
      <c r="H2886" s="121">
        <f>H2887</f>
        <v>0</v>
      </c>
      <c r="I2886" s="121">
        <f t="shared" si="859"/>
        <v>1500</v>
      </c>
    </row>
    <row r="2887" spans="1:10" s="115" customFormat="1" x14ac:dyDescent="0.2">
      <c r="A2887" s="129">
        <v>3132</v>
      </c>
      <c r="B2887" s="222" t="s">
        <v>280</v>
      </c>
      <c r="C2887" s="111">
        <v>12</v>
      </c>
      <c r="D2887" s="112" t="s">
        <v>25</v>
      </c>
      <c r="E2887" s="179">
        <v>1500</v>
      </c>
      <c r="F2887" s="179">
        <v>1500</v>
      </c>
      <c r="G2887" s="179"/>
      <c r="H2887" s="179"/>
      <c r="I2887" s="179">
        <f t="shared" si="859"/>
        <v>1500</v>
      </c>
      <c r="J2887" s="120"/>
    </row>
    <row r="2888" spans="1:10" x14ac:dyDescent="0.2">
      <c r="A2888" s="210" t="s">
        <v>976</v>
      </c>
      <c r="B2888" s="211" t="s">
        <v>987</v>
      </c>
      <c r="C2888" s="212"/>
      <c r="D2888" s="212"/>
      <c r="E2888" s="213">
        <f t="shared" ref="E2888:H2888" si="860">E2889+E2891</f>
        <v>2800</v>
      </c>
      <c r="F2888" s="213">
        <f t="shared" si="860"/>
        <v>2800</v>
      </c>
      <c r="G2888" s="213">
        <f t="shared" si="860"/>
        <v>0</v>
      </c>
      <c r="H2888" s="213">
        <f t="shared" si="860"/>
        <v>0</v>
      </c>
      <c r="I2888" s="213">
        <f t="shared" si="859"/>
        <v>2800</v>
      </c>
    </row>
    <row r="2889" spans="1:10" s="115" customFormat="1" x14ac:dyDescent="0.2">
      <c r="A2889" s="126">
        <v>321</v>
      </c>
      <c r="B2889" s="227" t="s">
        <v>916</v>
      </c>
      <c r="C2889" s="117"/>
      <c r="D2889" s="128"/>
      <c r="E2889" s="121">
        <f>E2890</f>
        <v>1000</v>
      </c>
      <c r="F2889" s="121">
        <f>F2890</f>
        <v>1000</v>
      </c>
      <c r="G2889" s="121">
        <f>G2890</f>
        <v>0</v>
      </c>
      <c r="H2889" s="121">
        <f>H2890</f>
        <v>0</v>
      </c>
      <c r="I2889" s="121">
        <f t="shared" si="859"/>
        <v>1000</v>
      </c>
      <c r="J2889" s="120"/>
    </row>
    <row r="2890" spans="1:10" ht="15" x14ac:dyDescent="0.2">
      <c r="A2890" s="129">
        <v>3212</v>
      </c>
      <c r="B2890" s="222" t="s">
        <v>111</v>
      </c>
      <c r="C2890" s="111">
        <v>12</v>
      </c>
      <c r="D2890" s="112" t="s">
        <v>25</v>
      </c>
      <c r="E2890" s="179">
        <v>1000</v>
      </c>
      <c r="F2890" s="179">
        <v>1000</v>
      </c>
      <c r="G2890" s="179"/>
      <c r="H2890" s="179"/>
      <c r="I2890" s="179">
        <f t="shared" si="859"/>
        <v>1000</v>
      </c>
    </row>
    <row r="2891" spans="1:10" x14ac:dyDescent="0.2">
      <c r="A2891" s="126">
        <v>323</v>
      </c>
      <c r="B2891" s="227" t="s">
        <v>918</v>
      </c>
      <c r="C2891" s="117"/>
      <c r="D2891" s="128"/>
      <c r="E2891" s="121">
        <f>E2892+E2893</f>
        <v>1800</v>
      </c>
      <c r="F2891" s="121">
        <f>F2892+F2893</f>
        <v>1800</v>
      </c>
      <c r="G2891" s="121">
        <f>G2892+G2893</f>
        <v>0</v>
      </c>
      <c r="H2891" s="121">
        <f>H2892+H2893</f>
        <v>0</v>
      </c>
      <c r="I2891" s="121">
        <f t="shared" si="859"/>
        <v>1800</v>
      </c>
    </row>
    <row r="2892" spans="1:10" ht="15" x14ac:dyDescent="0.2">
      <c r="A2892" s="129">
        <v>3231</v>
      </c>
      <c r="B2892" s="222" t="s">
        <v>117</v>
      </c>
      <c r="C2892" s="111">
        <v>12</v>
      </c>
      <c r="D2892" s="112" t="s">
        <v>25</v>
      </c>
      <c r="E2892" s="179">
        <v>600</v>
      </c>
      <c r="F2892" s="179">
        <v>600</v>
      </c>
      <c r="G2892" s="179"/>
      <c r="H2892" s="179"/>
      <c r="I2892" s="179">
        <f t="shared" si="859"/>
        <v>600</v>
      </c>
    </row>
    <row r="2893" spans="1:10" s="115" customFormat="1" x14ac:dyDescent="0.2">
      <c r="A2893" s="129">
        <v>3239</v>
      </c>
      <c r="B2893" s="222" t="s">
        <v>41</v>
      </c>
      <c r="C2893" s="111">
        <v>12</v>
      </c>
      <c r="D2893" s="112" t="s">
        <v>25</v>
      </c>
      <c r="E2893" s="179">
        <v>1200</v>
      </c>
      <c r="F2893" s="179">
        <v>1200</v>
      </c>
      <c r="G2893" s="179"/>
      <c r="H2893" s="179"/>
      <c r="I2893" s="179">
        <f t="shared" si="859"/>
        <v>1200</v>
      </c>
      <c r="J2893" s="120"/>
    </row>
    <row r="2894" spans="1:10" x14ac:dyDescent="0.2">
      <c r="A2894" s="210" t="s">
        <v>977</v>
      </c>
      <c r="B2894" s="211" t="s">
        <v>994</v>
      </c>
      <c r="C2894" s="212"/>
      <c r="D2894" s="212"/>
      <c r="E2894" s="213">
        <f t="shared" ref="E2894:H2894" si="861">E2895</f>
        <v>4199150</v>
      </c>
      <c r="F2894" s="213">
        <f t="shared" si="861"/>
        <v>4199150</v>
      </c>
      <c r="G2894" s="213">
        <f t="shared" si="861"/>
        <v>0</v>
      </c>
      <c r="H2894" s="213">
        <f t="shared" si="861"/>
        <v>0</v>
      </c>
      <c r="I2894" s="213">
        <f t="shared" si="859"/>
        <v>4199150</v>
      </c>
    </row>
    <row r="2895" spans="1:10" x14ac:dyDescent="0.2">
      <c r="A2895" s="126">
        <v>421</v>
      </c>
      <c r="B2895" s="119" t="s">
        <v>936</v>
      </c>
      <c r="C2895" s="117"/>
      <c r="D2895" s="128"/>
      <c r="E2895" s="121">
        <f t="shared" ref="E2895:H2895" si="862">E2896</f>
        <v>4199150</v>
      </c>
      <c r="F2895" s="121">
        <f t="shared" si="862"/>
        <v>4199150</v>
      </c>
      <c r="G2895" s="121">
        <f t="shared" si="862"/>
        <v>0</v>
      </c>
      <c r="H2895" s="121">
        <f t="shared" si="862"/>
        <v>0</v>
      </c>
      <c r="I2895" s="121">
        <f t="shared" si="859"/>
        <v>4199150</v>
      </c>
    </row>
    <row r="2896" spans="1:10" s="115" customFormat="1" x14ac:dyDescent="0.2">
      <c r="A2896" s="129">
        <v>4214</v>
      </c>
      <c r="B2896" s="222" t="s">
        <v>154</v>
      </c>
      <c r="C2896" s="111">
        <v>12</v>
      </c>
      <c r="D2896" s="112" t="s">
        <v>25</v>
      </c>
      <c r="E2896" s="179">
        <v>4199150</v>
      </c>
      <c r="F2896" s="179">
        <v>4199150</v>
      </c>
      <c r="G2896" s="179"/>
      <c r="H2896" s="179"/>
      <c r="I2896" s="179">
        <f t="shared" si="859"/>
        <v>4199150</v>
      </c>
      <c r="J2896" s="120"/>
    </row>
    <row r="2897" spans="1:10" x14ac:dyDescent="0.2">
      <c r="A2897" s="207" t="s">
        <v>950</v>
      </c>
      <c r="B2897" s="205" t="s">
        <v>951</v>
      </c>
      <c r="C2897" s="208"/>
      <c r="D2897" s="208"/>
      <c r="E2897" s="209">
        <f t="shared" ref="E2897:H2897" si="863">E2898</f>
        <v>1694000</v>
      </c>
      <c r="F2897" s="209">
        <f t="shared" si="863"/>
        <v>1694000</v>
      </c>
      <c r="G2897" s="209">
        <f t="shared" si="863"/>
        <v>0</v>
      </c>
      <c r="H2897" s="209">
        <f t="shared" si="863"/>
        <v>0</v>
      </c>
      <c r="I2897" s="209">
        <f t="shared" si="859"/>
        <v>1694000</v>
      </c>
    </row>
    <row r="2898" spans="1:10" x14ac:dyDescent="0.2">
      <c r="A2898" s="210" t="s">
        <v>977</v>
      </c>
      <c r="B2898" s="211" t="s">
        <v>994</v>
      </c>
      <c r="C2898" s="212"/>
      <c r="D2898" s="212"/>
      <c r="E2898" s="213">
        <f t="shared" ref="E2898:H2898" si="864">E2899</f>
        <v>1694000</v>
      </c>
      <c r="F2898" s="213">
        <f t="shared" si="864"/>
        <v>1694000</v>
      </c>
      <c r="G2898" s="213">
        <f t="shared" si="864"/>
        <v>0</v>
      </c>
      <c r="H2898" s="213">
        <f t="shared" si="864"/>
        <v>0</v>
      </c>
      <c r="I2898" s="213">
        <f t="shared" si="859"/>
        <v>1694000</v>
      </c>
    </row>
    <row r="2899" spans="1:10" x14ac:dyDescent="0.2">
      <c r="A2899" s="126">
        <v>421</v>
      </c>
      <c r="B2899" s="119" t="s">
        <v>936</v>
      </c>
      <c r="C2899" s="117"/>
      <c r="D2899" s="128"/>
      <c r="E2899" s="121">
        <f t="shared" ref="E2899:H2899" si="865">E2900</f>
        <v>1694000</v>
      </c>
      <c r="F2899" s="121">
        <f t="shared" si="865"/>
        <v>1694000</v>
      </c>
      <c r="G2899" s="121">
        <f t="shared" si="865"/>
        <v>0</v>
      </c>
      <c r="H2899" s="121">
        <f t="shared" si="865"/>
        <v>0</v>
      </c>
      <c r="I2899" s="121">
        <f t="shared" si="859"/>
        <v>1694000</v>
      </c>
    </row>
    <row r="2900" spans="1:10" s="115" customFormat="1" x14ac:dyDescent="0.2">
      <c r="A2900" s="129">
        <v>4214</v>
      </c>
      <c r="B2900" s="222" t="s">
        <v>154</v>
      </c>
      <c r="C2900" s="111">
        <v>43</v>
      </c>
      <c r="D2900" s="112" t="s">
        <v>25</v>
      </c>
      <c r="E2900" s="179">
        <v>1694000</v>
      </c>
      <c r="F2900" s="179">
        <v>1694000</v>
      </c>
      <c r="G2900" s="179"/>
      <c r="H2900" s="179"/>
      <c r="I2900" s="179">
        <f t="shared" si="859"/>
        <v>1694000</v>
      </c>
      <c r="J2900" s="120"/>
    </row>
    <row r="2901" spans="1:10" s="134" customFormat="1" x14ac:dyDescent="0.2">
      <c r="A2901" s="207" t="s">
        <v>963</v>
      </c>
      <c r="B2901" s="205" t="s">
        <v>964</v>
      </c>
      <c r="C2901" s="208"/>
      <c r="D2901" s="208"/>
      <c r="E2901" s="209">
        <f t="shared" ref="E2901:H2901" si="866">E2902+E2907+E2913</f>
        <v>31275250</v>
      </c>
      <c r="F2901" s="209">
        <f t="shared" si="866"/>
        <v>31275250</v>
      </c>
      <c r="G2901" s="209">
        <f t="shared" si="866"/>
        <v>0</v>
      </c>
      <c r="H2901" s="209">
        <f t="shared" si="866"/>
        <v>0</v>
      </c>
      <c r="I2901" s="209">
        <f t="shared" si="859"/>
        <v>31275250</v>
      </c>
      <c r="J2901" s="241"/>
    </row>
    <row r="2902" spans="1:10" x14ac:dyDescent="0.2">
      <c r="A2902" s="210" t="s">
        <v>944</v>
      </c>
      <c r="B2902" s="211" t="s">
        <v>986</v>
      </c>
      <c r="C2902" s="212"/>
      <c r="D2902" s="212"/>
      <c r="E2902" s="213">
        <f t="shared" ref="E2902:H2902" si="867">E2903+E2905</f>
        <v>62050</v>
      </c>
      <c r="F2902" s="213">
        <f t="shared" si="867"/>
        <v>62050</v>
      </c>
      <c r="G2902" s="213">
        <f t="shared" si="867"/>
        <v>0</v>
      </c>
      <c r="H2902" s="213">
        <f t="shared" si="867"/>
        <v>0</v>
      </c>
      <c r="I2902" s="213">
        <f t="shared" si="859"/>
        <v>62050</v>
      </c>
    </row>
    <row r="2903" spans="1:10" s="115" customFormat="1" x14ac:dyDescent="0.2">
      <c r="A2903" s="126">
        <v>311</v>
      </c>
      <c r="B2903" s="226" t="s">
        <v>914</v>
      </c>
      <c r="C2903" s="117"/>
      <c r="D2903" s="128"/>
      <c r="E2903" s="121">
        <f>E2904</f>
        <v>53550</v>
      </c>
      <c r="F2903" s="121">
        <f>F2904</f>
        <v>53550</v>
      </c>
      <c r="G2903" s="121">
        <f>G2904</f>
        <v>0</v>
      </c>
      <c r="H2903" s="121">
        <f>H2904</f>
        <v>0</v>
      </c>
      <c r="I2903" s="121">
        <f t="shared" si="859"/>
        <v>53550</v>
      </c>
      <c r="J2903" s="120"/>
    </row>
    <row r="2904" spans="1:10" ht="15" x14ac:dyDescent="0.2">
      <c r="A2904" s="129">
        <v>3111</v>
      </c>
      <c r="B2904" s="222" t="s">
        <v>19</v>
      </c>
      <c r="C2904" s="111">
        <v>562</v>
      </c>
      <c r="D2904" s="112" t="s">
        <v>25</v>
      </c>
      <c r="E2904" s="179">
        <v>53550</v>
      </c>
      <c r="F2904" s="179">
        <v>53550</v>
      </c>
      <c r="G2904" s="179"/>
      <c r="H2904" s="179"/>
      <c r="I2904" s="179">
        <f t="shared" si="859"/>
        <v>53550</v>
      </c>
    </row>
    <row r="2905" spans="1:10" x14ac:dyDescent="0.2">
      <c r="A2905" s="126">
        <v>313</v>
      </c>
      <c r="B2905" s="227" t="s">
        <v>915</v>
      </c>
      <c r="C2905" s="117"/>
      <c r="D2905" s="128"/>
      <c r="E2905" s="121">
        <f>E2906</f>
        <v>8500</v>
      </c>
      <c r="F2905" s="121">
        <f>F2906</f>
        <v>8500</v>
      </c>
      <c r="G2905" s="121">
        <f>G2906</f>
        <v>0</v>
      </c>
      <c r="H2905" s="121">
        <f>H2906</f>
        <v>0</v>
      </c>
      <c r="I2905" s="121">
        <f t="shared" si="859"/>
        <v>8500</v>
      </c>
    </row>
    <row r="2906" spans="1:10" s="115" customFormat="1" x14ac:dyDescent="0.2">
      <c r="A2906" s="129">
        <v>3132</v>
      </c>
      <c r="B2906" s="222" t="s">
        <v>280</v>
      </c>
      <c r="C2906" s="111">
        <v>562</v>
      </c>
      <c r="D2906" s="112" t="s">
        <v>25</v>
      </c>
      <c r="E2906" s="179">
        <v>8500</v>
      </c>
      <c r="F2906" s="179">
        <v>8500</v>
      </c>
      <c r="G2906" s="179"/>
      <c r="H2906" s="179"/>
      <c r="I2906" s="179">
        <f t="shared" si="859"/>
        <v>8500</v>
      </c>
      <c r="J2906" s="120"/>
    </row>
    <row r="2907" spans="1:10" x14ac:dyDescent="0.2">
      <c r="A2907" s="210" t="s">
        <v>976</v>
      </c>
      <c r="B2907" s="211" t="s">
        <v>987</v>
      </c>
      <c r="C2907" s="212"/>
      <c r="D2907" s="212"/>
      <c r="E2907" s="213">
        <f t="shared" ref="E2907:H2907" si="868">E2908+E2910</f>
        <v>13200</v>
      </c>
      <c r="F2907" s="213">
        <f t="shared" si="868"/>
        <v>13200</v>
      </c>
      <c r="G2907" s="213">
        <f t="shared" si="868"/>
        <v>0</v>
      </c>
      <c r="H2907" s="213">
        <f t="shared" si="868"/>
        <v>0</v>
      </c>
      <c r="I2907" s="213">
        <f t="shared" si="859"/>
        <v>13200</v>
      </c>
    </row>
    <row r="2908" spans="1:10" s="115" customFormat="1" x14ac:dyDescent="0.2">
      <c r="A2908" s="126">
        <v>321</v>
      </c>
      <c r="B2908" s="227" t="s">
        <v>916</v>
      </c>
      <c r="C2908" s="117"/>
      <c r="D2908" s="128"/>
      <c r="E2908" s="121">
        <f>E2909</f>
        <v>3000</v>
      </c>
      <c r="F2908" s="121">
        <f>F2909</f>
        <v>3000</v>
      </c>
      <c r="G2908" s="121">
        <f>G2909</f>
        <v>0</v>
      </c>
      <c r="H2908" s="121">
        <f>H2909</f>
        <v>0</v>
      </c>
      <c r="I2908" s="121">
        <f t="shared" si="859"/>
        <v>3000</v>
      </c>
      <c r="J2908" s="120"/>
    </row>
    <row r="2909" spans="1:10" ht="15" x14ac:dyDescent="0.2">
      <c r="A2909" s="129">
        <v>3212</v>
      </c>
      <c r="B2909" s="222" t="s">
        <v>111</v>
      </c>
      <c r="C2909" s="111">
        <v>562</v>
      </c>
      <c r="D2909" s="112" t="s">
        <v>25</v>
      </c>
      <c r="E2909" s="179">
        <v>3000</v>
      </c>
      <c r="F2909" s="179">
        <v>3000</v>
      </c>
      <c r="G2909" s="179"/>
      <c r="H2909" s="179"/>
      <c r="I2909" s="179">
        <f t="shared" si="859"/>
        <v>3000</v>
      </c>
    </row>
    <row r="2910" spans="1:10" x14ac:dyDescent="0.2">
      <c r="A2910" s="126">
        <v>323</v>
      </c>
      <c r="B2910" s="227" t="s">
        <v>918</v>
      </c>
      <c r="C2910" s="117"/>
      <c r="D2910" s="128"/>
      <c r="E2910" s="121">
        <f>E2911+E2912</f>
        <v>10200</v>
      </c>
      <c r="F2910" s="121">
        <f>F2911+F2912</f>
        <v>10200</v>
      </c>
      <c r="G2910" s="121">
        <f>G2911+G2912</f>
        <v>0</v>
      </c>
      <c r="H2910" s="121">
        <f>H2911+H2912</f>
        <v>0</v>
      </c>
      <c r="I2910" s="121">
        <f t="shared" si="859"/>
        <v>10200</v>
      </c>
    </row>
    <row r="2911" spans="1:10" ht="15" x14ac:dyDescent="0.2">
      <c r="A2911" s="129">
        <v>3231</v>
      </c>
      <c r="B2911" s="222" t="s">
        <v>117</v>
      </c>
      <c r="C2911" s="111">
        <v>562</v>
      </c>
      <c r="D2911" s="112" t="s">
        <v>25</v>
      </c>
      <c r="E2911" s="179">
        <v>3400</v>
      </c>
      <c r="F2911" s="179">
        <v>3400</v>
      </c>
      <c r="G2911" s="179"/>
      <c r="H2911" s="179"/>
      <c r="I2911" s="179">
        <f t="shared" si="859"/>
        <v>3400</v>
      </c>
    </row>
    <row r="2912" spans="1:10" s="115" customFormat="1" x14ac:dyDescent="0.2">
      <c r="A2912" s="129">
        <v>3239</v>
      </c>
      <c r="B2912" s="222" t="s">
        <v>41</v>
      </c>
      <c r="C2912" s="111">
        <v>562</v>
      </c>
      <c r="D2912" s="112" t="s">
        <v>25</v>
      </c>
      <c r="E2912" s="179">
        <v>6800</v>
      </c>
      <c r="F2912" s="179">
        <v>6800</v>
      </c>
      <c r="G2912" s="179"/>
      <c r="H2912" s="179"/>
      <c r="I2912" s="179">
        <f t="shared" si="859"/>
        <v>6800</v>
      </c>
      <c r="J2912" s="120"/>
    </row>
    <row r="2913" spans="1:10" x14ac:dyDescent="0.2">
      <c r="A2913" s="210" t="s">
        <v>977</v>
      </c>
      <c r="B2913" s="211" t="s">
        <v>994</v>
      </c>
      <c r="C2913" s="212"/>
      <c r="D2913" s="212"/>
      <c r="E2913" s="213">
        <f t="shared" ref="E2913:H2913" si="869">E2914</f>
        <v>31200000</v>
      </c>
      <c r="F2913" s="213">
        <f t="shared" si="869"/>
        <v>31200000</v>
      </c>
      <c r="G2913" s="213">
        <f t="shared" si="869"/>
        <v>0</v>
      </c>
      <c r="H2913" s="213">
        <f t="shared" si="869"/>
        <v>0</v>
      </c>
      <c r="I2913" s="213">
        <f t="shared" si="859"/>
        <v>31200000</v>
      </c>
    </row>
    <row r="2914" spans="1:10" s="115" customFormat="1" x14ac:dyDescent="0.2">
      <c r="A2914" s="126">
        <v>421</v>
      </c>
      <c r="B2914" s="119" t="s">
        <v>936</v>
      </c>
      <c r="C2914" s="117"/>
      <c r="D2914" s="128"/>
      <c r="E2914" s="121">
        <f t="shared" ref="E2914:H2914" si="870">E2915</f>
        <v>31200000</v>
      </c>
      <c r="F2914" s="121">
        <f t="shared" si="870"/>
        <v>31200000</v>
      </c>
      <c r="G2914" s="121">
        <f t="shared" si="870"/>
        <v>0</v>
      </c>
      <c r="H2914" s="121">
        <f t="shared" si="870"/>
        <v>0</v>
      </c>
      <c r="I2914" s="121">
        <f t="shared" si="859"/>
        <v>31200000</v>
      </c>
      <c r="J2914" s="120"/>
    </row>
    <row r="2915" spans="1:10" ht="15" x14ac:dyDescent="0.2">
      <c r="A2915" s="129">
        <v>4214</v>
      </c>
      <c r="B2915" s="222" t="s">
        <v>154</v>
      </c>
      <c r="C2915" s="111">
        <v>562</v>
      </c>
      <c r="D2915" s="112" t="s">
        <v>25</v>
      </c>
      <c r="E2915" s="179">
        <v>31200000</v>
      </c>
      <c r="F2915" s="179">
        <v>31200000</v>
      </c>
      <c r="G2915" s="179"/>
      <c r="H2915" s="179"/>
      <c r="I2915" s="179">
        <f t="shared" si="859"/>
        <v>31200000</v>
      </c>
    </row>
    <row r="2916" spans="1:10" s="115" customFormat="1" ht="47.25" x14ac:dyDescent="0.2">
      <c r="A2916" s="171" t="s">
        <v>768</v>
      </c>
      <c r="B2916" s="173" t="s">
        <v>767</v>
      </c>
      <c r="C2916" s="194"/>
      <c r="D2916" s="194"/>
      <c r="E2916" s="174">
        <f>E2917+E2931</f>
        <v>412850</v>
      </c>
      <c r="F2916" s="174">
        <f>F2917+F2931</f>
        <v>412850</v>
      </c>
      <c r="G2916" s="174">
        <f>G2917+G2931</f>
        <v>0</v>
      </c>
      <c r="H2916" s="174">
        <f>H2917+H2931</f>
        <v>0</v>
      </c>
      <c r="I2916" s="174">
        <f t="shared" si="859"/>
        <v>412850</v>
      </c>
      <c r="J2916" s="120"/>
    </row>
    <row r="2917" spans="1:10" x14ac:dyDescent="0.2">
      <c r="A2917" s="207" t="s">
        <v>950</v>
      </c>
      <c r="B2917" s="205" t="s">
        <v>951</v>
      </c>
      <c r="C2917" s="208"/>
      <c r="D2917" s="208"/>
      <c r="E2917" s="209">
        <f t="shared" ref="E2917:H2917" si="871">E2918+E2923</f>
        <v>84850</v>
      </c>
      <c r="F2917" s="209">
        <f t="shared" si="871"/>
        <v>84850</v>
      </c>
      <c r="G2917" s="209">
        <f t="shared" si="871"/>
        <v>0</v>
      </c>
      <c r="H2917" s="209">
        <f t="shared" si="871"/>
        <v>0</v>
      </c>
      <c r="I2917" s="209">
        <f t="shared" si="859"/>
        <v>84850</v>
      </c>
    </row>
    <row r="2918" spans="1:10" x14ac:dyDescent="0.2">
      <c r="A2918" s="210" t="s">
        <v>944</v>
      </c>
      <c r="B2918" s="211" t="s">
        <v>986</v>
      </c>
      <c r="C2918" s="212"/>
      <c r="D2918" s="212"/>
      <c r="E2918" s="213">
        <f t="shared" ref="E2918:H2918" si="872">E2919+E2921</f>
        <v>70000</v>
      </c>
      <c r="F2918" s="213">
        <f t="shared" si="872"/>
        <v>70000</v>
      </c>
      <c r="G2918" s="213">
        <f t="shared" si="872"/>
        <v>0</v>
      </c>
      <c r="H2918" s="213">
        <f t="shared" si="872"/>
        <v>0</v>
      </c>
      <c r="I2918" s="213">
        <f t="shared" si="859"/>
        <v>70000</v>
      </c>
    </row>
    <row r="2919" spans="1:10" s="115" customFormat="1" x14ac:dyDescent="0.2">
      <c r="A2919" s="126">
        <v>311</v>
      </c>
      <c r="B2919" s="226" t="s">
        <v>914</v>
      </c>
      <c r="C2919" s="117"/>
      <c r="D2919" s="128"/>
      <c r="E2919" s="121">
        <f>E2920</f>
        <v>60000</v>
      </c>
      <c r="F2919" s="121">
        <f>F2920</f>
        <v>60000</v>
      </c>
      <c r="G2919" s="121">
        <f>G2920</f>
        <v>0</v>
      </c>
      <c r="H2919" s="121">
        <f>H2920</f>
        <v>0</v>
      </c>
      <c r="I2919" s="121">
        <f t="shared" si="859"/>
        <v>60000</v>
      </c>
      <c r="J2919" s="120"/>
    </row>
    <row r="2920" spans="1:10" ht="15" x14ac:dyDescent="0.2">
      <c r="A2920" s="129">
        <v>3111</v>
      </c>
      <c r="B2920" s="222" t="s">
        <v>19</v>
      </c>
      <c r="C2920" s="111">
        <v>43</v>
      </c>
      <c r="D2920" s="112" t="s">
        <v>25</v>
      </c>
      <c r="E2920" s="179">
        <v>60000</v>
      </c>
      <c r="F2920" s="179">
        <v>60000</v>
      </c>
      <c r="G2920" s="179"/>
      <c r="H2920" s="179"/>
      <c r="I2920" s="179">
        <f t="shared" si="859"/>
        <v>60000</v>
      </c>
    </row>
    <row r="2921" spans="1:10" x14ac:dyDescent="0.2">
      <c r="A2921" s="126">
        <v>313</v>
      </c>
      <c r="B2921" s="227" t="s">
        <v>915</v>
      </c>
      <c r="C2921" s="117"/>
      <c r="D2921" s="128"/>
      <c r="E2921" s="121">
        <f>E2922</f>
        <v>10000</v>
      </c>
      <c r="F2921" s="121">
        <f>F2922</f>
        <v>10000</v>
      </c>
      <c r="G2921" s="121">
        <f>G2922</f>
        <v>0</v>
      </c>
      <c r="H2921" s="121">
        <f>H2922</f>
        <v>0</v>
      </c>
      <c r="I2921" s="121">
        <f t="shared" si="859"/>
        <v>10000</v>
      </c>
    </row>
    <row r="2922" spans="1:10" s="115" customFormat="1" x14ac:dyDescent="0.2">
      <c r="A2922" s="129">
        <v>3132</v>
      </c>
      <c r="B2922" s="222" t="s">
        <v>280</v>
      </c>
      <c r="C2922" s="111">
        <v>43</v>
      </c>
      <c r="D2922" s="112" t="s">
        <v>25</v>
      </c>
      <c r="E2922" s="179">
        <v>10000</v>
      </c>
      <c r="F2922" s="179">
        <v>10000</v>
      </c>
      <c r="G2922" s="179"/>
      <c r="H2922" s="179"/>
      <c r="I2922" s="179">
        <f t="shared" si="859"/>
        <v>10000</v>
      </c>
      <c r="J2922" s="120"/>
    </row>
    <row r="2923" spans="1:10" x14ac:dyDescent="0.2">
      <c r="A2923" s="210" t="s">
        <v>976</v>
      </c>
      <c r="B2923" s="211" t="s">
        <v>987</v>
      </c>
      <c r="C2923" s="212"/>
      <c r="D2923" s="212"/>
      <c r="E2923" s="213">
        <f t="shared" ref="E2923:H2923" si="873">E2924+E2927</f>
        <v>14850</v>
      </c>
      <c r="F2923" s="213">
        <f t="shared" si="873"/>
        <v>14850</v>
      </c>
      <c r="G2923" s="213">
        <f t="shared" si="873"/>
        <v>0</v>
      </c>
      <c r="H2923" s="213">
        <f t="shared" si="873"/>
        <v>0</v>
      </c>
      <c r="I2923" s="213">
        <f t="shared" si="859"/>
        <v>14850</v>
      </c>
    </row>
    <row r="2924" spans="1:10" x14ac:dyDescent="0.2">
      <c r="A2924" s="126">
        <v>321</v>
      </c>
      <c r="B2924" s="227" t="s">
        <v>916</v>
      </c>
      <c r="C2924" s="117"/>
      <c r="D2924" s="128"/>
      <c r="E2924" s="121">
        <f>E2925+E2926</f>
        <v>2000</v>
      </c>
      <c r="F2924" s="121">
        <f>F2925+F2926</f>
        <v>2000</v>
      </c>
      <c r="G2924" s="121">
        <f>G2925+G2926</f>
        <v>0</v>
      </c>
      <c r="H2924" s="121">
        <f>H2925+H2926</f>
        <v>0</v>
      </c>
      <c r="I2924" s="121">
        <f t="shared" si="859"/>
        <v>2000</v>
      </c>
    </row>
    <row r="2925" spans="1:10" s="115" customFormat="1" x14ac:dyDescent="0.2">
      <c r="A2925" s="129">
        <v>3211</v>
      </c>
      <c r="B2925" s="222" t="s">
        <v>110</v>
      </c>
      <c r="C2925" s="111">
        <v>43</v>
      </c>
      <c r="D2925" s="112" t="s">
        <v>25</v>
      </c>
      <c r="E2925" s="179">
        <v>1000</v>
      </c>
      <c r="F2925" s="179">
        <v>1000</v>
      </c>
      <c r="G2925" s="179"/>
      <c r="H2925" s="179"/>
      <c r="I2925" s="179">
        <f t="shared" si="859"/>
        <v>1000</v>
      </c>
      <c r="J2925" s="120"/>
    </row>
    <row r="2926" spans="1:10" ht="15" x14ac:dyDescent="0.2">
      <c r="A2926" s="129">
        <v>3212</v>
      </c>
      <c r="B2926" s="222" t="s">
        <v>111</v>
      </c>
      <c r="C2926" s="111">
        <v>43</v>
      </c>
      <c r="D2926" s="112" t="s">
        <v>25</v>
      </c>
      <c r="E2926" s="179">
        <v>1000</v>
      </c>
      <c r="F2926" s="179">
        <v>1000</v>
      </c>
      <c r="G2926" s="179"/>
      <c r="H2926" s="179"/>
      <c r="I2926" s="179">
        <f t="shared" si="859"/>
        <v>1000</v>
      </c>
    </row>
    <row r="2927" spans="1:10" x14ac:dyDescent="0.2">
      <c r="A2927" s="126">
        <v>323</v>
      </c>
      <c r="B2927" s="227" t="s">
        <v>918</v>
      </c>
      <c r="C2927" s="117"/>
      <c r="D2927" s="128"/>
      <c r="E2927" s="121">
        <f>E2928+E2929+E2930</f>
        <v>12850</v>
      </c>
      <c r="F2927" s="121">
        <f>F2928+F2929+F2930</f>
        <v>12850</v>
      </c>
      <c r="G2927" s="121">
        <f>G2928+G2929+G2930</f>
        <v>0</v>
      </c>
      <c r="H2927" s="121">
        <f>H2928+H2929+H2930</f>
        <v>0</v>
      </c>
      <c r="I2927" s="121">
        <f t="shared" si="859"/>
        <v>12850</v>
      </c>
    </row>
    <row r="2928" spans="1:10" ht="15" x14ac:dyDescent="0.2">
      <c r="A2928" s="129">
        <v>3231</v>
      </c>
      <c r="B2928" s="222" t="s">
        <v>117</v>
      </c>
      <c r="C2928" s="111">
        <v>43</v>
      </c>
      <c r="D2928" s="112" t="s">
        <v>25</v>
      </c>
      <c r="E2928" s="179">
        <v>750</v>
      </c>
      <c r="F2928" s="179">
        <v>750</v>
      </c>
      <c r="G2928" s="179"/>
      <c r="H2928" s="179"/>
      <c r="I2928" s="179">
        <f t="shared" si="859"/>
        <v>750</v>
      </c>
    </row>
    <row r="2929" spans="1:10" ht="15" x14ac:dyDescent="0.2">
      <c r="A2929" s="129">
        <v>3233</v>
      </c>
      <c r="B2929" s="222" t="s">
        <v>119</v>
      </c>
      <c r="C2929" s="111">
        <v>43</v>
      </c>
      <c r="D2929" s="112" t="s">
        <v>25</v>
      </c>
      <c r="E2929" s="179">
        <v>12000</v>
      </c>
      <c r="F2929" s="179">
        <v>12000</v>
      </c>
      <c r="G2929" s="179"/>
      <c r="H2929" s="179"/>
      <c r="I2929" s="179">
        <f t="shared" si="859"/>
        <v>12000</v>
      </c>
    </row>
    <row r="2930" spans="1:10" s="115" customFormat="1" x14ac:dyDescent="0.2">
      <c r="A2930" s="129">
        <v>3239</v>
      </c>
      <c r="B2930" s="222" t="s">
        <v>41</v>
      </c>
      <c r="C2930" s="111">
        <v>43</v>
      </c>
      <c r="D2930" s="112" t="s">
        <v>25</v>
      </c>
      <c r="E2930" s="179">
        <v>100</v>
      </c>
      <c r="F2930" s="179">
        <v>100</v>
      </c>
      <c r="G2930" s="179"/>
      <c r="H2930" s="179"/>
      <c r="I2930" s="179">
        <f t="shared" si="859"/>
        <v>100</v>
      </c>
      <c r="J2930" s="120"/>
    </row>
    <row r="2931" spans="1:10" s="134" customFormat="1" x14ac:dyDescent="0.2">
      <c r="A2931" s="207" t="s">
        <v>948</v>
      </c>
      <c r="B2931" s="205" t="s">
        <v>949</v>
      </c>
      <c r="C2931" s="208"/>
      <c r="D2931" s="208"/>
      <c r="E2931" s="209">
        <f t="shared" ref="E2931:H2931" si="874">E2932+E2937</f>
        <v>328000</v>
      </c>
      <c r="F2931" s="209">
        <f t="shared" si="874"/>
        <v>328000</v>
      </c>
      <c r="G2931" s="209">
        <f t="shared" si="874"/>
        <v>0</v>
      </c>
      <c r="H2931" s="209">
        <f t="shared" si="874"/>
        <v>0</v>
      </c>
      <c r="I2931" s="209">
        <f t="shared" si="859"/>
        <v>328000</v>
      </c>
      <c r="J2931" s="241"/>
    </row>
    <row r="2932" spans="1:10" x14ac:dyDescent="0.2">
      <c r="A2932" s="210" t="s">
        <v>944</v>
      </c>
      <c r="B2932" s="211" t="s">
        <v>986</v>
      </c>
      <c r="C2932" s="212"/>
      <c r="D2932" s="212"/>
      <c r="E2932" s="213">
        <f t="shared" ref="E2932:H2932" si="875">E2933+E2935</f>
        <v>250000</v>
      </c>
      <c r="F2932" s="213">
        <f t="shared" si="875"/>
        <v>250000</v>
      </c>
      <c r="G2932" s="213">
        <f t="shared" si="875"/>
        <v>0</v>
      </c>
      <c r="H2932" s="213">
        <f t="shared" si="875"/>
        <v>0</v>
      </c>
      <c r="I2932" s="213">
        <f t="shared" si="859"/>
        <v>250000</v>
      </c>
    </row>
    <row r="2933" spans="1:10" s="115" customFormat="1" x14ac:dyDescent="0.2">
      <c r="A2933" s="126">
        <v>311</v>
      </c>
      <c r="B2933" s="226" t="s">
        <v>914</v>
      </c>
      <c r="C2933" s="117"/>
      <c r="D2933" s="128"/>
      <c r="E2933" s="121">
        <f>E2934</f>
        <v>219000</v>
      </c>
      <c r="F2933" s="121">
        <f>F2934</f>
        <v>219000</v>
      </c>
      <c r="G2933" s="121">
        <f>G2934</f>
        <v>0</v>
      </c>
      <c r="H2933" s="121">
        <f>H2934</f>
        <v>0</v>
      </c>
      <c r="I2933" s="121">
        <f t="shared" si="859"/>
        <v>219000</v>
      </c>
      <c r="J2933" s="120"/>
    </row>
    <row r="2934" spans="1:10" ht="15" x14ac:dyDescent="0.2">
      <c r="A2934" s="129">
        <v>3111</v>
      </c>
      <c r="B2934" s="222" t="s">
        <v>19</v>
      </c>
      <c r="C2934" s="111">
        <v>559</v>
      </c>
      <c r="D2934" s="112" t="s">
        <v>25</v>
      </c>
      <c r="E2934" s="179">
        <v>219000</v>
      </c>
      <c r="F2934" s="179">
        <v>219000</v>
      </c>
      <c r="G2934" s="179"/>
      <c r="H2934" s="179"/>
      <c r="I2934" s="179">
        <f t="shared" si="859"/>
        <v>219000</v>
      </c>
    </row>
    <row r="2935" spans="1:10" x14ac:dyDescent="0.2">
      <c r="A2935" s="126">
        <v>313</v>
      </c>
      <c r="B2935" s="227" t="s">
        <v>915</v>
      </c>
      <c r="C2935" s="117"/>
      <c r="D2935" s="128"/>
      <c r="E2935" s="121">
        <f>E2936</f>
        <v>31000</v>
      </c>
      <c r="F2935" s="121">
        <f>F2936</f>
        <v>31000</v>
      </c>
      <c r="G2935" s="121">
        <f>G2936</f>
        <v>0</v>
      </c>
      <c r="H2935" s="121">
        <f>H2936</f>
        <v>0</v>
      </c>
      <c r="I2935" s="121">
        <f t="shared" si="859"/>
        <v>31000</v>
      </c>
    </row>
    <row r="2936" spans="1:10" s="115" customFormat="1" x14ac:dyDescent="0.2">
      <c r="A2936" s="129">
        <v>3132</v>
      </c>
      <c r="B2936" s="222" t="s">
        <v>280</v>
      </c>
      <c r="C2936" s="111">
        <v>559</v>
      </c>
      <c r="D2936" s="112" t="s">
        <v>25</v>
      </c>
      <c r="E2936" s="179">
        <v>31000</v>
      </c>
      <c r="F2936" s="179">
        <v>31000</v>
      </c>
      <c r="G2936" s="179"/>
      <c r="H2936" s="179"/>
      <c r="I2936" s="179">
        <f t="shared" si="859"/>
        <v>31000</v>
      </c>
      <c r="J2936" s="120"/>
    </row>
    <row r="2937" spans="1:10" x14ac:dyDescent="0.2">
      <c r="A2937" s="210" t="s">
        <v>976</v>
      </c>
      <c r="B2937" s="211" t="s">
        <v>987</v>
      </c>
      <c r="C2937" s="212"/>
      <c r="D2937" s="212"/>
      <c r="E2937" s="213">
        <f t="shared" ref="E2937:H2937" si="876">E2938+E2941</f>
        <v>78000</v>
      </c>
      <c r="F2937" s="213">
        <f t="shared" si="876"/>
        <v>78000</v>
      </c>
      <c r="G2937" s="213">
        <f t="shared" si="876"/>
        <v>0</v>
      </c>
      <c r="H2937" s="213">
        <f t="shared" si="876"/>
        <v>0</v>
      </c>
      <c r="I2937" s="213">
        <f t="shared" si="859"/>
        <v>78000</v>
      </c>
    </row>
    <row r="2938" spans="1:10" x14ac:dyDescent="0.2">
      <c r="A2938" s="126">
        <v>321</v>
      </c>
      <c r="B2938" s="227" t="s">
        <v>916</v>
      </c>
      <c r="C2938" s="117"/>
      <c r="D2938" s="128"/>
      <c r="E2938" s="121">
        <f>E2939+E2940</f>
        <v>7150</v>
      </c>
      <c r="F2938" s="121">
        <f>F2939+F2940</f>
        <v>7150</v>
      </c>
      <c r="G2938" s="121">
        <f>G2939+G2940</f>
        <v>0</v>
      </c>
      <c r="H2938" s="121">
        <f>H2939+H2940</f>
        <v>0</v>
      </c>
      <c r="I2938" s="121">
        <f t="shared" si="859"/>
        <v>7150</v>
      </c>
    </row>
    <row r="2939" spans="1:10" s="115" customFormat="1" x14ac:dyDescent="0.2">
      <c r="A2939" s="129">
        <v>3211</v>
      </c>
      <c r="B2939" s="222" t="s">
        <v>110</v>
      </c>
      <c r="C2939" s="111">
        <v>559</v>
      </c>
      <c r="D2939" s="112" t="s">
        <v>25</v>
      </c>
      <c r="E2939" s="179">
        <v>3000</v>
      </c>
      <c r="F2939" s="179">
        <v>3000</v>
      </c>
      <c r="G2939" s="179"/>
      <c r="H2939" s="179"/>
      <c r="I2939" s="179">
        <f t="shared" si="859"/>
        <v>3000</v>
      </c>
      <c r="J2939" s="120"/>
    </row>
    <row r="2940" spans="1:10" ht="15" x14ac:dyDescent="0.2">
      <c r="A2940" s="129">
        <v>3212</v>
      </c>
      <c r="B2940" s="222" t="s">
        <v>111</v>
      </c>
      <c r="C2940" s="111">
        <v>559</v>
      </c>
      <c r="D2940" s="112" t="s">
        <v>25</v>
      </c>
      <c r="E2940" s="179">
        <v>4150</v>
      </c>
      <c r="F2940" s="179">
        <v>4150</v>
      </c>
      <c r="G2940" s="179"/>
      <c r="H2940" s="179"/>
      <c r="I2940" s="179">
        <f t="shared" si="859"/>
        <v>4150</v>
      </c>
    </row>
    <row r="2941" spans="1:10" x14ac:dyDescent="0.2">
      <c r="A2941" s="126">
        <v>323</v>
      </c>
      <c r="B2941" s="227" t="s">
        <v>918</v>
      </c>
      <c r="C2941" s="117"/>
      <c r="D2941" s="128"/>
      <c r="E2941" s="121">
        <f>E2942+E2943+E2944</f>
        <v>70850</v>
      </c>
      <c r="F2941" s="121">
        <f>F2942+F2943+F2944</f>
        <v>70850</v>
      </c>
      <c r="G2941" s="121">
        <f>G2942+G2943+G2944</f>
        <v>0</v>
      </c>
      <c r="H2941" s="121">
        <f>H2942+H2943+H2944</f>
        <v>0</v>
      </c>
      <c r="I2941" s="121">
        <f t="shared" si="859"/>
        <v>70850</v>
      </c>
    </row>
    <row r="2942" spans="1:10" ht="15" x14ac:dyDescent="0.2">
      <c r="A2942" s="129">
        <v>3231</v>
      </c>
      <c r="B2942" s="222" t="s">
        <v>117</v>
      </c>
      <c r="C2942" s="111">
        <v>559</v>
      </c>
      <c r="D2942" s="112" t="s">
        <v>25</v>
      </c>
      <c r="E2942" s="179">
        <v>19250</v>
      </c>
      <c r="F2942" s="179">
        <v>19250</v>
      </c>
      <c r="G2942" s="179"/>
      <c r="H2942" s="179"/>
      <c r="I2942" s="179">
        <f t="shared" si="859"/>
        <v>19250</v>
      </c>
    </row>
    <row r="2943" spans="1:10" ht="15" x14ac:dyDescent="0.2">
      <c r="A2943" s="129">
        <v>3233</v>
      </c>
      <c r="B2943" s="222" t="s">
        <v>119</v>
      </c>
      <c r="C2943" s="111">
        <v>559</v>
      </c>
      <c r="D2943" s="112" t="s">
        <v>25</v>
      </c>
      <c r="E2943" s="179">
        <v>41000</v>
      </c>
      <c r="F2943" s="179">
        <v>41000</v>
      </c>
      <c r="G2943" s="179"/>
      <c r="H2943" s="179"/>
      <c r="I2943" s="179">
        <f t="shared" si="859"/>
        <v>41000</v>
      </c>
    </row>
    <row r="2944" spans="1:10" s="115" customFormat="1" x14ac:dyDescent="0.2">
      <c r="A2944" s="129">
        <v>3239</v>
      </c>
      <c r="B2944" s="222" t="s">
        <v>41</v>
      </c>
      <c r="C2944" s="111">
        <v>559</v>
      </c>
      <c r="D2944" s="112" t="s">
        <v>25</v>
      </c>
      <c r="E2944" s="179">
        <v>10600</v>
      </c>
      <c r="F2944" s="179">
        <v>10600</v>
      </c>
      <c r="G2944" s="179"/>
      <c r="H2944" s="179"/>
      <c r="I2944" s="179">
        <f t="shared" si="859"/>
        <v>10600</v>
      </c>
      <c r="J2944" s="120"/>
    </row>
    <row r="2945" spans="1:10" s="115" customFormat="1" ht="31.5" x14ac:dyDescent="0.2">
      <c r="A2945" s="171" t="s">
        <v>769</v>
      </c>
      <c r="B2945" s="173" t="s">
        <v>746</v>
      </c>
      <c r="C2945" s="194"/>
      <c r="D2945" s="194"/>
      <c r="E2945" s="174">
        <f>E2946+E2967</f>
        <v>4235200</v>
      </c>
      <c r="F2945" s="174">
        <f>F2946+F2967</f>
        <v>4235200</v>
      </c>
      <c r="G2945" s="174">
        <f>G2946+G2967</f>
        <v>0</v>
      </c>
      <c r="H2945" s="174">
        <f>H2946+H2967</f>
        <v>0</v>
      </c>
      <c r="I2945" s="174">
        <f t="shared" si="859"/>
        <v>4235200</v>
      </c>
      <c r="J2945" s="120"/>
    </row>
    <row r="2946" spans="1:10" x14ac:dyDescent="0.2">
      <c r="A2946" s="207" t="s">
        <v>950</v>
      </c>
      <c r="B2946" s="205" t="s">
        <v>951</v>
      </c>
      <c r="C2946" s="208"/>
      <c r="D2946" s="208"/>
      <c r="E2946" s="209">
        <f t="shared" ref="E2946:H2946" si="877">E2947+E2952+E2960</f>
        <v>1879100</v>
      </c>
      <c r="F2946" s="209">
        <f t="shared" si="877"/>
        <v>1879100</v>
      </c>
      <c r="G2946" s="209">
        <f t="shared" si="877"/>
        <v>0</v>
      </c>
      <c r="H2946" s="209">
        <f t="shared" si="877"/>
        <v>0</v>
      </c>
      <c r="I2946" s="209">
        <f t="shared" si="859"/>
        <v>1879100</v>
      </c>
    </row>
    <row r="2947" spans="1:10" x14ac:dyDescent="0.2">
      <c r="A2947" s="210" t="s">
        <v>944</v>
      </c>
      <c r="B2947" s="211" t="s">
        <v>986</v>
      </c>
      <c r="C2947" s="212"/>
      <c r="D2947" s="212"/>
      <c r="E2947" s="213">
        <f t="shared" ref="E2947:H2947" si="878">E2948+E2950</f>
        <v>56500</v>
      </c>
      <c r="F2947" s="213">
        <f t="shared" si="878"/>
        <v>56500</v>
      </c>
      <c r="G2947" s="213">
        <f t="shared" si="878"/>
        <v>0</v>
      </c>
      <c r="H2947" s="213">
        <f t="shared" si="878"/>
        <v>0</v>
      </c>
      <c r="I2947" s="213">
        <f t="shared" si="859"/>
        <v>56500</v>
      </c>
    </row>
    <row r="2948" spans="1:10" s="115" customFormat="1" x14ac:dyDescent="0.2">
      <c r="A2948" s="126">
        <v>311</v>
      </c>
      <c r="B2948" s="226" t="s">
        <v>914</v>
      </c>
      <c r="C2948" s="117"/>
      <c r="D2948" s="128"/>
      <c r="E2948" s="121">
        <f>E2949</f>
        <v>45500</v>
      </c>
      <c r="F2948" s="121">
        <f>F2949</f>
        <v>45500</v>
      </c>
      <c r="G2948" s="121">
        <f>G2949</f>
        <v>0</v>
      </c>
      <c r="H2948" s="121">
        <f>H2949</f>
        <v>0</v>
      </c>
      <c r="I2948" s="121">
        <f t="shared" ref="I2948:I3011" si="879">F2948-G2948+H2948</f>
        <v>45500</v>
      </c>
      <c r="J2948" s="120"/>
    </row>
    <row r="2949" spans="1:10" ht="15" x14ac:dyDescent="0.2">
      <c r="A2949" s="129">
        <v>3111</v>
      </c>
      <c r="B2949" s="222" t="s">
        <v>19</v>
      </c>
      <c r="C2949" s="111">
        <v>43</v>
      </c>
      <c r="D2949" s="112" t="s">
        <v>25</v>
      </c>
      <c r="E2949" s="179">
        <v>45500</v>
      </c>
      <c r="F2949" s="179">
        <v>45500</v>
      </c>
      <c r="G2949" s="179"/>
      <c r="H2949" s="179"/>
      <c r="I2949" s="179">
        <f t="shared" si="879"/>
        <v>45500</v>
      </c>
    </row>
    <row r="2950" spans="1:10" x14ac:dyDescent="0.2">
      <c r="A2950" s="126">
        <v>313</v>
      </c>
      <c r="B2950" s="227" t="s">
        <v>915</v>
      </c>
      <c r="C2950" s="117"/>
      <c r="D2950" s="128"/>
      <c r="E2950" s="121">
        <f>E2951</f>
        <v>11000</v>
      </c>
      <c r="F2950" s="121">
        <f>F2951</f>
        <v>11000</v>
      </c>
      <c r="G2950" s="121">
        <f>G2951</f>
        <v>0</v>
      </c>
      <c r="H2950" s="121">
        <f>H2951</f>
        <v>0</v>
      </c>
      <c r="I2950" s="121">
        <f t="shared" si="879"/>
        <v>11000</v>
      </c>
    </row>
    <row r="2951" spans="1:10" s="115" customFormat="1" x14ac:dyDescent="0.2">
      <c r="A2951" s="129">
        <v>3132</v>
      </c>
      <c r="B2951" s="222" t="s">
        <v>280</v>
      </c>
      <c r="C2951" s="111">
        <v>43</v>
      </c>
      <c r="D2951" s="112" t="s">
        <v>25</v>
      </c>
      <c r="E2951" s="179">
        <v>11000</v>
      </c>
      <c r="F2951" s="179">
        <v>11000</v>
      </c>
      <c r="G2951" s="179"/>
      <c r="H2951" s="179"/>
      <c r="I2951" s="179">
        <f t="shared" si="879"/>
        <v>11000</v>
      </c>
      <c r="J2951" s="120"/>
    </row>
    <row r="2952" spans="1:10" x14ac:dyDescent="0.2">
      <c r="A2952" s="210" t="s">
        <v>976</v>
      </c>
      <c r="B2952" s="211" t="s">
        <v>987</v>
      </c>
      <c r="C2952" s="212"/>
      <c r="D2952" s="212"/>
      <c r="E2952" s="213">
        <f t="shared" ref="E2952:H2952" si="880">E2953+E2956</f>
        <v>11600</v>
      </c>
      <c r="F2952" s="213">
        <f t="shared" si="880"/>
        <v>11600</v>
      </c>
      <c r="G2952" s="213">
        <f t="shared" si="880"/>
        <v>0</v>
      </c>
      <c r="H2952" s="213">
        <f t="shared" si="880"/>
        <v>0</v>
      </c>
      <c r="I2952" s="213">
        <f t="shared" si="879"/>
        <v>11600</v>
      </c>
    </row>
    <row r="2953" spans="1:10" x14ac:dyDescent="0.2">
      <c r="A2953" s="126">
        <v>321</v>
      </c>
      <c r="B2953" s="227" t="s">
        <v>916</v>
      </c>
      <c r="C2953" s="117"/>
      <c r="D2953" s="128"/>
      <c r="E2953" s="121">
        <f>E2954+E2955</f>
        <v>4750</v>
      </c>
      <c r="F2953" s="121">
        <f>F2954+F2955</f>
        <v>4750</v>
      </c>
      <c r="G2953" s="121">
        <f>G2954+G2955</f>
        <v>0</v>
      </c>
      <c r="H2953" s="121">
        <f>H2954+H2955</f>
        <v>0</v>
      </c>
      <c r="I2953" s="121">
        <f t="shared" si="879"/>
        <v>4750</v>
      </c>
    </row>
    <row r="2954" spans="1:10" s="115" customFormat="1" x14ac:dyDescent="0.2">
      <c r="A2954" s="129">
        <v>3211</v>
      </c>
      <c r="B2954" s="222" t="s">
        <v>110</v>
      </c>
      <c r="C2954" s="111">
        <v>43</v>
      </c>
      <c r="D2954" s="112" t="s">
        <v>25</v>
      </c>
      <c r="E2954" s="179">
        <v>3750</v>
      </c>
      <c r="F2954" s="179">
        <v>3750</v>
      </c>
      <c r="G2954" s="179"/>
      <c r="H2954" s="179"/>
      <c r="I2954" s="179">
        <f t="shared" si="879"/>
        <v>3750</v>
      </c>
      <c r="J2954" s="120"/>
    </row>
    <row r="2955" spans="1:10" ht="15" x14ac:dyDescent="0.2">
      <c r="A2955" s="129">
        <v>3212</v>
      </c>
      <c r="B2955" s="222" t="s">
        <v>111</v>
      </c>
      <c r="C2955" s="111">
        <v>43</v>
      </c>
      <c r="D2955" s="112" t="s">
        <v>25</v>
      </c>
      <c r="E2955" s="179">
        <v>1000</v>
      </c>
      <c r="F2955" s="179">
        <v>1000</v>
      </c>
      <c r="G2955" s="179"/>
      <c r="H2955" s="179"/>
      <c r="I2955" s="179">
        <f t="shared" si="879"/>
        <v>1000</v>
      </c>
    </row>
    <row r="2956" spans="1:10" x14ac:dyDescent="0.2">
      <c r="A2956" s="126">
        <v>323</v>
      </c>
      <c r="B2956" s="227" t="s">
        <v>918</v>
      </c>
      <c r="C2956" s="117"/>
      <c r="D2956" s="128"/>
      <c r="E2956" s="121">
        <f>E2957+E2958+E2959</f>
        <v>6850</v>
      </c>
      <c r="F2956" s="121">
        <f>F2957+F2958+F2959</f>
        <v>6850</v>
      </c>
      <c r="G2956" s="121">
        <f>G2957+G2958+G2959</f>
        <v>0</v>
      </c>
      <c r="H2956" s="121">
        <f>H2957+H2958+H2959</f>
        <v>0</v>
      </c>
      <c r="I2956" s="121">
        <f t="shared" si="879"/>
        <v>6850</v>
      </c>
    </row>
    <row r="2957" spans="1:10" ht="15" x14ac:dyDescent="0.2">
      <c r="A2957" s="129">
        <v>3231</v>
      </c>
      <c r="B2957" s="222" t="s">
        <v>117</v>
      </c>
      <c r="C2957" s="111">
        <v>43</v>
      </c>
      <c r="D2957" s="112" t="s">
        <v>25</v>
      </c>
      <c r="E2957" s="179">
        <v>3000</v>
      </c>
      <c r="F2957" s="179">
        <v>3000</v>
      </c>
      <c r="G2957" s="179"/>
      <c r="H2957" s="179"/>
      <c r="I2957" s="179">
        <f t="shared" si="879"/>
        <v>3000</v>
      </c>
    </row>
    <row r="2958" spans="1:10" ht="15" x14ac:dyDescent="0.2">
      <c r="A2958" s="129">
        <v>3233</v>
      </c>
      <c r="B2958" s="222" t="s">
        <v>119</v>
      </c>
      <c r="C2958" s="111">
        <v>43</v>
      </c>
      <c r="D2958" s="112" t="s">
        <v>25</v>
      </c>
      <c r="E2958" s="179">
        <v>3750</v>
      </c>
      <c r="F2958" s="179">
        <v>3750</v>
      </c>
      <c r="G2958" s="179"/>
      <c r="H2958" s="179"/>
      <c r="I2958" s="179">
        <f t="shared" si="879"/>
        <v>3750</v>
      </c>
    </row>
    <row r="2959" spans="1:10" s="115" customFormat="1" x14ac:dyDescent="0.2">
      <c r="A2959" s="129">
        <v>3239</v>
      </c>
      <c r="B2959" s="222" t="s">
        <v>41</v>
      </c>
      <c r="C2959" s="111">
        <v>43</v>
      </c>
      <c r="D2959" s="112" t="s">
        <v>25</v>
      </c>
      <c r="E2959" s="179">
        <v>100</v>
      </c>
      <c r="F2959" s="179">
        <v>100</v>
      </c>
      <c r="G2959" s="179"/>
      <c r="H2959" s="179"/>
      <c r="I2959" s="179">
        <f t="shared" si="879"/>
        <v>100</v>
      </c>
      <c r="J2959" s="120"/>
    </row>
    <row r="2960" spans="1:10" x14ac:dyDescent="0.2">
      <c r="A2960" s="210" t="s">
        <v>977</v>
      </c>
      <c r="B2960" s="211" t="s">
        <v>994</v>
      </c>
      <c r="C2960" s="212"/>
      <c r="D2960" s="212"/>
      <c r="E2960" s="213">
        <f t="shared" ref="E2960:H2960" si="881">E2961+E2963+E2965</f>
        <v>1811000</v>
      </c>
      <c r="F2960" s="213">
        <f t="shared" si="881"/>
        <v>1811000</v>
      </c>
      <c r="G2960" s="213">
        <f t="shared" si="881"/>
        <v>0</v>
      </c>
      <c r="H2960" s="213">
        <f t="shared" si="881"/>
        <v>0</v>
      </c>
      <c r="I2960" s="213">
        <f t="shared" si="879"/>
        <v>1811000</v>
      </c>
    </row>
    <row r="2961" spans="1:10" x14ac:dyDescent="0.2">
      <c r="A2961" s="126">
        <v>421</v>
      </c>
      <c r="B2961" s="119" t="s">
        <v>936</v>
      </c>
      <c r="C2961" s="117"/>
      <c r="D2961" s="128"/>
      <c r="E2961" s="121">
        <f>E2962</f>
        <v>1785000</v>
      </c>
      <c r="F2961" s="121">
        <f>F2962</f>
        <v>1785000</v>
      </c>
      <c r="G2961" s="121">
        <f>G2962</f>
        <v>0</v>
      </c>
      <c r="H2961" s="121">
        <f>H2962</f>
        <v>0</v>
      </c>
      <c r="I2961" s="121">
        <f t="shared" si="879"/>
        <v>1785000</v>
      </c>
    </row>
    <row r="2962" spans="1:10" s="115" customFormat="1" x14ac:dyDescent="0.2">
      <c r="A2962" s="129">
        <v>4212</v>
      </c>
      <c r="B2962" s="222" t="s">
        <v>670</v>
      </c>
      <c r="C2962" s="111">
        <v>43</v>
      </c>
      <c r="D2962" s="112" t="s">
        <v>25</v>
      </c>
      <c r="E2962" s="179">
        <v>1785000</v>
      </c>
      <c r="F2962" s="179">
        <v>1785000</v>
      </c>
      <c r="G2962" s="179"/>
      <c r="H2962" s="179"/>
      <c r="I2962" s="179">
        <f t="shared" si="879"/>
        <v>1785000</v>
      </c>
      <c r="J2962" s="120"/>
    </row>
    <row r="2963" spans="1:10" x14ac:dyDescent="0.2">
      <c r="A2963" s="126">
        <v>422</v>
      </c>
      <c r="B2963" s="227" t="s">
        <v>921</v>
      </c>
      <c r="C2963" s="117"/>
      <c r="D2963" s="128"/>
      <c r="E2963" s="121">
        <f>E2964</f>
        <v>1000</v>
      </c>
      <c r="F2963" s="121">
        <f>F2964</f>
        <v>1000</v>
      </c>
      <c r="G2963" s="121">
        <f>G2964</f>
        <v>0</v>
      </c>
      <c r="H2963" s="121">
        <f>H2964</f>
        <v>0</v>
      </c>
      <c r="I2963" s="121">
        <f t="shared" si="879"/>
        <v>1000</v>
      </c>
    </row>
    <row r="2964" spans="1:10" s="115" customFormat="1" x14ac:dyDescent="0.2">
      <c r="A2964" s="129">
        <v>4227</v>
      </c>
      <c r="B2964" s="222" t="s">
        <v>740</v>
      </c>
      <c r="C2964" s="111">
        <v>43</v>
      </c>
      <c r="D2964" s="112" t="s">
        <v>25</v>
      </c>
      <c r="E2964" s="179">
        <v>1000</v>
      </c>
      <c r="F2964" s="179">
        <v>1000</v>
      </c>
      <c r="G2964" s="179"/>
      <c r="H2964" s="179"/>
      <c r="I2964" s="179">
        <f t="shared" si="879"/>
        <v>1000</v>
      </c>
      <c r="J2964" s="120"/>
    </row>
    <row r="2965" spans="1:10" x14ac:dyDescent="0.2">
      <c r="A2965" s="126">
        <v>423</v>
      </c>
      <c r="B2965" s="119" t="s">
        <v>937</v>
      </c>
      <c r="C2965" s="117"/>
      <c r="D2965" s="128"/>
      <c r="E2965" s="121">
        <f>E2966</f>
        <v>25000</v>
      </c>
      <c r="F2965" s="121">
        <f>F2966</f>
        <v>25000</v>
      </c>
      <c r="G2965" s="121">
        <f>G2966</f>
        <v>0</v>
      </c>
      <c r="H2965" s="121">
        <f>H2966</f>
        <v>0</v>
      </c>
      <c r="I2965" s="121">
        <f t="shared" si="879"/>
        <v>25000</v>
      </c>
    </row>
    <row r="2966" spans="1:10" s="115" customFormat="1" x14ac:dyDescent="0.2">
      <c r="A2966" s="129">
        <v>4231</v>
      </c>
      <c r="B2966" s="222" t="s">
        <v>128</v>
      </c>
      <c r="C2966" s="111">
        <v>43</v>
      </c>
      <c r="D2966" s="112" t="s">
        <v>25</v>
      </c>
      <c r="E2966" s="179">
        <v>25000</v>
      </c>
      <c r="F2966" s="179">
        <v>25000</v>
      </c>
      <c r="G2966" s="179"/>
      <c r="H2966" s="179"/>
      <c r="I2966" s="179">
        <f t="shared" si="879"/>
        <v>25000</v>
      </c>
      <c r="J2966" s="120"/>
    </row>
    <row r="2967" spans="1:10" s="115" customFormat="1" x14ac:dyDescent="0.2">
      <c r="A2967" s="207" t="s">
        <v>948</v>
      </c>
      <c r="B2967" s="205" t="s">
        <v>949</v>
      </c>
      <c r="C2967" s="208"/>
      <c r="D2967" s="208"/>
      <c r="E2967" s="209">
        <f t="shared" ref="E2967:H2967" si="882">E2968+E2973+E2981</f>
        <v>2356100</v>
      </c>
      <c r="F2967" s="209">
        <f t="shared" si="882"/>
        <v>2356100</v>
      </c>
      <c r="G2967" s="209">
        <f t="shared" si="882"/>
        <v>0</v>
      </c>
      <c r="H2967" s="209">
        <f t="shared" si="882"/>
        <v>0</v>
      </c>
      <c r="I2967" s="209">
        <f t="shared" si="879"/>
        <v>2356100</v>
      </c>
      <c r="J2967" s="120"/>
    </row>
    <row r="2968" spans="1:10" x14ac:dyDescent="0.2">
      <c r="A2968" s="210" t="s">
        <v>944</v>
      </c>
      <c r="B2968" s="211" t="s">
        <v>986</v>
      </c>
      <c r="C2968" s="212"/>
      <c r="D2968" s="212"/>
      <c r="E2968" s="213">
        <f t="shared" ref="E2968:H2968" si="883">E2969+E2971</f>
        <v>262000</v>
      </c>
      <c r="F2968" s="213">
        <f t="shared" si="883"/>
        <v>262000</v>
      </c>
      <c r="G2968" s="213">
        <f t="shared" si="883"/>
        <v>0</v>
      </c>
      <c r="H2968" s="213">
        <f t="shared" si="883"/>
        <v>0</v>
      </c>
      <c r="I2968" s="213">
        <f t="shared" si="879"/>
        <v>262000</v>
      </c>
    </row>
    <row r="2969" spans="1:10" s="115" customFormat="1" x14ac:dyDescent="0.2">
      <c r="A2969" s="126">
        <v>311</v>
      </c>
      <c r="B2969" s="226" t="s">
        <v>914</v>
      </c>
      <c r="C2969" s="117"/>
      <c r="D2969" s="128"/>
      <c r="E2969" s="121">
        <f>E2970</f>
        <v>200000</v>
      </c>
      <c r="F2969" s="121">
        <f>F2970</f>
        <v>200000</v>
      </c>
      <c r="G2969" s="121">
        <f>G2970</f>
        <v>0</v>
      </c>
      <c r="H2969" s="121">
        <f>H2970</f>
        <v>0</v>
      </c>
      <c r="I2969" s="121">
        <f t="shared" si="879"/>
        <v>200000</v>
      </c>
      <c r="J2969" s="120"/>
    </row>
    <row r="2970" spans="1:10" ht="15" x14ac:dyDescent="0.2">
      <c r="A2970" s="129">
        <v>3111</v>
      </c>
      <c r="B2970" s="222" t="s">
        <v>19</v>
      </c>
      <c r="C2970" s="111">
        <v>559</v>
      </c>
      <c r="D2970" s="112" t="s">
        <v>25</v>
      </c>
      <c r="E2970" s="179">
        <v>200000</v>
      </c>
      <c r="F2970" s="179">
        <v>200000</v>
      </c>
      <c r="G2970" s="179"/>
      <c r="H2970" s="179"/>
      <c r="I2970" s="179">
        <f t="shared" si="879"/>
        <v>200000</v>
      </c>
    </row>
    <row r="2971" spans="1:10" x14ac:dyDescent="0.2">
      <c r="A2971" s="135">
        <v>313</v>
      </c>
      <c r="B2971" s="227" t="s">
        <v>915</v>
      </c>
      <c r="C2971" s="143"/>
      <c r="D2971" s="136"/>
      <c r="E2971" s="121">
        <f>E2972</f>
        <v>62000</v>
      </c>
      <c r="F2971" s="121">
        <f>F2972</f>
        <v>62000</v>
      </c>
      <c r="G2971" s="121">
        <f>G2972</f>
        <v>0</v>
      </c>
      <c r="H2971" s="121">
        <f>H2972</f>
        <v>0</v>
      </c>
      <c r="I2971" s="121">
        <f t="shared" si="879"/>
        <v>62000</v>
      </c>
    </row>
    <row r="2972" spans="1:10" s="115" customFormat="1" x14ac:dyDescent="0.2">
      <c r="A2972" s="129">
        <v>3132</v>
      </c>
      <c r="B2972" s="222" t="s">
        <v>280</v>
      </c>
      <c r="C2972" s="111">
        <v>559</v>
      </c>
      <c r="D2972" s="112" t="s">
        <v>25</v>
      </c>
      <c r="E2972" s="179">
        <v>62000</v>
      </c>
      <c r="F2972" s="179">
        <v>62000</v>
      </c>
      <c r="G2972" s="179"/>
      <c r="H2972" s="179"/>
      <c r="I2972" s="179">
        <f t="shared" si="879"/>
        <v>62000</v>
      </c>
      <c r="J2972" s="120"/>
    </row>
    <row r="2973" spans="1:10" x14ac:dyDescent="0.2">
      <c r="A2973" s="210" t="s">
        <v>976</v>
      </c>
      <c r="B2973" s="211" t="s">
        <v>987</v>
      </c>
      <c r="C2973" s="212"/>
      <c r="D2973" s="212"/>
      <c r="E2973" s="213">
        <f t="shared" ref="E2973:H2973" si="884">E2974+E2977</f>
        <v>66100</v>
      </c>
      <c r="F2973" s="213">
        <f t="shared" si="884"/>
        <v>66100</v>
      </c>
      <c r="G2973" s="213">
        <f t="shared" si="884"/>
        <v>0</v>
      </c>
      <c r="H2973" s="213">
        <f t="shared" si="884"/>
        <v>0</v>
      </c>
      <c r="I2973" s="213">
        <f t="shared" si="879"/>
        <v>66100</v>
      </c>
    </row>
    <row r="2974" spans="1:10" x14ac:dyDescent="0.2">
      <c r="A2974" s="126">
        <v>321</v>
      </c>
      <c r="B2974" s="227" t="s">
        <v>916</v>
      </c>
      <c r="C2974" s="117"/>
      <c r="D2974" s="128"/>
      <c r="E2974" s="121">
        <f>E2975+E2976</f>
        <v>27250</v>
      </c>
      <c r="F2974" s="121">
        <f>F2975+F2976</f>
        <v>27250</v>
      </c>
      <c r="G2974" s="121">
        <f>G2975+G2976</f>
        <v>0</v>
      </c>
      <c r="H2974" s="121">
        <f>H2975+H2976</f>
        <v>0</v>
      </c>
      <c r="I2974" s="121">
        <f t="shared" si="879"/>
        <v>27250</v>
      </c>
    </row>
    <row r="2975" spans="1:10" s="115" customFormat="1" x14ac:dyDescent="0.2">
      <c r="A2975" s="129">
        <v>3211</v>
      </c>
      <c r="B2975" s="222" t="s">
        <v>110</v>
      </c>
      <c r="C2975" s="111">
        <v>559</v>
      </c>
      <c r="D2975" s="112" t="s">
        <v>25</v>
      </c>
      <c r="E2975" s="179">
        <v>21250</v>
      </c>
      <c r="F2975" s="179">
        <v>21250</v>
      </c>
      <c r="G2975" s="179"/>
      <c r="H2975" s="179"/>
      <c r="I2975" s="179">
        <f t="shared" si="879"/>
        <v>21250</v>
      </c>
      <c r="J2975" s="120"/>
    </row>
    <row r="2976" spans="1:10" ht="15" x14ac:dyDescent="0.2">
      <c r="A2976" s="129">
        <v>3212</v>
      </c>
      <c r="B2976" s="222" t="s">
        <v>111</v>
      </c>
      <c r="C2976" s="111">
        <v>559</v>
      </c>
      <c r="D2976" s="112" t="s">
        <v>25</v>
      </c>
      <c r="E2976" s="179">
        <v>6000</v>
      </c>
      <c r="F2976" s="179">
        <v>6000</v>
      </c>
      <c r="G2976" s="179"/>
      <c r="H2976" s="179"/>
      <c r="I2976" s="179">
        <f t="shared" si="879"/>
        <v>6000</v>
      </c>
    </row>
    <row r="2977" spans="1:10" x14ac:dyDescent="0.2">
      <c r="A2977" s="126">
        <v>323</v>
      </c>
      <c r="B2977" s="227" t="s">
        <v>918</v>
      </c>
      <c r="C2977" s="117"/>
      <c r="D2977" s="128"/>
      <c r="E2977" s="121">
        <f>E2978+E2979+E2980</f>
        <v>38850</v>
      </c>
      <c r="F2977" s="121">
        <f>F2978+F2979+F2980</f>
        <v>38850</v>
      </c>
      <c r="G2977" s="121">
        <f>G2978+G2979+G2980</f>
        <v>0</v>
      </c>
      <c r="H2977" s="121">
        <f>H2978+H2979+H2980</f>
        <v>0</v>
      </c>
      <c r="I2977" s="121">
        <f t="shared" si="879"/>
        <v>38850</v>
      </c>
    </row>
    <row r="2978" spans="1:10" ht="15" x14ac:dyDescent="0.2">
      <c r="A2978" s="129">
        <v>3231</v>
      </c>
      <c r="B2978" s="222" t="s">
        <v>117</v>
      </c>
      <c r="C2978" s="111">
        <v>559</v>
      </c>
      <c r="D2978" s="112" t="s">
        <v>25</v>
      </c>
      <c r="E2978" s="179">
        <v>17000</v>
      </c>
      <c r="F2978" s="179">
        <v>17000</v>
      </c>
      <c r="G2978" s="179"/>
      <c r="H2978" s="179"/>
      <c r="I2978" s="179">
        <f t="shared" si="879"/>
        <v>17000</v>
      </c>
    </row>
    <row r="2979" spans="1:10" ht="15" x14ac:dyDescent="0.2">
      <c r="A2979" s="129">
        <v>3233</v>
      </c>
      <c r="B2979" s="222" t="s">
        <v>119</v>
      </c>
      <c r="C2979" s="111">
        <v>559</v>
      </c>
      <c r="D2979" s="112" t="s">
        <v>25</v>
      </c>
      <c r="E2979" s="179">
        <v>21250</v>
      </c>
      <c r="F2979" s="179">
        <v>21250</v>
      </c>
      <c r="G2979" s="179"/>
      <c r="H2979" s="179"/>
      <c r="I2979" s="179">
        <f t="shared" si="879"/>
        <v>21250</v>
      </c>
    </row>
    <row r="2980" spans="1:10" s="115" customFormat="1" x14ac:dyDescent="0.2">
      <c r="A2980" s="129">
        <v>3239</v>
      </c>
      <c r="B2980" s="222" t="s">
        <v>41</v>
      </c>
      <c r="C2980" s="111">
        <v>559</v>
      </c>
      <c r="D2980" s="112" t="s">
        <v>25</v>
      </c>
      <c r="E2980" s="179">
        <v>600</v>
      </c>
      <c r="F2980" s="179">
        <v>600</v>
      </c>
      <c r="G2980" s="179"/>
      <c r="H2980" s="179"/>
      <c r="I2980" s="179">
        <f t="shared" si="879"/>
        <v>600</v>
      </c>
      <c r="J2980" s="120"/>
    </row>
    <row r="2981" spans="1:10" x14ac:dyDescent="0.2">
      <c r="A2981" s="210" t="s">
        <v>977</v>
      </c>
      <c r="B2981" s="211" t="s">
        <v>994</v>
      </c>
      <c r="C2981" s="212"/>
      <c r="D2981" s="212"/>
      <c r="E2981" s="213">
        <f t="shared" ref="E2981:H2981" si="885">E2982+E2984+E2986</f>
        <v>2028000</v>
      </c>
      <c r="F2981" s="213">
        <f t="shared" si="885"/>
        <v>2028000</v>
      </c>
      <c r="G2981" s="213">
        <f t="shared" si="885"/>
        <v>0</v>
      </c>
      <c r="H2981" s="213">
        <f t="shared" si="885"/>
        <v>0</v>
      </c>
      <c r="I2981" s="213">
        <f t="shared" si="879"/>
        <v>2028000</v>
      </c>
    </row>
    <row r="2982" spans="1:10" x14ac:dyDescent="0.2">
      <c r="A2982" s="126">
        <v>421</v>
      </c>
      <c r="B2982" s="119" t="s">
        <v>936</v>
      </c>
      <c r="C2982" s="117"/>
      <c r="D2982" s="128"/>
      <c r="E2982" s="121">
        <f>E2983</f>
        <v>2025000</v>
      </c>
      <c r="F2982" s="121">
        <f>F2983</f>
        <v>2025000</v>
      </c>
      <c r="G2982" s="121">
        <f>G2983</f>
        <v>0</v>
      </c>
      <c r="H2982" s="121">
        <f>H2983</f>
        <v>0</v>
      </c>
      <c r="I2982" s="121">
        <f t="shared" si="879"/>
        <v>2025000</v>
      </c>
    </row>
    <row r="2983" spans="1:10" s="115" customFormat="1" x14ac:dyDescent="0.2">
      <c r="A2983" s="129">
        <v>4212</v>
      </c>
      <c r="B2983" s="222" t="s">
        <v>670</v>
      </c>
      <c r="C2983" s="111">
        <v>559</v>
      </c>
      <c r="D2983" s="112" t="s">
        <v>25</v>
      </c>
      <c r="E2983" s="179">
        <v>2025000</v>
      </c>
      <c r="F2983" s="179">
        <v>2025000</v>
      </c>
      <c r="G2983" s="179"/>
      <c r="H2983" s="179"/>
      <c r="I2983" s="179">
        <f t="shared" si="879"/>
        <v>2025000</v>
      </c>
      <c r="J2983" s="120"/>
    </row>
    <row r="2984" spans="1:10" x14ac:dyDescent="0.2">
      <c r="A2984" s="126">
        <v>422</v>
      </c>
      <c r="B2984" s="227" t="s">
        <v>921</v>
      </c>
      <c r="C2984" s="117"/>
      <c r="D2984" s="128"/>
      <c r="E2984" s="121">
        <f>E2985</f>
        <v>3000</v>
      </c>
      <c r="F2984" s="121">
        <f>F2985</f>
        <v>3000</v>
      </c>
      <c r="G2984" s="121">
        <f>G2985</f>
        <v>0</v>
      </c>
      <c r="H2984" s="121">
        <f>H2985</f>
        <v>0</v>
      </c>
      <c r="I2984" s="121">
        <f t="shared" si="879"/>
        <v>3000</v>
      </c>
    </row>
    <row r="2985" spans="1:10" s="115" customFormat="1" x14ac:dyDescent="0.2">
      <c r="A2985" s="129">
        <v>4227</v>
      </c>
      <c r="B2985" s="222" t="s">
        <v>740</v>
      </c>
      <c r="C2985" s="111">
        <v>559</v>
      </c>
      <c r="D2985" s="112" t="s">
        <v>25</v>
      </c>
      <c r="E2985" s="179">
        <v>3000</v>
      </c>
      <c r="F2985" s="179">
        <v>3000</v>
      </c>
      <c r="G2985" s="179"/>
      <c r="H2985" s="179"/>
      <c r="I2985" s="179">
        <f t="shared" si="879"/>
        <v>3000</v>
      </c>
      <c r="J2985" s="120"/>
    </row>
    <row r="2986" spans="1:10" x14ac:dyDescent="0.2">
      <c r="A2986" s="126">
        <v>423</v>
      </c>
      <c r="B2986" s="119" t="s">
        <v>937</v>
      </c>
      <c r="C2986" s="117"/>
      <c r="D2986" s="128"/>
      <c r="E2986" s="121">
        <f>E2987</f>
        <v>0</v>
      </c>
      <c r="F2986" s="121">
        <f>F2987</f>
        <v>0</v>
      </c>
      <c r="G2986" s="121">
        <f>G2987</f>
        <v>0</v>
      </c>
      <c r="H2986" s="121">
        <f>H2987</f>
        <v>0</v>
      </c>
      <c r="I2986" s="121">
        <f t="shared" si="879"/>
        <v>0</v>
      </c>
    </row>
    <row r="2987" spans="1:10" s="115" customFormat="1" x14ac:dyDescent="0.2">
      <c r="A2987" s="129">
        <v>4231</v>
      </c>
      <c r="B2987" s="222" t="s">
        <v>128</v>
      </c>
      <c r="C2987" s="111">
        <v>559</v>
      </c>
      <c r="D2987" s="112" t="s">
        <v>25</v>
      </c>
      <c r="E2987" s="179">
        <v>0</v>
      </c>
      <c r="F2987" s="179">
        <v>0</v>
      </c>
      <c r="G2987" s="179"/>
      <c r="H2987" s="179"/>
      <c r="I2987" s="179">
        <f t="shared" si="879"/>
        <v>0</v>
      </c>
      <c r="J2987" s="120"/>
    </row>
    <row r="2988" spans="1:10" s="115" customFormat="1" ht="47.25" x14ac:dyDescent="0.2">
      <c r="A2988" s="171" t="s">
        <v>814</v>
      </c>
      <c r="B2988" s="173" t="s">
        <v>747</v>
      </c>
      <c r="C2988" s="194"/>
      <c r="D2988" s="194"/>
      <c r="E2988" s="174">
        <f>E2989+E2993</f>
        <v>270000</v>
      </c>
      <c r="F2988" s="174">
        <f>F2989+F2993</f>
        <v>270000</v>
      </c>
      <c r="G2988" s="174">
        <f>G2989+G2993</f>
        <v>0</v>
      </c>
      <c r="H2988" s="174">
        <f>H2989+H2993</f>
        <v>0</v>
      </c>
      <c r="I2988" s="174">
        <f t="shared" si="879"/>
        <v>270000</v>
      </c>
      <c r="J2988" s="120"/>
    </row>
    <row r="2989" spans="1:10" x14ac:dyDescent="0.2">
      <c r="A2989" s="207" t="s">
        <v>950</v>
      </c>
      <c r="B2989" s="205" t="s">
        <v>951</v>
      </c>
      <c r="C2989" s="208"/>
      <c r="D2989" s="208"/>
      <c r="E2989" s="209">
        <f t="shared" ref="E2989:H2989" si="886">E2990</f>
        <v>100000</v>
      </c>
      <c r="F2989" s="209">
        <f t="shared" si="886"/>
        <v>100000</v>
      </c>
      <c r="G2989" s="209">
        <f t="shared" si="886"/>
        <v>0</v>
      </c>
      <c r="H2989" s="209">
        <f t="shared" si="886"/>
        <v>0</v>
      </c>
      <c r="I2989" s="209">
        <f t="shared" si="879"/>
        <v>100000</v>
      </c>
    </row>
    <row r="2990" spans="1:10" x14ac:dyDescent="0.2">
      <c r="A2990" s="210" t="s">
        <v>977</v>
      </c>
      <c r="B2990" s="211" t="s">
        <v>994</v>
      </c>
      <c r="C2990" s="212"/>
      <c r="D2990" s="212"/>
      <c r="E2990" s="213">
        <f t="shared" ref="E2990:H2990" si="887">E2991</f>
        <v>100000</v>
      </c>
      <c r="F2990" s="213">
        <f t="shared" si="887"/>
        <v>100000</v>
      </c>
      <c r="G2990" s="213">
        <f t="shared" si="887"/>
        <v>0</v>
      </c>
      <c r="H2990" s="213">
        <f t="shared" si="887"/>
        <v>0</v>
      </c>
      <c r="I2990" s="213">
        <f t="shared" si="879"/>
        <v>100000</v>
      </c>
    </row>
    <row r="2991" spans="1:10" x14ac:dyDescent="0.2">
      <c r="A2991" s="126">
        <v>421</v>
      </c>
      <c r="B2991" s="119" t="s">
        <v>936</v>
      </c>
      <c r="C2991" s="117"/>
      <c r="D2991" s="128"/>
      <c r="E2991" s="121">
        <f t="shared" ref="E2991:H3013" si="888">E2992</f>
        <v>100000</v>
      </c>
      <c r="F2991" s="121">
        <f t="shared" si="888"/>
        <v>100000</v>
      </c>
      <c r="G2991" s="121">
        <f t="shared" si="888"/>
        <v>0</v>
      </c>
      <c r="H2991" s="121">
        <f t="shared" si="888"/>
        <v>0</v>
      </c>
      <c r="I2991" s="121">
        <f t="shared" si="879"/>
        <v>100000</v>
      </c>
    </row>
    <row r="2992" spans="1:10" s="115" customFormat="1" x14ac:dyDescent="0.2">
      <c r="A2992" s="129">
        <v>4214</v>
      </c>
      <c r="B2992" s="222" t="s">
        <v>154</v>
      </c>
      <c r="C2992" s="111">
        <v>43</v>
      </c>
      <c r="D2992" s="112" t="s">
        <v>25</v>
      </c>
      <c r="E2992" s="147">
        <v>100000</v>
      </c>
      <c r="F2992" s="147">
        <v>100000</v>
      </c>
      <c r="G2992" s="147"/>
      <c r="H2992" s="147"/>
      <c r="I2992" s="147">
        <f t="shared" si="879"/>
        <v>100000</v>
      </c>
      <c r="J2992" s="120"/>
    </row>
    <row r="2993" spans="1:10" x14ac:dyDescent="0.2">
      <c r="A2993" s="207" t="s">
        <v>961</v>
      </c>
      <c r="B2993" s="205" t="s">
        <v>962</v>
      </c>
      <c r="C2993" s="208"/>
      <c r="D2993" s="208"/>
      <c r="E2993" s="209">
        <f t="shared" ref="E2993:H2993" si="889">E2994</f>
        <v>170000</v>
      </c>
      <c r="F2993" s="209">
        <f t="shared" si="889"/>
        <v>170000</v>
      </c>
      <c r="G2993" s="209">
        <f t="shared" si="889"/>
        <v>0</v>
      </c>
      <c r="H2993" s="209">
        <f t="shared" si="889"/>
        <v>0</v>
      </c>
      <c r="I2993" s="209">
        <f t="shared" si="879"/>
        <v>170000</v>
      </c>
    </row>
    <row r="2994" spans="1:10" x14ac:dyDescent="0.2">
      <c r="A2994" s="210" t="s">
        <v>977</v>
      </c>
      <c r="B2994" s="211" t="s">
        <v>994</v>
      </c>
      <c r="C2994" s="212"/>
      <c r="D2994" s="212"/>
      <c r="E2994" s="213">
        <f t="shared" ref="E2994:H2994" si="890">E2995</f>
        <v>170000</v>
      </c>
      <c r="F2994" s="213">
        <f t="shared" si="890"/>
        <v>170000</v>
      </c>
      <c r="G2994" s="213">
        <f t="shared" si="890"/>
        <v>0</v>
      </c>
      <c r="H2994" s="213">
        <f t="shared" si="890"/>
        <v>0</v>
      </c>
      <c r="I2994" s="213">
        <f t="shared" si="879"/>
        <v>170000</v>
      </c>
    </row>
    <row r="2995" spans="1:10" s="115" customFormat="1" x14ac:dyDescent="0.2">
      <c r="A2995" s="126">
        <v>421</v>
      </c>
      <c r="B2995" s="119" t="s">
        <v>936</v>
      </c>
      <c r="C2995" s="117"/>
      <c r="D2995" s="128"/>
      <c r="E2995" s="121">
        <f t="shared" si="888"/>
        <v>170000</v>
      </c>
      <c r="F2995" s="121">
        <f t="shared" si="888"/>
        <v>170000</v>
      </c>
      <c r="G2995" s="121">
        <f t="shared" si="888"/>
        <v>0</v>
      </c>
      <c r="H2995" s="121">
        <f t="shared" si="888"/>
        <v>0</v>
      </c>
      <c r="I2995" s="121">
        <f t="shared" si="879"/>
        <v>170000</v>
      </c>
      <c r="J2995" s="120"/>
    </row>
    <row r="2996" spans="1:10" ht="15" x14ac:dyDescent="0.2">
      <c r="A2996" s="129">
        <v>4214</v>
      </c>
      <c r="B2996" s="222" t="s">
        <v>154</v>
      </c>
      <c r="C2996" s="111">
        <v>52</v>
      </c>
      <c r="D2996" s="112" t="s">
        <v>25</v>
      </c>
      <c r="E2996" s="147">
        <v>170000</v>
      </c>
      <c r="F2996" s="147">
        <v>170000</v>
      </c>
      <c r="G2996" s="147"/>
      <c r="H2996" s="147"/>
      <c r="I2996" s="147">
        <f t="shared" si="879"/>
        <v>170000</v>
      </c>
    </row>
    <row r="2997" spans="1:10" s="115" customFormat="1" ht="63" x14ac:dyDescent="0.2">
      <c r="A2997" s="171" t="s">
        <v>815</v>
      </c>
      <c r="B2997" s="173" t="s">
        <v>748</v>
      </c>
      <c r="C2997" s="194"/>
      <c r="D2997" s="194"/>
      <c r="E2997" s="174">
        <f>E2998+E3002</f>
        <v>250000</v>
      </c>
      <c r="F2997" s="174">
        <f>F2998+F3002</f>
        <v>250000</v>
      </c>
      <c r="G2997" s="174">
        <f>G2998+G3002</f>
        <v>0</v>
      </c>
      <c r="H2997" s="174">
        <f>H2998+H3002</f>
        <v>0</v>
      </c>
      <c r="I2997" s="174">
        <f t="shared" si="879"/>
        <v>250000</v>
      </c>
      <c r="J2997" s="120"/>
    </row>
    <row r="2998" spans="1:10" x14ac:dyDescent="0.2">
      <c r="A2998" s="207" t="s">
        <v>950</v>
      </c>
      <c r="B2998" s="205" t="s">
        <v>951</v>
      </c>
      <c r="C2998" s="208"/>
      <c r="D2998" s="208"/>
      <c r="E2998" s="209">
        <f t="shared" ref="E2998:H2998" si="891">E2999</f>
        <v>250000</v>
      </c>
      <c r="F2998" s="209">
        <f t="shared" si="891"/>
        <v>250000</v>
      </c>
      <c r="G2998" s="209">
        <f t="shared" si="891"/>
        <v>0</v>
      </c>
      <c r="H2998" s="209">
        <f t="shared" si="891"/>
        <v>0</v>
      </c>
      <c r="I2998" s="209">
        <f t="shared" si="879"/>
        <v>250000</v>
      </c>
    </row>
    <row r="2999" spans="1:10" x14ac:dyDescent="0.2">
      <c r="A2999" s="210" t="s">
        <v>977</v>
      </c>
      <c r="B2999" s="211" t="s">
        <v>994</v>
      </c>
      <c r="C2999" s="212"/>
      <c r="D2999" s="212"/>
      <c r="E2999" s="213">
        <f t="shared" ref="E2999:H2999" si="892">E3000</f>
        <v>250000</v>
      </c>
      <c r="F2999" s="213">
        <f t="shared" si="892"/>
        <v>250000</v>
      </c>
      <c r="G2999" s="213">
        <f t="shared" si="892"/>
        <v>0</v>
      </c>
      <c r="H2999" s="213">
        <f t="shared" si="892"/>
        <v>0</v>
      </c>
      <c r="I2999" s="213">
        <f t="shared" si="879"/>
        <v>250000</v>
      </c>
    </row>
    <row r="3000" spans="1:10" x14ac:dyDescent="0.2">
      <c r="A3000" s="126">
        <v>421</v>
      </c>
      <c r="B3000" s="119" t="s">
        <v>936</v>
      </c>
      <c r="C3000" s="117"/>
      <c r="D3000" s="128"/>
      <c r="E3000" s="121">
        <f t="shared" si="888"/>
        <v>250000</v>
      </c>
      <c r="F3000" s="121">
        <f t="shared" si="888"/>
        <v>250000</v>
      </c>
      <c r="G3000" s="121">
        <f t="shared" si="888"/>
        <v>0</v>
      </c>
      <c r="H3000" s="121">
        <f t="shared" si="888"/>
        <v>0</v>
      </c>
      <c r="I3000" s="121">
        <f t="shared" si="879"/>
        <v>250000</v>
      </c>
    </row>
    <row r="3001" spans="1:10" s="115" customFormat="1" x14ac:dyDescent="0.2">
      <c r="A3001" s="129">
        <v>4214</v>
      </c>
      <c r="B3001" s="222" t="s">
        <v>154</v>
      </c>
      <c r="C3001" s="111">
        <v>43</v>
      </c>
      <c r="D3001" s="112" t="s">
        <v>25</v>
      </c>
      <c r="E3001" s="179">
        <v>250000</v>
      </c>
      <c r="F3001" s="179">
        <v>250000</v>
      </c>
      <c r="G3001" s="179"/>
      <c r="H3001" s="179"/>
      <c r="I3001" s="179">
        <f t="shared" si="879"/>
        <v>250000</v>
      </c>
      <c r="J3001" s="120"/>
    </row>
    <row r="3002" spans="1:10" x14ac:dyDescent="0.2">
      <c r="A3002" s="207" t="s">
        <v>961</v>
      </c>
      <c r="B3002" s="205" t="s">
        <v>962</v>
      </c>
      <c r="C3002" s="208"/>
      <c r="D3002" s="208"/>
      <c r="E3002" s="209">
        <f t="shared" ref="E3002:H3002" si="893">E3003</f>
        <v>0</v>
      </c>
      <c r="F3002" s="209">
        <f t="shared" si="893"/>
        <v>0</v>
      </c>
      <c r="G3002" s="209">
        <f t="shared" si="893"/>
        <v>0</v>
      </c>
      <c r="H3002" s="209">
        <f t="shared" si="893"/>
        <v>0</v>
      </c>
      <c r="I3002" s="209">
        <f t="shared" si="879"/>
        <v>0</v>
      </c>
    </row>
    <row r="3003" spans="1:10" x14ac:dyDescent="0.2">
      <c r="A3003" s="210" t="s">
        <v>977</v>
      </c>
      <c r="B3003" s="211" t="s">
        <v>994</v>
      </c>
      <c r="C3003" s="212"/>
      <c r="D3003" s="212"/>
      <c r="E3003" s="213">
        <f t="shared" ref="E3003:H3003" si="894">E3004</f>
        <v>0</v>
      </c>
      <c r="F3003" s="213">
        <f t="shared" si="894"/>
        <v>0</v>
      </c>
      <c r="G3003" s="213">
        <f t="shared" si="894"/>
        <v>0</v>
      </c>
      <c r="H3003" s="213">
        <f t="shared" si="894"/>
        <v>0</v>
      </c>
      <c r="I3003" s="213">
        <f t="shared" si="879"/>
        <v>0</v>
      </c>
    </row>
    <row r="3004" spans="1:10" s="115" customFormat="1" x14ac:dyDescent="0.2">
      <c r="A3004" s="126">
        <v>421</v>
      </c>
      <c r="B3004" s="119" t="s">
        <v>936</v>
      </c>
      <c r="C3004" s="117"/>
      <c r="D3004" s="128"/>
      <c r="E3004" s="121">
        <f t="shared" si="888"/>
        <v>0</v>
      </c>
      <c r="F3004" s="121">
        <f t="shared" si="888"/>
        <v>0</v>
      </c>
      <c r="G3004" s="121">
        <f t="shared" si="888"/>
        <v>0</v>
      </c>
      <c r="H3004" s="121">
        <f t="shared" si="888"/>
        <v>0</v>
      </c>
      <c r="I3004" s="121">
        <f t="shared" si="879"/>
        <v>0</v>
      </c>
      <c r="J3004" s="120"/>
    </row>
    <row r="3005" spans="1:10" ht="15" x14ac:dyDescent="0.2">
      <c r="A3005" s="129">
        <v>4214</v>
      </c>
      <c r="B3005" s="222" t="s">
        <v>154</v>
      </c>
      <c r="C3005" s="111">
        <v>52</v>
      </c>
      <c r="D3005" s="112" t="s">
        <v>25</v>
      </c>
      <c r="E3005" s="179">
        <v>0</v>
      </c>
      <c r="F3005" s="179">
        <v>0</v>
      </c>
      <c r="G3005" s="179"/>
      <c r="H3005" s="179"/>
      <c r="I3005" s="179">
        <f t="shared" si="879"/>
        <v>0</v>
      </c>
    </row>
    <row r="3006" spans="1:10" s="115" customFormat="1" ht="47.25" x14ac:dyDescent="0.2">
      <c r="A3006" s="171" t="s">
        <v>816</v>
      </c>
      <c r="B3006" s="173" t="s">
        <v>749</v>
      </c>
      <c r="C3006" s="194"/>
      <c r="D3006" s="194"/>
      <c r="E3006" s="174">
        <f>E3007+E3011</f>
        <v>8415000</v>
      </c>
      <c r="F3006" s="174">
        <f>F3007+F3011</f>
        <v>8415000</v>
      </c>
      <c r="G3006" s="174">
        <f>G3007+G3011</f>
        <v>0</v>
      </c>
      <c r="H3006" s="174">
        <f>H3007+H3011</f>
        <v>0</v>
      </c>
      <c r="I3006" s="174">
        <f t="shared" si="879"/>
        <v>8415000</v>
      </c>
      <c r="J3006" s="120"/>
    </row>
    <row r="3007" spans="1:10" x14ac:dyDescent="0.2">
      <c r="A3007" s="207" t="s">
        <v>950</v>
      </c>
      <c r="B3007" s="205" t="s">
        <v>951</v>
      </c>
      <c r="C3007" s="208"/>
      <c r="D3007" s="208"/>
      <c r="E3007" s="209">
        <f t="shared" ref="E3007:H3007" si="895">E3008</f>
        <v>4215000</v>
      </c>
      <c r="F3007" s="209">
        <f t="shared" si="895"/>
        <v>4215000</v>
      </c>
      <c r="G3007" s="209">
        <f t="shared" si="895"/>
        <v>0</v>
      </c>
      <c r="H3007" s="209">
        <f t="shared" si="895"/>
        <v>0</v>
      </c>
      <c r="I3007" s="209">
        <f t="shared" si="879"/>
        <v>4215000</v>
      </c>
    </row>
    <row r="3008" spans="1:10" x14ac:dyDescent="0.2">
      <c r="A3008" s="210" t="s">
        <v>977</v>
      </c>
      <c r="B3008" s="211" t="s">
        <v>994</v>
      </c>
      <c r="C3008" s="212"/>
      <c r="D3008" s="212"/>
      <c r="E3008" s="213">
        <f t="shared" ref="E3008:H3008" si="896">E3009</f>
        <v>4215000</v>
      </c>
      <c r="F3008" s="213">
        <f t="shared" si="896"/>
        <v>4215000</v>
      </c>
      <c r="G3008" s="213">
        <f t="shared" si="896"/>
        <v>0</v>
      </c>
      <c r="H3008" s="213">
        <f t="shared" si="896"/>
        <v>0</v>
      </c>
      <c r="I3008" s="213">
        <f t="shared" si="879"/>
        <v>4215000</v>
      </c>
    </row>
    <row r="3009" spans="1:10" x14ac:dyDescent="0.2">
      <c r="A3009" s="126">
        <v>421</v>
      </c>
      <c r="B3009" s="119" t="s">
        <v>936</v>
      </c>
      <c r="C3009" s="117"/>
      <c r="D3009" s="128"/>
      <c r="E3009" s="121">
        <f t="shared" si="888"/>
        <v>4215000</v>
      </c>
      <c r="F3009" s="121">
        <f t="shared" si="888"/>
        <v>4215000</v>
      </c>
      <c r="G3009" s="121">
        <f t="shared" si="888"/>
        <v>0</v>
      </c>
      <c r="H3009" s="121">
        <f t="shared" si="888"/>
        <v>0</v>
      </c>
      <c r="I3009" s="121">
        <f t="shared" si="879"/>
        <v>4215000</v>
      </c>
    </row>
    <row r="3010" spans="1:10" s="115" customFormat="1" x14ac:dyDescent="0.2">
      <c r="A3010" s="129">
        <v>4214</v>
      </c>
      <c r="B3010" s="222" t="s">
        <v>154</v>
      </c>
      <c r="C3010" s="111">
        <v>43</v>
      </c>
      <c r="D3010" s="112" t="s">
        <v>25</v>
      </c>
      <c r="E3010" s="179">
        <v>4215000</v>
      </c>
      <c r="F3010" s="179">
        <v>4215000</v>
      </c>
      <c r="G3010" s="179"/>
      <c r="H3010" s="179"/>
      <c r="I3010" s="179">
        <f t="shared" si="879"/>
        <v>4215000</v>
      </c>
      <c r="J3010" s="120"/>
    </row>
    <row r="3011" spans="1:10" x14ac:dyDescent="0.2">
      <c r="A3011" s="207" t="s">
        <v>961</v>
      </c>
      <c r="B3011" s="205" t="s">
        <v>962</v>
      </c>
      <c r="C3011" s="208"/>
      <c r="D3011" s="208"/>
      <c r="E3011" s="209">
        <f t="shared" ref="E3011:H3011" si="897">E3012</f>
        <v>4200000</v>
      </c>
      <c r="F3011" s="209">
        <f t="shared" si="897"/>
        <v>4200000</v>
      </c>
      <c r="G3011" s="209">
        <f t="shared" si="897"/>
        <v>0</v>
      </c>
      <c r="H3011" s="209">
        <f t="shared" si="897"/>
        <v>0</v>
      </c>
      <c r="I3011" s="209">
        <f t="shared" si="879"/>
        <v>4200000</v>
      </c>
    </row>
    <row r="3012" spans="1:10" x14ac:dyDescent="0.2">
      <c r="A3012" s="210" t="s">
        <v>977</v>
      </c>
      <c r="B3012" s="211" t="s">
        <v>994</v>
      </c>
      <c r="C3012" s="212"/>
      <c r="D3012" s="212"/>
      <c r="E3012" s="213">
        <f t="shared" ref="E3012:H3012" si="898">E3013</f>
        <v>4200000</v>
      </c>
      <c r="F3012" s="213">
        <f t="shared" si="898"/>
        <v>4200000</v>
      </c>
      <c r="G3012" s="213">
        <f t="shared" si="898"/>
        <v>0</v>
      </c>
      <c r="H3012" s="213">
        <f t="shared" si="898"/>
        <v>0</v>
      </c>
      <c r="I3012" s="213">
        <f t="shared" ref="I3012:I3075" si="899">F3012-G3012+H3012</f>
        <v>4200000</v>
      </c>
    </row>
    <row r="3013" spans="1:10" x14ac:dyDescent="0.2">
      <c r="A3013" s="126">
        <v>421</v>
      </c>
      <c r="B3013" s="119" t="s">
        <v>936</v>
      </c>
      <c r="C3013" s="117"/>
      <c r="D3013" s="128"/>
      <c r="E3013" s="121">
        <f t="shared" si="888"/>
        <v>4200000</v>
      </c>
      <c r="F3013" s="121">
        <f t="shared" si="888"/>
        <v>4200000</v>
      </c>
      <c r="G3013" s="121">
        <f t="shared" si="888"/>
        <v>0</v>
      </c>
      <c r="H3013" s="121">
        <f t="shared" si="888"/>
        <v>0</v>
      </c>
      <c r="I3013" s="121">
        <f t="shared" si="899"/>
        <v>4200000</v>
      </c>
    </row>
    <row r="3014" spans="1:10" s="115" customFormat="1" x14ac:dyDescent="0.2">
      <c r="A3014" s="129">
        <v>4214</v>
      </c>
      <c r="B3014" s="222" t="s">
        <v>154</v>
      </c>
      <c r="C3014" s="111">
        <v>52</v>
      </c>
      <c r="D3014" s="112" t="s">
        <v>25</v>
      </c>
      <c r="E3014" s="147">
        <v>4200000</v>
      </c>
      <c r="F3014" s="147">
        <v>4200000</v>
      </c>
      <c r="G3014" s="147"/>
      <c r="H3014" s="147"/>
      <c r="I3014" s="147">
        <f t="shared" si="899"/>
        <v>4200000</v>
      </c>
      <c r="J3014" s="120"/>
    </row>
    <row r="3015" spans="1:10" x14ac:dyDescent="0.2">
      <c r="A3015" s="202" t="s">
        <v>860</v>
      </c>
      <c r="B3015" s="225" t="s">
        <v>704</v>
      </c>
      <c r="C3015" s="203"/>
      <c r="D3015" s="203"/>
      <c r="E3015" s="204">
        <f>E3016+E3068+E3093+E3101+E3149+E3158+E3201</f>
        <v>45140000</v>
      </c>
      <c r="F3015" s="204">
        <f>F3016+F3068+F3093+F3101+F3149+F3158+F3201</f>
        <v>43890000</v>
      </c>
      <c r="G3015" s="204">
        <f>G3016+G3068+G3093+G3101+G3149+G3158+G3201</f>
        <v>992500</v>
      </c>
      <c r="H3015" s="204">
        <f>H3016+H3068+H3093+H3101+H3149+H3158+H3201</f>
        <v>0</v>
      </c>
      <c r="I3015" s="204">
        <f t="shared" si="899"/>
        <v>42897500</v>
      </c>
    </row>
    <row r="3016" spans="1:10" s="115" customFormat="1" ht="31.5" x14ac:dyDescent="0.2">
      <c r="A3016" s="171" t="s">
        <v>817</v>
      </c>
      <c r="B3016" s="173" t="s">
        <v>85</v>
      </c>
      <c r="C3016" s="194"/>
      <c r="D3016" s="194"/>
      <c r="E3016" s="174">
        <f>E3017+E3021</f>
        <v>4438000</v>
      </c>
      <c r="F3016" s="174">
        <f>F3017+F3021</f>
        <v>4438000</v>
      </c>
      <c r="G3016" s="174">
        <f>G3017+G3021</f>
        <v>0</v>
      </c>
      <c r="H3016" s="174">
        <f>H3017+H3021</f>
        <v>0</v>
      </c>
      <c r="I3016" s="174">
        <f t="shared" si="899"/>
        <v>4438000</v>
      </c>
      <c r="J3016" s="120"/>
    </row>
    <row r="3017" spans="1:10" x14ac:dyDescent="0.2">
      <c r="A3017" s="207" t="s">
        <v>956</v>
      </c>
      <c r="B3017" s="205" t="s">
        <v>910</v>
      </c>
      <c r="C3017" s="208"/>
      <c r="D3017" s="208"/>
      <c r="E3017" s="209">
        <f t="shared" ref="E3017:H3017" si="900">E3018</f>
        <v>1500000</v>
      </c>
      <c r="F3017" s="209">
        <f t="shared" si="900"/>
        <v>1500000</v>
      </c>
      <c r="G3017" s="209">
        <f t="shared" si="900"/>
        <v>0</v>
      </c>
      <c r="H3017" s="209">
        <f t="shared" si="900"/>
        <v>0</v>
      </c>
      <c r="I3017" s="209">
        <f t="shared" si="899"/>
        <v>1500000</v>
      </c>
    </row>
    <row r="3018" spans="1:10" x14ac:dyDescent="0.2">
      <c r="A3018" s="210" t="s">
        <v>976</v>
      </c>
      <c r="B3018" s="211" t="s">
        <v>987</v>
      </c>
      <c r="C3018" s="212"/>
      <c r="D3018" s="212"/>
      <c r="E3018" s="213">
        <f t="shared" ref="E3018:H3018" si="901">E3019</f>
        <v>1500000</v>
      </c>
      <c r="F3018" s="213">
        <f t="shared" si="901"/>
        <v>1500000</v>
      </c>
      <c r="G3018" s="213">
        <f t="shared" si="901"/>
        <v>0</v>
      </c>
      <c r="H3018" s="213">
        <f t="shared" si="901"/>
        <v>0</v>
      </c>
      <c r="I3018" s="213">
        <f t="shared" si="899"/>
        <v>1500000</v>
      </c>
    </row>
    <row r="3019" spans="1:10" s="115" customFormat="1" x14ac:dyDescent="0.2">
      <c r="A3019" s="126">
        <v>323</v>
      </c>
      <c r="B3019" s="227" t="s">
        <v>918</v>
      </c>
      <c r="C3019" s="117"/>
      <c r="D3019" s="128"/>
      <c r="E3019" s="121">
        <f t="shared" ref="E3019:H3019" si="902">E3020</f>
        <v>1500000</v>
      </c>
      <c r="F3019" s="121">
        <f t="shared" si="902"/>
        <v>1500000</v>
      </c>
      <c r="G3019" s="121">
        <f t="shared" si="902"/>
        <v>0</v>
      </c>
      <c r="H3019" s="121">
        <f t="shared" si="902"/>
        <v>0</v>
      </c>
      <c r="I3019" s="121">
        <f t="shared" si="899"/>
        <v>1500000</v>
      </c>
      <c r="J3019" s="120"/>
    </row>
    <row r="3020" spans="1:10" s="142" customFormat="1" ht="15" x14ac:dyDescent="0.2">
      <c r="A3020" s="129">
        <v>3239</v>
      </c>
      <c r="B3020" s="222" t="s">
        <v>41</v>
      </c>
      <c r="C3020" s="111">
        <v>11</v>
      </c>
      <c r="D3020" s="112" t="s">
        <v>25</v>
      </c>
      <c r="E3020" s="179">
        <v>1500000</v>
      </c>
      <c r="F3020" s="179">
        <v>1500000</v>
      </c>
      <c r="G3020" s="179"/>
      <c r="H3020" s="179"/>
      <c r="I3020" s="179">
        <f t="shared" si="899"/>
        <v>1500000</v>
      </c>
      <c r="J3020" s="140"/>
    </row>
    <row r="3021" spans="1:10" x14ac:dyDescent="0.2">
      <c r="A3021" s="207" t="s">
        <v>950</v>
      </c>
      <c r="B3021" s="205" t="s">
        <v>951</v>
      </c>
      <c r="C3021" s="208"/>
      <c r="D3021" s="208"/>
      <c r="E3021" s="209">
        <f t="shared" ref="E3021:H3021" si="903">E3022+E3032+E3062</f>
        <v>2938000</v>
      </c>
      <c r="F3021" s="209">
        <f t="shared" si="903"/>
        <v>2938000</v>
      </c>
      <c r="G3021" s="209">
        <f t="shared" si="903"/>
        <v>0</v>
      </c>
      <c r="H3021" s="209">
        <f t="shared" si="903"/>
        <v>0</v>
      </c>
      <c r="I3021" s="209">
        <f t="shared" si="899"/>
        <v>2938000</v>
      </c>
    </row>
    <row r="3022" spans="1:10" x14ac:dyDescent="0.2">
      <c r="A3022" s="210" t="s">
        <v>944</v>
      </c>
      <c r="B3022" s="211" t="s">
        <v>986</v>
      </c>
      <c r="C3022" s="212"/>
      <c r="D3022" s="212"/>
      <c r="E3022" s="213">
        <f t="shared" ref="E3022:H3022" si="904">E3023+E3028+E3030</f>
        <v>1288000</v>
      </c>
      <c r="F3022" s="213">
        <f t="shared" si="904"/>
        <v>1288000</v>
      </c>
      <c r="G3022" s="213">
        <f t="shared" si="904"/>
        <v>0</v>
      </c>
      <c r="H3022" s="213">
        <f t="shared" si="904"/>
        <v>0</v>
      </c>
      <c r="I3022" s="213">
        <f t="shared" si="899"/>
        <v>1288000</v>
      </c>
    </row>
    <row r="3023" spans="1:10" s="115" customFormat="1" x14ac:dyDescent="0.2">
      <c r="A3023" s="126">
        <v>311</v>
      </c>
      <c r="B3023" s="226" t="s">
        <v>914</v>
      </c>
      <c r="C3023" s="117"/>
      <c r="D3023" s="128"/>
      <c r="E3023" s="121">
        <f>E3024+E3025+E3026+E3027</f>
        <v>983000</v>
      </c>
      <c r="F3023" s="121">
        <f>F3024+F3025+F3026+F3027</f>
        <v>983000</v>
      </c>
      <c r="G3023" s="121">
        <f>G3024+G3025+G3026+G3027</f>
        <v>0</v>
      </c>
      <c r="H3023" s="121">
        <f>H3024+H3025+H3026+H3027</f>
        <v>0</v>
      </c>
      <c r="I3023" s="121">
        <f t="shared" si="899"/>
        <v>983000</v>
      </c>
      <c r="J3023" s="120"/>
    </row>
    <row r="3024" spans="1:10" s="142" customFormat="1" ht="15" x14ac:dyDescent="0.2">
      <c r="A3024" s="129">
        <v>3111</v>
      </c>
      <c r="B3024" s="222" t="s">
        <v>19</v>
      </c>
      <c r="C3024" s="111">
        <v>43</v>
      </c>
      <c r="D3024" s="112" t="s">
        <v>25</v>
      </c>
      <c r="E3024" s="179">
        <v>961000</v>
      </c>
      <c r="F3024" s="179">
        <v>961000</v>
      </c>
      <c r="G3024" s="179"/>
      <c r="H3024" s="179"/>
      <c r="I3024" s="179">
        <f t="shared" si="899"/>
        <v>961000</v>
      </c>
      <c r="J3024" s="140"/>
    </row>
    <row r="3025" spans="1:10" s="142" customFormat="1" ht="15" x14ac:dyDescent="0.2">
      <c r="A3025" s="129">
        <v>3112</v>
      </c>
      <c r="B3025" s="222" t="s">
        <v>632</v>
      </c>
      <c r="C3025" s="111">
        <v>43</v>
      </c>
      <c r="D3025" s="112" t="s">
        <v>25</v>
      </c>
      <c r="E3025" s="179">
        <v>1000</v>
      </c>
      <c r="F3025" s="179">
        <v>1000</v>
      </c>
      <c r="G3025" s="179"/>
      <c r="H3025" s="179"/>
      <c r="I3025" s="179">
        <f t="shared" si="899"/>
        <v>1000</v>
      </c>
      <c r="J3025" s="140"/>
    </row>
    <row r="3026" spans="1:10" s="142" customFormat="1" ht="15" x14ac:dyDescent="0.2">
      <c r="A3026" s="129">
        <v>3113</v>
      </c>
      <c r="B3026" s="222" t="s">
        <v>20</v>
      </c>
      <c r="C3026" s="111">
        <v>43</v>
      </c>
      <c r="D3026" s="112" t="s">
        <v>25</v>
      </c>
      <c r="E3026" s="179">
        <v>20000</v>
      </c>
      <c r="F3026" s="179">
        <v>20000</v>
      </c>
      <c r="G3026" s="179"/>
      <c r="H3026" s="179"/>
      <c r="I3026" s="179">
        <f t="shared" si="899"/>
        <v>20000</v>
      </c>
      <c r="J3026" s="140"/>
    </row>
    <row r="3027" spans="1:10" s="142" customFormat="1" ht="15" x14ac:dyDescent="0.2">
      <c r="A3027" s="129">
        <v>3114</v>
      </c>
      <c r="B3027" s="222" t="s">
        <v>21</v>
      </c>
      <c r="C3027" s="111">
        <v>43</v>
      </c>
      <c r="D3027" s="112" t="s">
        <v>25</v>
      </c>
      <c r="E3027" s="179">
        <v>1000</v>
      </c>
      <c r="F3027" s="179">
        <v>1000</v>
      </c>
      <c r="G3027" s="179"/>
      <c r="H3027" s="179"/>
      <c r="I3027" s="179">
        <f t="shared" si="899"/>
        <v>1000</v>
      </c>
      <c r="J3027" s="140"/>
    </row>
    <row r="3028" spans="1:10" s="115" customFormat="1" x14ac:dyDescent="0.2">
      <c r="A3028" s="119">
        <v>312</v>
      </c>
      <c r="B3028" s="227" t="s">
        <v>22</v>
      </c>
      <c r="C3028" s="117"/>
      <c r="D3028" s="118"/>
      <c r="E3028" s="148">
        <f>SUM(E3029)</f>
        <v>85000</v>
      </c>
      <c r="F3028" s="148">
        <f>SUM(F3029)</f>
        <v>85000</v>
      </c>
      <c r="G3028" s="148">
        <f>SUM(G3029)</f>
        <v>0</v>
      </c>
      <c r="H3028" s="148">
        <f>SUM(H3029)</f>
        <v>0</v>
      </c>
      <c r="I3028" s="148">
        <f t="shared" si="899"/>
        <v>85000</v>
      </c>
      <c r="J3028" s="120"/>
    </row>
    <row r="3029" spans="1:10" ht="15" x14ac:dyDescent="0.2">
      <c r="A3029" s="139">
        <v>3121</v>
      </c>
      <c r="B3029" s="223" t="s">
        <v>22</v>
      </c>
      <c r="C3029" s="137">
        <v>43</v>
      </c>
      <c r="D3029" s="112" t="s">
        <v>25</v>
      </c>
      <c r="E3029" s="147">
        <v>85000</v>
      </c>
      <c r="F3029" s="147">
        <v>85000</v>
      </c>
      <c r="G3029" s="147"/>
      <c r="H3029" s="147"/>
      <c r="I3029" s="147">
        <f t="shared" si="899"/>
        <v>85000</v>
      </c>
    </row>
    <row r="3030" spans="1:10" s="142" customFormat="1" x14ac:dyDescent="0.2">
      <c r="A3030" s="119">
        <v>313</v>
      </c>
      <c r="B3030" s="227" t="s">
        <v>915</v>
      </c>
      <c r="C3030" s="117"/>
      <c r="D3030" s="118"/>
      <c r="E3030" s="148">
        <f>E3031</f>
        <v>220000</v>
      </c>
      <c r="F3030" s="148">
        <f>F3031</f>
        <v>220000</v>
      </c>
      <c r="G3030" s="148">
        <f>G3031</f>
        <v>0</v>
      </c>
      <c r="H3030" s="148">
        <f>H3031</f>
        <v>0</v>
      </c>
      <c r="I3030" s="148">
        <f t="shared" si="899"/>
        <v>220000</v>
      </c>
      <c r="J3030" s="140"/>
    </row>
    <row r="3031" spans="1:10" s="115" customFormat="1" x14ac:dyDescent="0.2">
      <c r="A3031" s="139">
        <v>3132</v>
      </c>
      <c r="B3031" s="223" t="s">
        <v>280</v>
      </c>
      <c r="C3031" s="137">
        <v>43</v>
      </c>
      <c r="D3031" s="112" t="s">
        <v>25</v>
      </c>
      <c r="E3031" s="141">
        <v>220000</v>
      </c>
      <c r="F3031" s="141">
        <v>220000</v>
      </c>
      <c r="G3031" s="141"/>
      <c r="H3031" s="141"/>
      <c r="I3031" s="141">
        <f t="shared" si="899"/>
        <v>220000</v>
      </c>
      <c r="J3031" s="120"/>
    </row>
    <row r="3032" spans="1:10" s="115" customFormat="1" x14ac:dyDescent="0.2">
      <c r="A3032" s="211">
        <v>32</v>
      </c>
      <c r="B3032" s="211" t="s">
        <v>987</v>
      </c>
      <c r="C3032" s="212"/>
      <c r="D3032" s="214"/>
      <c r="E3032" s="215">
        <f t="shared" ref="E3032:H3032" si="905">E3033+E3038+E3043+E3053+E3055</f>
        <v>1613000</v>
      </c>
      <c r="F3032" s="215">
        <f t="shared" si="905"/>
        <v>1613000</v>
      </c>
      <c r="G3032" s="215">
        <f t="shared" si="905"/>
        <v>0</v>
      </c>
      <c r="H3032" s="215">
        <f t="shared" si="905"/>
        <v>0</v>
      </c>
      <c r="I3032" s="215">
        <f t="shared" si="899"/>
        <v>1613000</v>
      </c>
      <c r="J3032" s="120"/>
    </row>
    <row r="3033" spans="1:10" s="142" customFormat="1" x14ac:dyDescent="0.2">
      <c r="A3033" s="119">
        <v>321</v>
      </c>
      <c r="B3033" s="227" t="s">
        <v>916</v>
      </c>
      <c r="C3033" s="117"/>
      <c r="D3033" s="118"/>
      <c r="E3033" s="148">
        <f>SUM(E3034:E3037)</f>
        <v>102000</v>
      </c>
      <c r="F3033" s="148">
        <f>SUM(F3034:F3037)</f>
        <v>102000</v>
      </c>
      <c r="G3033" s="148">
        <f>SUM(G3034:G3037)</f>
        <v>0</v>
      </c>
      <c r="H3033" s="148">
        <f>SUM(H3034:H3037)</f>
        <v>0</v>
      </c>
      <c r="I3033" s="148">
        <f t="shared" si="899"/>
        <v>102000</v>
      </c>
      <c r="J3033" s="140"/>
    </row>
    <row r="3034" spans="1:10" s="142" customFormat="1" ht="15" x14ac:dyDescent="0.2">
      <c r="A3034" s="139">
        <v>3211</v>
      </c>
      <c r="B3034" s="223" t="s">
        <v>110</v>
      </c>
      <c r="C3034" s="137">
        <v>43</v>
      </c>
      <c r="D3034" s="112" t="s">
        <v>25</v>
      </c>
      <c r="E3034" s="141">
        <v>50000</v>
      </c>
      <c r="F3034" s="141">
        <v>50000</v>
      </c>
      <c r="G3034" s="141"/>
      <c r="H3034" s="141"/>
      <c r="I3034" s="141">
        <f t="shared" si="899"/>
        <v>50000</v>
      </c>
      <c r="J3034" s="140"/>
    </row>
    <row r="3035" spans="1:10" s="142" customFormat="1" ht="15" x14ac:dyDescent="0.2">
      <c r="A3035" s="139">
        <v>3212</v>
      </c>
      <c r="B3035" s="223" t="s">
        <v>111</v>
      </c>
      <c r="C3035" s="137">
        <v>43</v>
      </c>
      <c r="D3035" s="112" t="s">
        <v>25</v>
      </c>
      <c r="E3035" s="147">
        <v>35000</v>
      </c>
      <c r="F3035" s="147">
        <v>35000</v>
      </c>
      <c r="G3035" s="147"/>
      <c r="H3035" s="147"/>
      <c r="I3035" s="147">
        <f t="shared" si="899"/>
        <v>35000</v>
      </c>
      <c r="J3035" s="140"/>
    </row>
    <row r="3036" spans="1:10" s="115" customFormat="1" x14ac:dyDescent="0.2">
      <c r="A3036" s="139">
        <v>3213</v>
      </c>
      <c r="B3036" s="223" t="s">
        <v>112</v>
      </c>
      <c r="C3036" s="137">
        <v>43</v>
      </c>
      <c r="D3036" s="112" t="s">
        <v>25</v>
      </c>
      <c r="E3036" s="147">
        <v>15000</v>
      </c>
      <c r="F3036" s="147">
        <v>15000</v>
      </c>
      <c r="G3036" s="147"/>
      <c r="H3036" s="147"/>
      <c r="I3036" s="147">
        <f t="shared" si="899"/>
        <v>15000</v>
      </c>
      <c r="J3036" s="120"/>
    </row>
    <row r="3037" spans="1:10" s="142" customFormat="1" ht="15" x14ac:dyDescent="0.2">
      <c r="A3037" s="139">
        <v>3214</v>
      </c>
      <c r="B3037" s="223" t="s">
        <v>234</v>
      </c>
      <c r="C3037" s="137">
        <v>43</v>
      </c>
      <c r="D3037" s="112" t="s">
        <v>25</v>
      </c>
      <c r="E3037" s="147">
        <v>2000</v>
      </c>
      <c r="F3037" s="147">
        <v>2000</v>
      </c>
      <c r="G3037" s="147"/>
      <c r="H3037" s="147"/>
      <c r="I3037" s="147">
        <f t="shared" si="899"/>
        <v>2000</v>
      </c>
      <c r="J3037" s="140"/>
    </row>
    <row r="3038" spans="1:10" s="142" customFormat="1" x14ac:dyDescent="0.2">
      <c r="A3038" s="119">
        <v>322</v>
      </c>
      <c r="B3038" s="227" t="s">
        <v>917</v>
      </c>
      <c r="C3038" s="117"/>
      <c r="D3038" s="118"/>
      <c r="E3038" s="148">
        <f>SUM(E3039:E3042)</f>
        <v>160000</v>
      </c>
      <c r="F3038" s="148">
        <f>SUM(F3039:F3042)</f>
        <v>160000</v>
      </c>
      <c r="G3038" s="148">
        <f>SUM(G3039:G3042)</f>
        <v>0</v>
      </c>
      <c r="H3038" s="148">
        <f>SUM(H3039:H3042)</f>
        <v>0</v>
      </c>
      <c r="I3038" s="148">
        <f t="shared" si="899"/>
        <v>160000</v>
      </c>
      <c r="J3038" s="140"/>
    </row>
    <row r="3039" spans="1:10" s="142" customFormat="1" ht="15" x14ac:dyDescent="0.2">
      <c r="A3039" s="139">
        <v>3221</v>
      </c>
      <c r="B3039" s="223" t="s">
        <v>146</v>
      </c>
      <c r="C3039" s="137">
        <v>43</v>
      </c>
      <c r="D3039" s="112" t="s">
        <v>25</v>
      </c>
      <c r="E3039" s="147">
        <v>35000</v>
      </c>
      <c r="F3039" s="147">
        <v>35000</v>
      </c>
      <c r="G3039" s="147"/>
      <c r="H3039" s="147"/>
      <c r="I3039" s="147">
        <f t="shared" si="899"/>
        <v>35000</v>
      </c>
      <c r="J3039" s="140"/>
    </row>
    <row r="3040" spans="1:10" s="142" customFormat="1" ht="15" x14ac:dyDescent="0.2">
      <c r="A3040" s="139">
        <v>3223</v>
      </c>
      <c r="B3040" s="223" t="s">
        <v>115</v>
      </c>
      <c r="C3040" s="137">
        <v>43</v>
      </c>
      <c r="D3040" s="112" t="s">
        <v>25</v>
      </c>
      <c r="E3040" s="147">
        <v>90000</v>
      </c>
      <c r="F3040" s="147">
        <v>90000</v>
      </c>
      <c r="G3040" s="147"/>
      <c r="H3040" s="147"/>
      <c r="I3040" s="147">
        <f t="shared" si="899"/>
        <v>90000</v>
      </c>
      <c r="J3040" s="140"/>
    </row>
    <row r="3041" spans="1:10" s="142" customFormat="1" ht="15" x14ac:dyDescent="0.2">
      <c r="A3041" s="139">
        <v>3224</v>
      </c>
      <c r="B3041" s="223" t="s">
        <v>144</v>
      </c>
      <c r="C3041" s="137">
        <v>43</v>
      </c>
      <c r="D3041" s="112" t="s">
        <v>25</v>
      </c>
      <c r="E3041" s="147">
        <v>20000</v>
      </c>
      <c r="F3041" s="147">
        <v>20000</v>
      </c>
      <c r="G3041" s="147"/>
      <c r="H3041" s="147"/>
      <c r="I3041" s="147">
        <f t="shared" si="899"/>
        <v>20000</v>
      </c>
      <c r="J3041" s="140"/>
    </row>
    <row r="3042" spans="1:10" s="115" customFormat="1" x14ac:dyDescent="0.2">
      <c r="A3042" s="139">
        <v>3225</v>
      </c>
      <c r="B3042" s="223" t="s">
        <v>151</v>
      </c>
      <c r="C3042" s="137">
        <v>43</v>
      </c>
      <c r="D3042" s="112" t="s">
        <v>25</v>
      </c>
      <c r="E3042" s="147">
        <v>15000</v>
      </c>
      <c r="F3042" s="147">
        <v>15000</v>
      </c>
      <c r="G3042" s="147"/>
      <c r="H3042" s="147"/>
      <c r="I3042" s="147">
        <f t="shared" si="899"/>
        <v>15000</v>
      </c>
      <c r="J3042" s="120"/>
    </row>
    <row r="3043" spans="1:10" s="142" customFormat="1" x14ac:dyDescent="0.2">
      <c r="A3043" s="119">
        <v>323</v>
      </c>
      <c r="B3043" s="227" t="s">
        <v>918</v>
      </c>
      <c r="C3043" s="117"/>
      <c r="D3043" s="118"/>
      <c r="E3043" s="148">
        <f>SUM(E3044:E3052)</f>
        <v>909000</v>
      </c>
      <c r="F3043" s="148">
        <f>SUM(F3044:F3052)</f>
        <v>909000</v>
      </c>
      <c r="G3043" s="148">
        <f>SUM(G3044:G3052)</f>
        <v>0</v>
      </c>
      <c r="H3043" s="148">
        <f>SUM(H3044:H3052)</f>
        <v>0</v>
      </c>
      <c r="I3043" s="148">
        <f t="shared" si="899"/>
        <v>909000</v>
      </c>
      <c r="J3043" s="140"/>
    </row>
    <row r="3044" spans="1:10" s="142" customFormat="1" ht="15" x14ac:dyDescent="0.2">
      <c r="A3044" s="139">
        <v>3231</v>
      </c>
      <c r="B3044" s="223" t="s">
        <v>117</v>
      </c>
      <c r="C3044" s="137">
        <v>43</v>
      </c>
      <c r="D3044" s="112" t="s">
        <v>25</v>
      </c>
      <c r="E3044" s="147">
        <v>40000</v>
      </c>
      <c r="F3044" s="147">
        <v>40000</v>
      </c>
      <c r="G3044" s="147"/>
      <c r="H3044" s="147"/>
      <c r="I3044" s="147">
        <f t="shared" si="899"/>
        <v>40000</v>
      </c>
      <c r="J3044" s="140"/>
    </row>
    <row r="3045" spans="1:10" s="142" customFormat="1" ht="15" x14ac:dyDescent="0.2">
      <c r="A3045" s="139">
        <v>3232</v>
      </c>
      <c r="B3045" s="223" t="s">
        <v>118</v>
      </c>
      <c r="C3045" s="137">
        <v>43</v>
      </c>
      <c r="D3045" s="112" t="s">
        <v>25</v>
      </c>
      <c r="E3045" s="147">
        <v>30000</v>
      </c>
      <c r="F3045" s="147">
        <v>30000</v>
      </c>
      <c r="G3045" s="147"/>
      <c r="H3045" s="147"/>
      <c r="I3045" s="147">
        <f t="shared" si="899"/>
        <v>30000</v>
      </c>
      <c r="J3045" s="140"/>
    </row>
    <row r="3046" spans="1:10" s="142" customFormat="1" ht="15" x14ac:dyDescent="0.2">
      <c r="A3046" s="139">
        <v>3233</v>
      </c>
      <c r="B3046" s="223" t="s">
        <v>119</v>
      </c>
      <c r="C3046" s="137">
        <v>43</v>
      </c>
      <c r="D3046" s="112" t="s">
        <v>25</v>
      </c>
      <c r="E3046" s="147">
        <v>40000</v>
      </c>
      <c r="F3046" s="147">
        <v>40000</v>
      </c>
      <c r="G3046" s="147"/>
      <c r="H3046" s="147"/>
      <c r="I3046" s="147">
        <f t="shared" si="899"/>
        <v>40000</v>
      </c>
      <c r="J3046" s="140"/>
    </row>
    <row r="3047" spans="1:10" s="142" customFormat="1" ht="15" x14ac:dyDescent="0.2">
      <c r="A3047" s="139">
        <v>3234</v>
      </c>
      <c r="B3047" s="223" t="s">
        <v>120</v>
      </c>
      <c r="C3047" s="137">
        <v>43</v>
      </c>
      <c r="D3047" s="112" t="s">
        <v>25</v>
      </c>
      <c r="E3047" s="179">
        <v>375000</v>
      </c>
      <c r="F3047" s="179">
        <v>375000</v>
      </c>
      <c r="G3047" s="179"/>
      <c r="H3047" s="179"/>
      <c r="I3047" s="179">
        <f t="shared" si="899"/>
        <v>375000</v>
      </c>
      <c r="J3047" s="140"/>
    </row>
    <row r="3048" spans="1:10" s="142" customFormat="1" ht="15" x14ac:dyDescent="0.2">
      <c r="A3048" s="139">
        <v>3235</v>
      </c>
      <c r="B3048" s="223" t="s">
        <v>42</v>
      </c>
      <c r="C3048" s="137">
        <v>43</v>
      </c>
      <c r="D3048" s="112" t="s">
        <v>25</v>
      </c>
      <c r="E3048" s="147">
        <v>140000</v>
      </c>
      <c r="F3048" s="147">
        <v>140000</v>
      </c>
      <c r="G3048" s="147"/>
      <c r="H3048" s="147"/>
      <c r="I3048" s="147">
        <f t="shared" si="899"/>
        <v>140000</v>
      </c>
      <c r="J3048" s="140"/>
    </row>
    <row r="3049" spans="1:10" s="142" customFormat="1" ht="15" x14ac:dyDescent="0.2">
      <c r="A3049" s="139">
        <v>3236</v>
      </c>
      <c r="B3049" s="223" t="s">
        <v>121</v>
      </c>
      <c r="C3049" s="137">
        <v>43</v>
      </c>
      <c r="D3049" s="112" t="s">
        <v>25</v>
      </c>
      <c r="E3049" s="147">
        <v>5000</v>
      </c>
      <c r="F3049" s="147">
        <v>5000</v>
      </c>
      <c r="G3049" s="147"/>
      <c r="H3049" s="147"/>
      <c r="I3049" s="147">
        <f t="shared" si="899"/>
        <v>5000</v>
      </c>
      <c r="J3049" s="140"/>
    </row>
    <row r="3050" spans="1:10" s="142" customFormat="1" ht="15" x14ac:dyDescent="0.2">
      <c r="A3050" s="139">
        <v>3237</v>
      </c>
      <c r="B3050" s="223" t="s">
        <v>36</v>
      </c>
      <c r="C3050" s="137">
        <v>43</v>
      </c>
      <c r="D3050" s="112" t="s">
        <v>25</v>
      </c>
      <c r="E3050" s="147">
        <v>113000</v>
      </c>
      <c r="F3050" s="147">
        <v>113000</v>
      </c>
      <c r="G3050" s="147"/>
      <c r="H3050" s="147"/>
      <c r="I3050" s="147">
        <f t="shared" si="899"/>
        <v>113000</v>
      </c>
      <c r="J3050" s="140"/>
    </row>
    <row r="3051" spans="1:10" s="115" customFormat="1" x14ac:dyDescent="0.2">
      <c r="A3051" s="139">
        <v>3238</v>
      </c>
      <c r="B3051" s="223" t="s">
        <v>122</v>
      </c>
      <c r="C3051" s="137">
        <v>43</v>
      </c>
      <c r="D3051" s="112" t="s">
        <v>25</v>
      </c>
      <c r="E3051" s="147">
        <v>30000</v>
      </c>
      <c r="F3051" s="147">
        <v>30000</v>
      </c>
      <c r="G3051" s="147"/>
      <c r="H3051" s="147"/>
      <c r="I3051" s="147">
        <f t="shared" si="899"/>
        <v>30000</v>
      </c>
      <c r="J3051" s="120"/>
    </row>
    <row r="3052" spans="1:10" s="142" customFormat="1" ht="15" x14ac:dyDescent="0.2">
      <c r="A3052" s="139">
        <v>3239</v>
      </c>
      <c r="B3052" s="223" t="s">
        <v>41</v>
      </c>
      <c r="C3052" s="137">
        <v>43</v>
      </c>
      <c r="D3052" s="112" t="s">
        <v>25</v>
      </c>
      <c r="E3052" s="141">
        <v>136000</v>
      </c>
      <c r="F3052" s="141">
        <v>136000</v>
      </c>
      <c r="G3052" s="141"/>
      <c r="H3052" s="141"/>
      <c r="I3052" s="141">
        <f t="shared" si="899"/>
        <v>136000</v>
      </c>
      <c r="J3052" s="140"/>
    </row>
    <row r="3053" spans="1:10" s="115" customFormat="1" x14ac:dyDescent="0.2">
      <c r="A3053" s="119">
        <v>324</v>
      </c>
      <c r="B3053" s="227" t="s">
        <v>238</v>
      </c>
      <c r="C3053" s="143"/>
      <c r="D3053" s="118"/>
      <c r="E3053" s="148">
        <f>SUM(E3054)</f>
        <v>10000</v>
      </c>
      <c r="F3053" s="148">
        <f>SUM(F3054)</f>
        <v>10000</v>
      </c>
      <c r="G3053" s="148">
        <f>SUM(G3054)</f>
        <v>0</v>
      </c>
      <c r="H3053" s="148">
        <f>SUM(H3054)</f>
        <v>0</v>
      </c>
      <c r="I3053" s="148">
        <f t="shared" si="899"/>
        <v>10000</v>
      </c>
      <c r="J3053" s="120"/>
    </row>
    <row r="3054" spans="1:10" s="142" customFormat="1" ht="15" x14ac:dyDescent="0.2">
      <c r="A3054" s="139">
        <v>3241</v>
      </c>
      <c r="B3054" s="223" t="s">
        <v>238</v>
      </c>
      <c r="C3054" s="137">
        <v>43</v>
      </c>
      <c r="D3054" s="112" t="s">
        <v>25</v>
      </c>
      <c r="E3054" s="147">
        <v>10000</v>
      </c>
      <c r="F3054" s="147">
        <v>10000</v>
      </c>
      <c r="G3054" s="147"/>
      <c r="H3054" s="147"/>
      <c r="I3054" s="147">
        <f t="shared" si="899"/>
        <v>10000</v>
      </c>
      <c r="J3054" s="140"/>
    </row>
    <row r="3055" spans="1:10" s="142" customFormat="1" x14ac:dyDescent="0.2">
      <c r="A3055" s="119">
        <v>329</v>
      </c>
      <c r="B3055" s="227" t="s">
        <v>125</v>
      </c>
      <c r="C3055" s="143"/>
      <c r="D3055" s="118"/>
      <c r="E3055" s="148">
        <f>SUM(E3056:E3061)</f>
        <v>432000</v>
      </c>
      <c r="F3055" s="148">
        <f>SUM(F3056:F3061)</f>
        <v>432000</v>
      </c>
      <c r="G3055" s="148">
        <f>SUM(G3056:G3061)</f>
        <v>0</v>
      </c>
      <c r="H3055" s="148">
        <f>SUM(H3056:H3061)</f>
        <v>0</v>
      </c>
      <c r="I3055" s="148">
        <f t="shared" si="899"/>
        <v>432000</v>
      </c>
      <c r="J3055" s="140"/>
    </row>
    <row r="3056" spans="1:10" s="142" customFormat="1" ht="30" x14ac:dyDescent="0.2">
      <c r="A3056" s="139">
        <v>3291</v>
      </c>
      <c r="B3056" s="223" t="s">
        <v>152</v>
      </c>
      <c r="C3056" s="137">
        <v>43</v>
      </c>
      <c r="D3056" s="112" t="s">
        <v>25</v>
      </c>
      <c r="E3056" s="147">
        <v>260000</v>
      </c>
      <c r="F3056" s="147">
        <v>260000</v>
      </c>
      <c r="G3056" s="147"/>
      <c r="H3056" s="147"/>
      <c r="I3056" s="147">
        <f t="shared" si="899"/>
        <v>260000</v>
      </c>
      <c r="J3056" s="140"/>
    </row>
    <row r="3057" spans="1:10" s="142" customFormat="1" ht="15" x14ac:dyDescent="0.2">
      <c r="A3057" s="139">
        <v>3292</v>
      </c>
      <c r="B3057" s="223" t="s">
        <v>123</v>
      </c>
      <c r="C3057" s="137">
        <v>43</v>
      </c>
      <c r="D3057" s="112" t="s">
        <v>25</v>
      </c>
      <c r="E3057" s="147">
        <v>20000</v>
      </c>
      <c r="F3057" s="147">
        <v>20000</v>
      </c>
      <c r="G3057" s="147"/>
      <c r="H3057" s="147"/>
      <c r="I3057" s="147">
        <f t="shared" si="899"/>
        <v>20000</v>
      </c>
      <c r="J3057" s="140"/>
    </row>
    <row r="3058" spans="1:10" s="142" customFormat="1" ht="15" x14ac:dyDescent="0.2">
      <c r="A3058" s="139">
        <v>3293</v>
      </c>
      <c r="B3058" s="223" t="s">
        <v>124</v>
      </c>
      <c r="C3058" s="137">
        <v>43</v>
      </c>
      <c r="D3058" s="112" t="s">
        <v>25</v>
      </c>
      <c r="E3058" s="147">
        <v>40000</v>
      </c>
      <c r="F3058" s="147">
        <v>40000</v>
      </c>
      <c r="G3058" s="147"/>
      <c r="H3058" s="147"/>
      <c r="I3058" s="147">
        <f t="shared" si="899"/>
        <v>40000</v>
      </c>
      <c r="J3058" s="140"/>
    </row>
    <row r="3059" spans="1:10" s="142" customFormat="1" ht="15" x14ac:dyDescent="0.2">
      <c r="A3059" s="139">
        <v>3294</v>
      </c>
      <c r="B3059" s="223" t="s">
        <v>610</v>
      </c>
      <c r="C3059" s="137">
        <v>43</v>
      </c>
      <c r="D3059" s="112" t="s">
        <v>25</v>
      </c>
      <c r="E3059" s="147">
        <v>90000</v>
      </c>
      <c r="F3059" s="147">
        <v>90000</v>
      </c>
      <c r="G3059" s="147"/>
      <c r="H3059" s="147"/>
      <c r="I3059" s="147">
        <f t="shared" si="899"/>
        <v>90000</v>
      </c>
      <c r="J3059" s="140"/>
    </row>
    <row r="3060" spans="1:10" ht="15" x14ac:dyDescent="0.2">
      <c r="A3060" s="139">
        <v>3295</v>
      </c>
      <c r="B3060" s="223" t="s">
        <v>237</v>
      </c>
      <c r="C3060" s="137">
        <v>43</v>
      </c>
      <c r="D3060" s="112" t="s">
        <v>25</v>
      </c>
      <c r="E3060" s="147">
        <v>2000</v>
      </c>
      <c r="F3060" s="147">
        <v>2000</v>
      </c>
      <c r="G3060" s="147"/>
      <c r="H3060" s="147"/>
      <c r="I3060" s="147">
        <f t="shared" si="899"/>
        <v>2000</v>
      </c>
    </row>
    <row r="3061" spans="1:10" s="115" customFormat="1" x14ac:dyDescent="0.2">
      <c r="A3061" s="139">
        <v>3299</v>
      </c>
      <c r="B3061" s="223" t="s">
        <v>125</v>
      </c>
      <c r="C3061" s="137">
        <v>43</v>
      </c>
      <c r="D3061" s="112" t="s">
        <v>25</v>
      </c>
      <c r="E3061" s="147">
        <v>20000</v>
      </c>
      <c r="F3061" s="147">
        <v>20000</v>
      </c>
      <c r="G3061" s="147"/>
      <c r="H3061" s="147"/>
      <c r="I3061" s="147">
        <f t="shared" si="899"/>
        <v>20000</v>
      </c>
      <c r="J3061" s="120"/>
    </row>
    <row r="3062" spans="1:10" s="115" customFormat="1" x14ac:dyDescent="0.2">
      <c r="A3062" s="211">
        <v>34</v>
      </c>
      <c r="B3062" s="211" t="s">
        <v>988</v>
      </c>
      <c r="C3062" s="212"/>
      <c r="D3062" s="214"/>
      <c r="E3062" s="216">
        <f t="shared" ref="E3062:H3062" si="906">E3063</f>
        <v>37000</v>
      </c>
      <c r="F3062" s="216">
        <f t="shared" si="906"/>
        <v>37000</v>
      </c>
      <c r="G3062" s="216">
        <f t="shared" si="906"/>
        <v>0</v>
      </c>
      <c r="H3062" s="216">
        <f t="shared" si="906"/>
        <v>0</v>
      </c>
      <c r="I3062" s="216">
        <f t="shared" si="899"/>
        <v>37000</v>
      </c>
      <c r="J3062" s="120"/>
    </row>
    <row r="3063" spans="1:10" s="142" customFormat="1" x14ac:dyDescent="0.2">
      <c r="A3063" s="119">
        <v>343</v>
      </c>
      <c r="B3063" s="227" t="s">
        <v>919</v>
      </c>
      <c r="C3063" s="143"/>
      <c r="D3063" s="118"/>
      <c r="E3063" s="148">
        <f>SUM(E3064:E3067)</f>
        <v>37000</v>
      </c>
      <c r="F3063" s="148">
        <f>SUM(F3064:F3067)</f>
        <v>37000</v>
      </c>
      <c r="G3063" s="148">
        <f>SUM(G3064:G3067)</f>
        <v>0</v>
      </c>
      <c r="H3063" s="148">
        <f>SUM(H3064:H3067)</f>
        <v>0</v>
      </c>
      <c r="I3063" s="148">
        <f t="shared" si="899"/>
        <v>37000</v>
      </c>
      <c r="J3063" s="140"/>
    </row>
    <row r="3064" spans="1:10" s="142" customFormat="1" ht="15" x14ac:dyDescent="0.2">
      <c r="A3064" s="139">
        <v>3431</v>
      </c>
      <c r="B3064" s="223" t="s">
        <v>153</v>
      </c>
      <c r="C3064" s="137">
        <v>43</v>
      </c>
      <c r="D3064" s="112" t="s">
        <v>25</v>
      </c>
      <c r="E3064" s="147">
        <v>5000</v>
      </c>
      <c r="F3064" s="147">
        <v>5000</v>
      </c>
      <c r="G3064" s="147"/>
      <c r="H3064" s="147"/>
      <c r="I3064" s="147">
        <f t="shared" si="899"/>
        <v>5000</v>
      </c>
      <c r="J3064" s="140"/>
    </row>
    <row r="3065" spans="1:10" s="142" customFormat="1" ht="15" x14ac:dyDescent="0.2">
      <c r="A3065" s="139">
        <v>3432</v>
      </c>
      <c r="B3065" s="223" t="s">
        <v>633</v>
      </c>
      <c r="C3065" s="137">
        <v>43</v>
      </c>
      <c r="D3065" s="112" t="s">
        <v>25</v>
      </c>
      <c r="E3065" s="147">
        <v>30000</v>
      </c>
      <c r="F3065" s="147">
        <v>30000</v>
      </c>
      <c r="G3065" s="147"/>
      <c r="H3065" s="147"/>
      <c r="I3065" s="147">
        <f t="shared" si="899"/>
        <v>30000</v>
      </c>
      <c r="J3065" s="140"/>
    </row>
    <row r="3066" spans="1:10" s="115" customFormat="1" x14ac:dyDescent="0.2">
      <c r="A3066" s="139">
        <v>3433</v>
      </c>
      <c r="B3066" s="223" t="s">
        <v>126</v>
      </c>
      <c r="C3066" s="137">
        <v>43</v>
      </c>
      <c r="D3066" s="112" t="s">
        <v>25</v>
      </c>
      <c r="E3066" s="147">
        <v>1000</v>
      </c>
      <c r="F3066" s="147">
        <v>1000</v>
      </c>
      <c r="G3066" s="147"/>
      <c r="H3066" s="147"/>
      <c r="I3066" s="147">
        <f t="shared" si="899"/>
        <v>1000</v>
      </c>
      <c r="J3066" s="120"/>
    </row>
    <row r="3067" spans="1:10" ht="15" x14ac:dyDescent="0.2">
      <c r="A3067" s="139">
        <v>3434</v>
      </c>
      <c r="B3067" s="223" t="s">
        <v>127</v>
      </c>
      <c r="C3067" s="137">
        <v>43</v>
      </c>
      <c r="D3067" s="112" t="s">
        <v>25</v>
      </c>
      <c r="E3067" s="147">
        <v>1000</v>
      </c>
      <c r="F3067" s="147">
        <v>1000</v>
      </c>
      <c r="G3067" s="147"/>
      <c r="H3067" s="147"/>
      <c r="I3067" s="147">
        <f t="shared" si="899"/>
        <v>1000</v>
      </c>
    </row>
    <row r="3068" spans="1:10" s="115" customFormat="1" ht="31.5" x14ac:dyDescent="0.2">
      <c r="A3068" s="171" t="s">
        <v>818</v>
      </c>
      <c r="B3068" s="173" t="s">
        <v>723</v>
      </c>
      <c r="C3068" s="194"/>
      <c r="D3068" s="194"/>
      <c r="E3068" s="174">
        <f>E3069</f>
        <v>105000</v>
      </c>
      <c r="F3068" s="174">
        <f>F3069</f>
        <v>105000</v>
      </c>
      <c r="G3068" s="174">
        <f>G3069</f>
        <v>0</v>
      </c>
      <c r="H3068" s="174">
        <f>H3069</f>
        <v>0</v>
      </c>
      <c r="I3068" s="174">
        <f t="shared" si="899"/>
        <v>105000</v>
      </c>
      <c r="J3068" s="120"/>
    </row>
    <row r="3069" spans="1:10" x14ac:dyDescent="0.2">
      <c r="A3069" s="207" t="s">
        <v>950</v>
      </c>
      <c r="B3069" s="205" t="s">
        <v>951</v>
      </c>
      <c r="C3069" s="208"/>
      <c r="D3069" s="208"/>
      <c r="E3069" s="209">
        <f t="shared" ref="E3069:H3069" si="907">E3070+E3073+E3076+E3084</f>
        <v>105000</v>
      </c>
      <c r="F3069" s="209">
        <f t="shared" si="907"/>
        <v>105000</v>
      </c>
      <c r="G3069" s="209">
        <f t="shared" si="907"/>
        <v>0</v>
      </c>
      <c r="H3069" s="209">
        <f t="shared" si="907"/>
        <v>0</v>
      </c>
      <c r="I3069" s="209">
        <f t="shared" si="899"/>
        <v>105000</v>
      </c>
    </row>
    <row r="3070" spans="1:10" x14ac:dyDescent="0.2">
      <c r="A3070" s="210" t="s">
        <v>976</v>
      </c>
      <c r="B3070" s="211" t="s">
        <v>987</v>
      </c>
      <c r="C3070" s="212"/>
      <c r="D3070" s="212"/>
      <c r="E3070" s="213">
        <f t="shared" ref="E3070:H3070" si="908">E3071</f>
        <v>40000</v>
      </c>
      <c r="F3070" s="213">
        <f t="shared" si="908"/>
        <v>40000</v>
      </c>
      <c r="G3070" s="213">
        <f t="shared" si="908"/>
        <v>0</v>
      </c>
      <c r="H3070" s="213">
        <f t="shared" si="908"/>
        <v>0</v>
      </c>
      <c r="I3070" s="213">
        <f t="shared" si="899"/>
        <v>40000</v>
      </c>
    </row>
    <row r="3071" spans="1:10" s="115" customFormat="1" x14ac:dyDescent="0.2">
      <c r="A3071" s="126">
        <v>323</v>
      </c>
      <c r="B3071" s="227" t="s">
        <v>918</v>
      </c>
      <c r="C3071" s="117"/>
      <c r="D3071" s="128"/>
      <c r="E3071" s="121">
        <f t="shared" ref="E3071:H3071" si="909">E3072</f>
        <v>40000</v>
      </c>
      <c r="F3071" s="121">
        <f t="shared" si="909"/>
        <v>40000</v>
      </c>
      <c r="G3071" s="121">
        <f t="shared" si="909"/>
        <v>0</v>
      </c>
      <c r="H3071" s="121">
        <f t="shared" si="909"/>
        <v>0</v>
      </c>
      <c r="I3071" s="121">
        <f t="shared" si="899"/>
        <v>40000</v>
      </c>
      <c r="J3071" s="120"/>
    </row>
    <row r="3072" spans="1:10" s="115" customFormat="1" x14ac:dyDescent="0.2">
      <c r="A3072" s="139">
        <v>3232</v>
      </c>
      <c r="B3072" s="223" t="s">
        <v>118</v>
      </c>
      <c r="C3072" s="137">
        <v>43</v>
      </c>
      <c r="D3072" s="112" t="s">
        <v>25</v>
      </c>
      <c r="E3072" s="147">
        <v>40000</v>
      </c>
      <c r="F3072" s="147">
        <v>40000</v>
      </c>
      <c r="G3072" s="147"/>
      <c r="H3072" s="147"/>
      <c r="I3072" s="147">
        <f t="shared" si="899"/>
        <v>40000</v>
      </c>
      <c r="J3072" s="120"/>
    </row>
    <row r="3073" spans="1:10" s="115" customFormat="1" x14ac:dyDescent="0.2">
      <c r="A3073" s="211">
        <v>41</v>
      </c>
      <c r="B3073" s="211" t="s">
        <v>993</v>
      </c>
      <c r="C3073" s="212"/>
      <c r="D3073" s="214"/>
      <c r="E3073" s="216">
        <f t="shared" ref="E3073:H3073" si="910">E3074</f>
        <v>1000</v>
      </c>
      <c r="F3073" s="216">
        <f t="shared" si="910"/>
        <v>1000</v>
      </c>
      <c r="G3073" s="216">
        <f t="shared" si="910"/>
        <v>0</v>
      </c>
      <c r="H3073" s="216">
        <f t="shared" si="910"/>
        <v>0</v>
      </c>
      <c r="I3073" s="216">
        <f t="shared" si="899"/>
        <v>1000</v>
      </c>
      <c r="J3073" s="120"/>
    </row>
    <row r="3074" spans="1:10" s="115" customFormat="1" x14ac:dyDescent="0.2">
      <c r="A3074" s="119">
        <v>412</v>
      </c>
      <c r="B3074" s="227" t="s">
        <v>935</v>
      </c>
      <c r="C3074" s="117"/>
      <c r="D3074" s="118"/>
      <c r="E3074" s="148">
        <f t="shared" ref="E3074:H3074" si="911">E3075</f>
        <v>1000</v>
      </c>
      <c r="F3074" s="148">
        <f t="shared" si="911"/>
        <v>1000</v>
      </c>
      <c r="G3074" s="148">
        <f t="shared" si="911"/>
        <v>0</v>
      </c>
      <c r="H3074" s="148">
        <f t="shared" si="911"/>
        <v>0</v>
      </c>
      <c r="I3074" s="148">
        <f t="shared" si="899"/>
        <v>1000</v>
      </c>
      <c r="J3074" s="120"/>
    </row>
    <row r="3075" spans="1:10" s="115" customFormat="1" x14ac:dyDescent="0.2">
      <c r="A3075" s="139">
        <v>4123</v>
      </c>
      <c r="B3075" s="223" t="s">
        <v>133</v>
      </c>
      <c r="C3075" s="137">
        <v>43</v>
      </c>
      <c r="D3075" s="112" t="s">
        <v>25</v>
      </c>
      <c r="E3075" s="147">
        <v>1000</v>
      </c>
      <c r="F3075" s="147">
        <v>1000</v>
      </c>
      <c r="G3075" s="147"/>
      <c r="H3075" s="147"/>
      <c r="I3075" s="147">
        <f t="shared" si="899"/>
        <v>1000</v>
      </c>
      <c r="J3075" s="120"/>
    </row>
    <row r="3076" spans="1:10" s="115" customFormat="1" x14ac:dyDescent="0.2">
      <c r="A3076" s="211">
        <v>42</v>
      </c>
      <c r="B3076" s="211" t="s">
        <v>994</v>
      </c>
      <c r="C3076" s="212"/>
      <c r="D3076" s="214"/>
      <c r="E3076" s="216">
        <f t="shared" ref="E3076:H3076" si="912">E3077+E3081</f>
        <v>48000</v>
      </c>
      <c r="F3076" s="216">
        <f t="shared" si="912"/>
        <v>48000</v>
      </c>
      <c r="G3076" s="216">
        <f t="shared" si="912"/>
        <v>0</v>
      </c>
      <c r="H3076" s="216">
        <f t="shared" si="912"/>
        <v>0</v>
      </c>
      <c r="I3076" s="216">
        <f t="shared" ref="I3076:I3140" si="913">F3076-G3076+H3076</f>
        <v>48000</v>
      </c>
      <c r="J3076" s="120"/>
    </row>
    <row r="3077" spans="1:10" s="146" customFormat="1" x14ac:dyDescent="0.2">
      <c r="A3077" s="119">
        <v>422</v>
      </c>
      <c r="B3077" s="227" t="s">
        <v>921</v>
      </c>
      <c r="C3077" s="117"/>
      <c r="D3077" s="118"/>
      <c r="E3077" s="145">
        <f>SUM(E3078:E3080)</f>
        <v>42000</v>
      </c>
      <c r="F3077" s="145">
        <f>SUM(F3078:F3080)</f>
        <v>42000</v>
      </c>
      <c r="G3077" s="145">
        <f>SUM(G3078:G3080)</f>
        <v>0</v>
      </c>
      <c r="H3077" s="145">
        <f>SUM(H3078:H3080)</f>
        <v>0</v>
      </c>
      <c r="I3077" s="145">
        <f t="shared" si="913"/>
        <v>42000</v>
      </c>
      <c r="J3077" s="148"/>
    </row>
    <row r="3078" spans="1:10" s="146" customFormat="1" x14ac:dyDescent="0.2">
      <c r="A3078" s="139">
        <v>4221</v>
      </c>
      <c r="B3078" s="223" t="s">
        <v>129</v>
      </c>
      <c r="C3078" s="137">
        <v>43</v>
      </c>
      <c r="D3078" s="112" t="s">
        <v>25</v>
      </c>
      <c r="E3078" s="147">
        <v>21000</v>
      </c>
      <c r="F3078" s="147">
        <v>21000</v>
      </c>
      <c r="G3078" s="147"/>
      <c r="H3078" s="147"/>
      <c r="I3078" s="147">
        <f t="shared" si="913"/>
        <v>21000</v>
      </c>
      <c r="J3078" s="148"/>
    </row>
    <row r="3079" spans="1:10" s="115" customFormat="1" x14ac:dyDescent="0.2">
      <c r="A3079" s="139">
        <v>4222</v>
      </c>
      <c r="B3079" s="223" t="s">
        <v>130</v>
      </c>
      <c r="C3079" s="137">
        <v>43</v>
      </c>
      <c r="D3079" s="112" t="s">
        <v>25</v>
      </c>
      <c r="E3079" s="147">
        <v>10000</v>
      </c>
      <c r="F3079" s="147">
        <v>10000</v>
      </c>
      <c r="G3079" s="147"/>
      <c r="H3079" s="147"/>
      <c r="I3079" s="147">
        <f t="shared" si="913"/>
        <v>10000</v>
      </c>
      <c r="J3079" s="120"/>
    </row>
    <row r="3080" spans="1:10" s="146" customFormat="1" x14ac:dyDescent="0.2">
      <c r="A3080" s="139">
        <v>4223</v>
      </c>
      <c r="B3080" s="223" t="s">
        <v>131</v>
      </c>
      <c r="C3080" s="137">
        <v>43</v>
      </c>
      <c r="D3080" s="112" t="s">
        <v>25</v>
      </c>
      <c r="E3080" s="147">
        <v>11000</v>
      </c>
      <c r="F3080" s="147">
        <v>11000</v>
      </c>
      <c r="G3080" s="147"/>
      <c r="H3080" s="147"/>
      <c r="I3080" s="147">
        <f t="shared" si="913"/>
        <v>11000</v>
      </c>
      <c r="J3080" s="148"/>
    </row>
    <row r="3081" spans="1:10" s="146" customFormat="1" x14ac:dyDescent="0.2">
      <c r="A3081" s="119">
        <v>426</v>
      </c>
      <c r="B3081" s="227" t="s">
        <v>939</v>
      </c>
      <c r="C3081" s="117"/>
      <c r="D3081" s="118"/>
      <c r="E3081" s="145">
        <f>E3083+E3082</f>
        <v>6000</v>
      </c>
      <c r="F3081" s="145">
        <f>F3083+F3082</f>
        <v>6000</v>
      </c>
      <c r="G3081" s="145">
        <f>G3083+G3082</f>
        <v>0</v>
      </c>
      <c r="H3081" s="145">
        <f>H3083+H3082</f>
        <v>0</v>
      </c>
      <c r="I3081" s="145">
        <f t="shared" si="913"/>
        <v>6000</v>
      </c>
      <c r="J3081" s="148"/>
    </row>
    <row r="3082" spans="1:10" s="115" customFormat="1" x14ac:dyDescent="0.2">
      <c r="A3082" s="139">
        <v>4262</v>
      </c>
      <c r="B3082" s="223" t="s">
        <v>135</v>
      </c>
      <c r="C3082" s="137">
        <v>43</v>
      </c>
      <c r="D3082" s="112" t="s">
        <v>25</v>
      </c>
      <c r="E3082" s="147">
        <v>5000</v>
      </c>
      <c r="F3082" s="147">
        <v>5000</v>
      </c>
      <c r="G3082" s="147"/>
      <c r="H3082" s="147"/>
      <c r="I3082" s="147">
        <f t="shared" si="913"/>
        <v>5000</v>
      </c>
      <c r="J3082" s="120"/>
    </row>
    <row r="3083" spans="1:10" s="115" customFormat="1" x14ac:dyDescent="0.2">
      <c r="A3083" s="139">
        <v>4264</v>
      </c>
      <c r="B3083" s="223" t="s">
        <v>742</v>
      </c>
      <c r="C3083" s="137">
        <v>43</v>
      </c>
      <c r="D3083" s="112" t="s">
        <v>25</v>
      </c>
      <c r="E3083" s="147">
        <v>1000</v>
      </c>
      <c r="F3083" s="147">
        <v>1000</v>
      </c>
      <c r="G3083" s="147"/>
      <c r="H3083" s="147"/>
      <c r="I3083" s="147">
        <f t="shared" si="913"/>
        <v>1000</v>
      </c>
      <c r="J3083" s="120"/>
    </row>
    <row r="3084" spans="1:10" s="115" customFormat="1" x14ac:dyDescent="0.2">
      <c r="A3084" s="211">
        <v>45</v>
      </c>
      <c r="B3084" s="211" t="s">
        <v>996</v>
      </c>
      <c r="C3084" s="212"/>
      <c r="D3084" s="214"/>
      <c r="E3084" s="216">
        <f t="shared" ref="E3084:H3084" si="914">E3085+E3087+E3089+E3091</f>
        <v>16000</v>
      </c>
      <c r="F3084" s="216">
        <f t="shared" si="914"/>
        <v>16000</v>
      </c>
      <c r="G3084" s="216">
        <f t="shared" si="914"/>
        <v>0</v>
      </c>
      <c r="H3084" s="216">
        <f t="shared" si="914"/>
        <v>0</v>
      </c>
      <c r="I3084" s="216">
        <f t="shared" si="913"/>
        <v>16000</v>
      </c>
      <c r="J3084" s="120"/>
    </row>
    <row r="3085" spans="1:10" s="115" customFormat="1" x14ac:dyDescent="0.2">
      <c r="A3085" s="119">
        <v>451</v>
      </c>
      <c r="B3085" s="144" t="s">
        <v>136</v>
      </c>
      <c r="C3085" s="117"/>
      <c r="D3085" s="118"/>
      <c r="E3085" s="145">
        <f>E3086</f>
        <v>5000</v>
      </c>
      <c r="F3085" s="145">
        <f>F3086</f>
        <v>5000</v>
      </c>
      <c r="G3085" s="145">
        <f>G3086</f>
        <v>0</v>
      </c>
      <c r="H3085" s="145">
        <f>H3086</f>
        <v>0</v>
      </c>
      <c r="I3085" s="145">
        <f t="shared" si="913"/>
        <v>5000</v>
      </c>
      <c r="J3085" s="120"/>
    </row>
    <row r="3086" spans="1:10" s="115" customFormat="1" x14ac:dyDescent="0.2">
      <c r="A3086" s="123">
        <v>4511</v>
      </c>
      <c r="B3086" s="222" t="s">
        <v>136</v>
      </c>
      <c r="C3086" s="111">
        <v>43</v>
      </c>
      <c r="D3086" s="112" t="s">
        <v>25</v>
      </c>
      <c r="E3086" s="147">
        <v>5000</v>
      </c>
      <c r="F3086" s="147">
        <v>5000</v>
      </c>
      <c r="G3086" s="147"/>
      <c r="H3086" s="147"/>
      <c r="I3086" s="147">
        <f t="shared" si="913"/>
        <v>5000</v>
      </c>
      <c r="J3086" s="120"/>
    </row>
    <row r="3087" spans="1:10" s="115" customFormat="1" x14ac:dyDescent="0.2">
      <c r="A3087" s="119">
        <v>452</v>
      </c>
      <c r="B3087" s="144" t="s">
        <v>137</v>
      </c>
      <c r="C3087" s="117"/>
      <c r="D3087" s="118"/>
      <c r="E3087" s="145">
        <f>E3088</f>
        <v>5000</v>
      </c>
      <c r="F3087" s="145">
        <f>F3088</f>
        <v>5000</v>
      </c>
      <c r="G3087" s="145">
        <f>G3088</f>
        <v>0</v>
      </c>
      <c r="H3087" s="145">
        <f>H3088</f>
        <v>0</v>
      </c>
      <c r="I3087" s="145">
        <f t="shared" si="913"/>
        <v>5000</v>
      </c>
      <c r="J3087" s="120"/>
    </row>
    <row r="3088" spans="1:10" s="115" customFormat="1" x14ac:dyDescent="0.2">
      <c r="A3088" s="123">
        <v>4521</v>
      </c>
      <c r="B3088" s="222" t="s">
        <v>770</v>
      </c>
      <c r="C3088" s="111">
        <v>43</v>
      </c>
      <c r="D3088" s="112" t="s">
        <v>25</v>
      </c>
      <c r="E3088" s="147">
        <v>5000</v>
      </c>
      <c r="F3088" s="147">
        <v>5000</v>
      </c>
      <c r="G3088" s="147"/>
      <c r="H3088" s="147"/>
      <c r="I3088" s="147">
        <f t="shared" si="913"/>
        <v>5000</v>
      </c>
      <c r="J3088" s="120"/>
    </row>
    <row r="3089" spans="1:10" s="115" customFormat="1" x14ac:dyDescent="0.2">
      <c r="A3089" s="119">
        <v>453</v>
      </c>
      <c r="B3089" s="144" t="s">
        <v>145</v>
      </c>
      <c r="C3089" s="117"/>
      <c r="D3089" s="118"/>
      <c r="E3089" s="145">
        <f>E3090</f>
        <v>5000</v>
      </c>
      <c r="F3089" s="145">
        <f>F3090</f>
        <v>5000</v>
      </c>
      <c r="G3089" s="145">
        <f>G3090</f>
        <v>0</v>
      </c>
      <c r="H3089" s="145">
        <f>H3090</f>
        <v>0</v>
      </c>
      <c r="I3089" s="145">
        <f t="shared" si="913"/>
        <v>5000</v>
      </c>
      <c r="J3089" s="120"/>
    </row>
    <row r="3090" spans="1:10" s="115" customFormat="1" x14ac:dyDescent="0.2">
      <c r="A3090" s="123">
        <v>4531</v>
      </c>
      <c r="B3090" s="222" t="s">
        <v>145</v>
      </c>
      <c r="C3090" s="111">
        <v>43</v>
      </c>
      <c r="D3090" s="112" t="s">
        <v>25</v>
      </c>
      <c r="E3090" s="147">
        <v>5000</v>
      </c>
      <c r="F3090" s="147">
        <v>5000</v>
      </c>
      <c r="G3090" s="147"/>
      <c r="H3090" s="147"/>
      <c r="I3090" s="147">
        <f t="shared" si="913"/>
        <v>5000</v>
      </c>
      <c r="J3090" s="120"/>
    </row>
    <row r="3091" spans="1:10" s="115" customFormat="1" x14ac:dyDescent="0.2">
      <c r="A3091" s="119">
        <v>454</v>
      </c>
      <c r="B3091" s="119" t="s">
        <v>743</v>
      </c>
      <c r="C3091" s="117"/>
      <c r="D3091" s="118"/>
      <c r="E3091" s="145">
        <f>E3092</f>
        <v>1000</v>
      </c>
      <c r="F3091" s="145">
        <f>F3092</f>
        <v>1000</v>
      </c>
      <c r="G3091" s="145">
        <f>G3092</f>
        <v>0</v>
      </c>
      <c r="H3091" s="145">
        <f>H3092</f>
        <v>0</v>
      </c>
      <c r="I3091" s="145">
        <f t="shared" si="913"/>
        <v>1000</v>
      </c>
      <c r="J3091" s="120"/>
    </row>
    <row r="3092" spans="1:10" ht="15" x14ac:dyDescent="0.2">
      <c r="A3092" s="123">
        <v>4541</v>
      </c>
      <c r="B3092" s="222" t="s">
        <v>743</v>
      </c>
      <c r="C3092" s="111">
        <v>43</v>
      </c>
      <c r="D3092" s="112" t="s">
        <v>25</v>
      </c>
      <c r="E3092" s="147">
        <v>1000</v>
      </c>
      <c r="F3092" s="147">
        <v>1000</v>
      </c>
      <c r="G3092" s="147"/>
      <c r="H3092" s="147"/>
      <c r="I3092" s="147">
        <f t="shared" si="913"/>
        <v>1000</v>
      </c>
    </row>
    <row r="3093" spans="1:10" s="115" customFormat="1" ht="47.25" x14ac:dyDescent="0.2">
      <c r="A3093" s="171" t="s">
        <v>273</v>
      </c>
      <c r="B3093" s="173" t="s">
        <v>790</v>
      </c>
      <c r="C3093" s="194"/>
      <c r="D3093" s="194"/>
      <c r="E3093" s="174">
        <f>E3094</f>
        <v>5800000</v>
      </c>
      <c r="F3093" s="174">
        <f>F3094</f>
        <v>5800000</v>
      </c>
      <c r="G3093" s="174">
        <f>G3094</f>
        <v>7500</v>
      </c>
      <c r="H3093" s="174">
        <f>H3094</f>
        <v>0</v>
      </c>
      <c r="I3093" s="174">
        <f t="shared" si="913"/>
        <v>5792500</v>
      </c>
      <c r="J3093" s="120"/>
    </row>
    <row r="3094" spans="1:10" s="142" customFormat="1" x14ac:dyDescent="0.2">
      <c r="A3094" s="207" t="s">
        <v>956</v>
      </c>
      <c r="B3094" s="205" t="s">
        <v>910</v>
      </c>
      <c r="C3094" s="208"/>
      <c r="D3094" s="208"/>
      <c r="E3094" s="209">
        <f t="shared" ref="E3094:H3094" si="915">E3095+E3098</f>
        <v>5800000</v>
      </c>
      <c r="F3094" s="209">
        <f t="shared" si="915"/>
        <v>5800000</v>
      </c>
      <c r="G3094" s="209">
        <f t="shared" si="915"/>
        <v>7500</v>
      </c>
      <c r="H3094" s="209">
        <f t="shared" si="915"/>
        <v>0</v>
      </c>
      <c r="I3094" s="209">
        <f t="shared" si="913"/>
        <v>5792500</v>
      </c>
      <c r="J3094" s="140"/>
    </row>
    <row r="3095" spans="1:10" x14ac:dyDescent="0.2">
      <c r="A3095" s="210" t="s">
        <v>978</v>
      </c>
      <c r="B3095" s="211" t="s">
        <v>988</v>
      </c>
      <c r="C3095" s="212"/>
      <c r="D3095" s="212"/>
      <c r="E3095" s="213">
        <f t="shared" ref="E3095:H3095" si="916">E3096</f>
        <v>150000</v>
      </c>
      <c r="F3095" s="213">
        <f t="shared" si="916"/>
        <v>150000</v>
      </c>
      <c r="G3095" s="213">
        <f t="shared" si="916"/>
        <v>7500</v>
      </c>
      <c r="H3095" s="213">
        <f t="shared" si="916"/>
        <v>0</v>
      </c>
      <c r="I3095" s="213">
        <f t="shared" si="913"/>
        <v>142500</v>
      </c>
    </row>
    <row r="3096" spans="1:10" s="142" customFormat="1" x14ac:dyDescent="0.2">
      <c r="A3096" s="119">
        <v>342</v>
      </c>
      <c r="B3096" s="119" t="s">
        <v>922</v>
      </c>
      <c r="C3096" s="117"/>
      <c r="D3096" s="118"/>
      <c r="E3096" s="148">
        <f t="shared" ref="E3096:H3096" si="917">E3097</f>
        <v>150000</v>
      </c>
      <c r="F3096" s="148">
        <f t="shared" si="917"/>
        <v>150000</v>
      </c>
      <c r="G3096" s="148">
        <f t="shared" si="917"/>
        <v>7500</v>
      </c>
      <c r="H3096" s="148">
        <f t="shared" si="917"/>
        <v>0</v>
      </c>
      <c r="I3096" s="148">
        <f t="shared" si="913"/>
        <v>142500</v>
      </c>
      <c r="J3096" s="140"/>
    </row>
    <row r="3097" spans="1:10" s="142" customFormat="1" ht="30" x14ac:dyDescent="0.2">
      <c r="A3097" s="139">
        <v>3421</v>
      </c>
      <c r="B3097" s="223" t="s">
        <v>730</v>
      </c>
      <c r="C3097" s="137">
        <v>11</v>
      </c>
      <c r="D3097" s="112" t="s">
        <v>25</v>
      </c>
      <c r="E3097" s="147">
        <v>150000</v>
      </c>
      <c r="F3097" s="147">
        <v>150000</v>
      </c>
      <c r="G3097" s="147">
        <v>7500</v>
      </c>
      <c r="H3097" s="147"/>
      <c r="I3097" s="147">
        <f t="shared" si="913"/>
        <v>142500</v>
      </c>
      <c r="J3097" s="140"/>
    </row>
    <row r="3098" spans="1:10" s="146" customFormat="1" x14ac:dyDescent="0.2">
      <c r="A3098" s="211">
        <v>54</v>
      </c>
      <c r="B3098" s="211" t="s">
        <v>998</v>
      </c>
      <c r="C3098" s="212"/>
      <c r="D3098" s="214"/>
      <c r="E3098" s="216">
        <f t="shared" ref="E3098:H3098" si="918">E3099</f>
        <v>5650000</v>
      </c>
      <c r="F3098" s="216">
        <f t="shared" si="918"/>
        <v>5650000</v>
      </c>
      <c r="G3098" s="216">
        <f t="shared" si="918"/>
        <v>0</v>
      </c>
      <c r="H3098" s="216">
        <f t="shared" si="918"/>
        <v>0</v>
      </c>
      <c r="I3098" s="216">
        <f t="shared" si="913"/>
        <v>5650000</v>
      </c>
      <c r="J3098" s="148"/>
    </row>
    <row r="3099" spans="1:10" s="142" customFormat="1" ht="47.25" x14ac:dyDescent="0.2">
      <c r="A3099" s="144">
        <v>541</v>
      </c>
      <c r="B3099" s="119" t="s">
        <v>942</v>
      </c>
      <c r="C3099" s="143"/>
      <c r="D3099" s="112"/>
      <c r="E3099" s="148">
        <f t="shared" ref="E3099:H3099" si="919">E3100</f>
        <v>5650000</v>
      </c>
      <c r="F3099" s="148">
        <f t="shared" si="919"/>
        <v>5650000</v>
      </c>
      <c r="G3099" s="148">
        <f t="shared" si="919"/>
        <v>0</v>
      </c>
      <c r="H3099" s="148">
        <f t="shared" si="919"/>
        <v>0</v>
      </c>
      <c r="I3099" s="148">
        <f t="shared" si="913"/>
        <v>5650000</v>
      </c>
      <c r="J3099" s="140"/>
    </row>
    <row r="3100" spans="1:10" s="142" customFormat="1" ht="30" x14ac:dyDescent="0.2">
      <c r="A3100" s="139">
        <v>5413</v>
      </c>
      <c r="B3100" s="223" t="s">
        <v>729</v>
      </c>
      <c r="C3100" s="137">
        <v>11</v>
      </c>
      <c r="D3100" s="112" t="s">
        <v>25</v>
      </c>
      <c r="E3100" s="141">
        <v>5650000</v>
      </c>
      <c r="F3100" s="141">
        <v>5650000</v>
      </c>
      <c r="G3100" s="141"/>
      <c r="H3100" s="141"/>
      <c r="I3100" s="141">
        <f t="shared" si="913"/>
        <v>5650000</v>
      </c>
      <c r="J3100" s="140"/>
    </row>
    <row r="3101" spans="1:10" s="142" customFormat="1" ht="31.5" x14ac:dyDescent="0.2">
      <c r="A3101" s="171" t="s">
        <v>819</v>
      </c>
      <c r="B3101" s="173" t="s">
        <v>845</v>
      </c>
      <c r="C3101" s="194"/>
      <c r="D3101" s="194"/>
      <c r="E3101" s="174">
        <f>E3102+E3117+E3130+E3136</f>
        <v>30191000</v>
      </c>
      <c r="F3101" s="174">
        <f>F3102+F3117+F3130+F3136</f>
        <v>28941000</v>
      </c>
      <c r="G3101" s="174">
        <f>G3102+G3117+G3130+G3136</f>
        <v>985000</v>
      </c>
      <c r="H3101" s="174">
        <f>H3102+H3117+H3130+H3136</f>
        <v>0</v>
      </c>
      <c r="I3101" s="174">
        <f t="shared" si="913"/>
        <v>27956000</v>
      </c>
      <c r="J3101" s="140"/>
    </row>
    <row r="3102" spans="1:10" s="142" customFormat="1" x14ac:dyDescent="0.2">
      <c r="A3102" s="207" t="s">
        <v>956</v>
      </c>
      <c r="B3102" s="205" t="s">
        <v>910</v>
      </c>
      <c r="C3102" s="208"/>
      <c r="D3102" s="208"/>
      <c r="E3102" s="209">
        <f t="shared" ref="E3102:H3102" si="920">E3103+E3107+E3110</f>
        <v>20700000</v>
      </c>
      <c r="F3102" s="209">
        <f t="shared" si="920"/>
        <v>20700000</v>
      </c>
      <c r="G3102" s="209">
        <f t="shared" si="920"/>
        <v>985000</v>
      </c>
      <c r="H3102" s="209">
        <f t="shared" si="920"/>
        <v>0</v>
      </c>
      <c r="I3102" s="209">
        <f t="shared" si="913"/>
        <v>19715000</v>
      </c>
      <c r="J3102" s="140"/>
    </row>
    <row r="3103" spans="1:10" x14ac:dyDescent="0.2">
      <c r="A3103" s="210" t="s">
        <v>976</v>
      </c>
      <c r="B3103" s="211" t="s">
        <v>987</v>
      </c>
      <c r="C3103" s="212"/>
      <c r="D3103" s="212"/>
      <c r="E3103" s="213">
        <f t="shared" ref="E3103:H3103" si="921">E3104</f>
        <v>1000000</v>
      </c>
      <c r="F3103" s="213">
        <f t="shared" si="921"/>
        <v>1000000</v>
      </c>
      <c r="G3103" s="213">
        <f t="shared" si="921"/>
        <v>0</v>
      </c>
      <c r="H3103" s="213">
        <f t="shared" si="921"/>
        <v>0</v>
      </c>
      <c r="I3103" s="213">
        <f t="shared" si="913"/>
        <v>1000000</v>
      </c>
    </row>
    <row r="3104" spans="1:10" s="142" customFormat="1" x14ac:dyDescent="0.2">
      <c r="A3104" s="144">
        <v>323</v>
      </c>
      <c r="B3104" s="227" t="s">
        <v>918</v>
      </c>
      <c r="C3104" s="143"/>
      <c r="D3104" s="112"/>
      <c r="E3104" s="145">
        <f>E3106+E3105</f>
        <v>1000000</v>
      </c>
      <c r="F3104" s="145">
        <f>F3106+F3105</f>
        <v>1000000</v>
      </c>
      <c r="G3104" s="145">
        <f>G3106+G3105</f>
        <v>0</v>
      </c>
      <c r="H3104" s="145">
        <f>H3106+H3105</f>
        <v>0</v>
      </c>
      <c r="I3104" s="145">
        <f t="shared" si="913"/>
        <v>1000000</v>
      </c>
      <c r="J3104" s="140"/>
    </row>
    <row r="3105" spans="1:10" s="142" customFormat="1" ht="15" x14ac:dyDescent="0.2">
      <c r="A3105" s="139">
        <v>3235</v>
      </c>
      <c r="B3105" s="223" t="s">
        <v>42</v>
      </c>
      <c r="C3105" s="137">
        <v>11</v>
      </c>
      <c r="D3105" s="112" t="s">
        <v>25</v>
      </c>
      <c r="E3105" s="141">
        <v>0</v>
      </c>
      <c r="F3105" s="141">
        <v>0</v>
      </c>
      <c r="G3105" s="141"/>
      <c r="H3105" s="141"/>
      <c r="I3105" s="141">
        <f t="shared" si="913"/>
        <v>0</v>
      </c>
      <c r="J3105" s="140"/>
    </row>
    <row r="3106" spans="1:10" s="142" customFormat="1" ht="15" x14ac:dyDescent="0.2">
      <c r="A3106" s="139">
        <v>3237</v>
      </c>
      <c r="B3106" s="223" t="s">
        <v>36</v>
      </c>
      <c r="C3106" s="137">
        <v>11</v>
      </c>
      <c r="D3106" s="112" t="s">
        <v>25</v>
      </c>
      <c r="E3106" s="141">
        <v>1000000</v>
      </c>
      <c r="F3106" s="141">
        <v>1000000</v>
      </c>
      <c r="G3106" s="141"/>
      <c r="H3106" s="141"/>
      <c r="I3106" s="141">
        <f t="shared" si="913"/>
        <v>1000000</v>
      </c>
      <c r="J3106" s="140"/>
    </row>
    <row r="3107" spans="1:10" s="146" customFormat="1" x14ac:dyDescent="0.2">
      <c r="A3107" s="211">
        <v>41</v>
      </c>
      <c r="B3107" s="211" t="s">
        <v>993</v>
      </c>
      <c r="C3107" s="212"/>
      <c r="D3107" s="214"/>
      <c r="E3107" s="215">
        <f t="shared" ref="E3107:H3107" si="922">E3108</f>
        <v>0</v>
      </c>
      <c r="F3107" s="215">
        <f t="shared" si="922"/>
        <v>0</v>
      </c>
      <c r="G3107" s="215">
        <f t="shared" si="922"/>
        <v>0</v>
      </c>
      <c r="H3107" s="215">
        <f t="shared" si="922"/>
        <v>0</v>
      </c>
      <c r="I3107" s="215">
        <f t="shared" si="913"/>
        <v>0</v>
      </c>
      <c r="J3107" s="148"/>
    </row>
    <row r="3108" spans="1:10" s="142" customFormat="1" x14ac:dyDescent="0.2">
      <c r="A3108" s="144">
        <v>411</v>
      </c>
      <c r="B3108" s="119" t="s">
        <v>934</v>
      </c>
      <c r="C3108" s="143"/>
      <c r="D3108" s="112"/>
      <c r="E3108" s="145">
        <f t="shared" ref="E3108:H3108" si="923">E3109</f>
        <v>0</v>
      </c>
      <c r="F3108" s="145">
        <f t="shared" si="923"/>
        <v>0</v>
      </c>
      <c r="G3108" s="145">
        <f t="shared" si="923"/>
        <v>0</v>
      </c>
      <c r="H3108" s="145">
        <f t="shared" si="923"/>
        <v>0</v>
      </c>
      <c r="I3108" s="145">
        <f t="shared" si="913"/>
        <v>0</v>
      </c>
      <c r="J3108" s="140"/>
    </row>
    <row r="3109" spans="1:10" s="142" customFormat="1" ht="15" x14ac:dyDescent="0.2">
      <c r="A3109" s="139">
        <v>4111</v>
      </c>
      <c r="B3109" s="223" t="s">
        <v>401</v>
      </c>
      <c r="C3109" s="137">
        <v>11</v>
      </c>
      <c r="D3109" s="112" t="s">
        <v>25</v>
      </c>
      <c r="E3109" s="141">
        <v>0</v>
      </c>
      <c r="F3109" s="141">
        <v>0</v>
      </c>
      <c r="G3109" s="141"/>
      <c r="H3109" s="141"/>
      <c r="I3109" s="141">
        <f t="shared" si="913"/>
        <v>0</v>
      </c>
      <c r="J3109" s="140"/>
    </row>
    <row r="3110" spans="1:10" s="146" customFormat="1" x14ac:dyDescent="0.2">
      <c r="A3110" s="211">
        <v>42</v>
      </c>
      <c r="B3110" s="211" t="s">
        <v>994</v>
      </c>
      <c r="C3110" s="212"/>
      <c r="D3110" s="214"/>
      <c r="E3110" s="215">
        <f t="shared" ref="E3110:H3110" si="924">E3111+E3114</f>
        <v>19700000</v>
      </c>
      <c r="F3110" s="215">
        <f t="shared" si="924"/>
        <v>19700000</v>
      </c>
      <c r="G3110" s="215">
        <f t="shared" si="924"/>
        <v>985000</v>
      </c>
      <c r="H3110" s="215">
        <f t="shared" si="924"/>
        <v>0</v>
      </c>
      <c r="I3110" s="215">
        <f t="shared" si="913"/>
        <v>18715000</v>
      </c>
      <c r="J3110" s="148"/>
    </row>
    <row r="3111" spans="1:10" s="142" customFormat="1" x14ac:dyDescent="0.2">
      <c r="A3111" s="144">
        <v>421</v>
      </c>
      <c r="B3111" s="119" t="s">
        <v>936</v>
      </c>
      <c r="C3111" s="143"/>
      <c r="D3111" s="112"/>
      <c r="E3111" s="145">
        <f>E3113+E3112</f>
        <v>16000000</v>
      </c>
      <c r="F3111" s="145">
        <f>F3113+F3112</f>
        <v>16000000</v>
      </c>
      <c r="G3111" s="145">
        <f>G3113+G3112</f>
        <v>800000</v>
      </c>
      <c r="H3111" s="145">
        <f>H3113+H3112</f>
        <v>0</v>
      </c>
      <c r="I3111" s="145">
        <f t="shared" si="913"/>
        <v>15200000</v>
      </c>
      <c r="J3111" s="140"/>
    </row>
    <row r="3112" spans="1:10" s="142" customFormat="1" ht="15" x14ac:dyDescent="0.2">
      <c r="A3112" s="139">
        <v>4213</v>
      </c>
      <c r="B3112" s="223" t="s">
        <v>750</v>
      </c>
      <c r="C3112" s="137">
        <v>11</v>
      </c>
      <c r="D3112" s="112" t="s">
        <v>25</v>
      </c>
      <c r="E3112" s="141">
        <v>1000000</v>
      </c>
      <c r="F3112" s="141">
        <v>1000000</v>
      </c>
      <c r="G3112" s="141">
        <v>50000</v>
      </c>
      <c r="H3112" s="141"/>
      <c r="I3112" s="141">
        <f t="shared" si="913"/>
        <v>950000</v>
      </c>
      <c r="J3112" s="140"/>
    </row>
    <row r="3113" spans="1:10" s="142" customFormat="1" ht="15" x14ac:dyDescent="0.2">
      <c r="A3113" s="139">
        <v>4214</v>
      </c>
      <c r="B3113" s="223" t="s">
        <v>154</v>
      </c>
      <c r="C3113" s="137">
        <v>11</v>
      </c>
      <c r="D3113" s="112" t="s">
        <v>25</v>
      </c>
      <c r="E3113" s="141">
        <v>15000000</v>
      </c>
      <c r="F3113" s="141">
        <v>15000000</v>
      </c>
      <c r="G3113" s="141">
        <v>750000</v>
      </c>
      <c r="H3113" s="141"/>
      <c r="I3113" s="141">
        <f t="shared" si="913"/>
        <v>14250000</v>
      </c>
      <c r="J3113" s="140"/>
    </row>
    <row r="3114" spans="1:10" s="142" customFormat="1" x14ac:dyDescent="0.2">
      <c r="A3114" s="144">
        <v>422</v>
      </c>
      <c r="B3114" s="227" t="s">
        <v>921</v>
      </c>
      <c r="C3114" s="143"/>
      <c r="D3114" s="112"/>
      <c r="E3114" s="145">
        <f>SUM(E3115:E3116)</f>
        <v>3700000</v>
      </c>
      <c r="F3114" s="145">
        <f t="shared" ref="F3114:H3114" si="925">SUM(F3115:F3116)</f>
        <v>3700000</v>
      </c>
      <c r="G3114" s="145">
        <f t="shared" si="925"/>
        <v>185000</v>
      </c>
      <c r="H3114" s="145">
        <f t="shared" si="925"/>
        <v>0</v>
      </c>
      <c r="I3114" s="145">
        <f t="shared" si="913"/>
        <v>3515000</v>
      </c>
      <c r="J3114" s="140"/>
    </row>
    <row r="3115" spans="1:10" s="142" customFormat="1" x14ac:dyDescent="0.2">
      <c r="A3115" s="139">
        <v>4223</v>
      </c>
      <c r="B3115" s="223" t="s">
        <v>131</v>
      </c>
      <c r="C3115" s="137">
        <v>11</v>
      </c>
      <c r="D3115" s="112" t="s">
        <v>25</v>
      </c>
      <c r="E3115" s="141">
        <v>3700000</v>
      </c>
      <c r="F3115" s="141">
        <v>3700000</v>
      </c>
      <c r="G3115" s="141">
        <v>185000</v>
      </c>
      <c r="H3115" s="145"/>
      <c r="I3115" s="141">
        <f t="shared" si="913"/>
        <v>3515000</v>
      </c>
      <c r="J3115" s="140"/>
    </row>
    <row r="3116" spans="1:10" s="142" customFormat="1" ht="15" x14ac:dyDescent="0.2">
      <c r="A3116" s="139">
        <v>4227</v>
      </c>
      <c r="B3116" s="223" t="s">
        <v>740</v>
      </c>
      <c r="C3116" s="137">
        <v>11</v>
      </c>
      <c r="D3116" s="112" t="s">
        <v>25</v>
      </c>
      <c r="E3116" s="141">
        <v>0</v>
      </c>
      <c r="F3116" s="141">
        <v>0</v>
      </c>
      <c r="G3116" s="141"/>
      <c r="H3116" s="141"/>
      <c r="I3116" s="141">
        <f t="shared" si="913"/>
        <v>0</v>
      </c>
      <c r="J3116" s="140"/>
    </row>
    <row r="3117" spans="1:10" s="115" customFormat="1" x14ac:dyDescent="0.2">
      <c r="A3117" s="207" t="s">
        <v>946</v>
      </c>
      <c r="B3117" s="205" t="s">
        <v>947</v>
      </c>
      <c r="C3117" s="208"/>
      <c r="D3117" s="208"/>
      <c r="E3117" s="209">
        <f t="shared" ref="E3117:H3117" si="926">E3118+E3123+E3127</f>
        <v>1625000</v>
      </c>
      <c r="F3117" s="209">
        <f t="shared" si="926"/>
        <v>375000</v>
      </c>
      <c r="G3117" s="209">
        <f t="shared" si="926"/>
        <v>0</v>
      </c>
      <c r="H3117" s="209">
        <f t="shared" si="926"/>
        <v>0</v>
      </c>
      <c r="I3117" s="209">
        <f t="shared" si="913"/>
        <v>375000</v>
      </c>
      <c r="J3117" s="120"/>
    </row>
    <row r="3118" spans="1:10" s="115" customFormat="1" x14ac:dyDescent="0.2">
      <c r="A3118" s="210" t="s">
        <v>944</v>
      </c>
      <c r="B3118" s="211" t="s">
        <v>986</v>
      </c>
      <c r="C3118" s="212"/>
      <c r="D3118" s="212"/>
      <c r="E3118" s="213">
        <f t="shared" ref="E3118:H3118" si="927">E3119+E3121</f>
        <v>30000</v>
      </c>
      <c r="F3118" s="213">
        <f t="shared" si="927"/>
        <v>30000</v>
      </c>
      <c r="G3118" s="213">
        <f t="shared" si="927"/>
        <v>0</v>
      </c>
      <c r="H3118" s="213">
        <f t="shared" si="927"/>
        <v>0</v>
      </c>
      <c r="I3118" s="213">
        <f t="shared" si="913"/>
        <v>30000</v>
      </c>
      <c r="J3118" s="120"/>
    </row>
    <row r="3119" spans="1:10" s="142" customFormat="1" x14ac:dyDescent="0.2">
      <c r="A3119" s="144">
        <v>311</v>
      </c>
      <c r="B3119" s="226" t="s">
        <v>914</v>
      </c>
      <c r="C3119" s="143"/>
      <c r="D3119" s="112"/>
      <c r="E3119" s="145">
        <f>E3120</f>
        <v>25000</v>
      </c>
      <c r="F3119" s="145">
        <f>F3120</f>
        <v>25000</v>
      </c>
      <c r="G3119" s="145">
        <f>G3120</f>
        <v>0</v>
      </c>
      <c r="H3119" s="145">
        <f>H3120</f>
        <v>0</v>
      </c>
      <c r="I3119" s="145">
        <f t="shared" si="913"/>
        <v>25000</v>
      </c>
      <c r="J3119" s="140"/>
    </row>
    <row r="3120" spans="1:10" s="142" customFormat="1" ht="15" x14ac:dyDescent="0.2">
      <c r="A3120" s="139">
        <v>3111</v>
      </c>
      <c r="B3120" s="223" t="s">
        <v>19</v>
      </c>
      <c r="C3120" s="137">
        <v>12</v>
      </c>
      <c r="D3120" s="112" t="s">
        <v>25</v>
      </c>
      <c r="E3120" s="141">
        <v>25000</v>
      </c>
      <c r="F3120" s="141">
        <v>25000</v>
      </c>
      <c r="G3120" s="141"/>
      <c r="H3120" s="141"/>
      <c r="I3120" s="141">
        <f t="shared" si="913"/>
        <v>25000</v>
      </c>
      <c r="J3120" s="140"/>
    </row>
    <row r="3121" spans="1:10" s="142" customFormat="1" x14ac:dyDescent="0.2">
      <c r="A3121" s="144">
        <v>313</v>
      </c>
      <c r="B3121" s="227" t="s">
        <v>915</v>
      </c>
      <c r="C3121" s="143"/>
      <c r="D3121" s="112"/>
      <c r="E3121" s="145">
        <f>E3122</f>
        <v>5000</v>
      </c>
      <c r="F3121" s="145">
        <f>F3122</f>
        <v>5000</v>
      </c>
      <c r="G3121" s="145">
        <f>G3122</f>
        <v>0</v>
      </c>
      <c r="H3121" s="145">
        <f>H3122</f>
        <v>0</v>
      </c>
      <c r="I3121" s="145">
        <f t="shared" si="913"/>
        <v>5000</v>
      </c>
      <c r="J3121" s="140"/>
    </row>
    <row r="3122" spans="1:10" s="142" customFormat="1" ht="15" x14ac:dyDescent="0.2">
      <c r="A3122" s="139">
        <v>3132</v>
      </c>
      <c r="B3122" s="223" t="s">
        <v>280</v>
      </c>
      <c r="C3122" s="137">
        <v>12</v>
      </c>
      <c r="D3122" s="112" t="s">
        <v>25</v>
      </c>
      <c r="E3122" s="141">
        <v>5000</v>
      </c>
      <c r="F3122" s="141">
        <v>5000</v>
      </c>
      <c r="G3122" s="141"/>
      <c r="H3122" s="141"/>
      <c r="I3122" s="141">
        <f t="shared" si="913"/>
        <v>5000</v>
      </c>
      <c r="J3122" s="140"/>
    </row>
    <row r="3123" spans="1:10" s="146" customFormat="1" x14ac:dyDescent="0.2">
      <c r="A3123" s="211">
        <v>32</v>
      </c>
      <c r="B3123" s="211" t="s">
        <v>987</v>
      </c>
      <c r="C3123" s="212"/>
      <c r="D3123" s="214"/>
      <c r="E3123" s="215">
        <f t="shared" ref="E3123:H3123" si="928">E3124</f>
        <v>95000</v>
      </c>
      <c r="F3123" s="215">
        <f t="shared" si="928"/>
        <v>95000</v>
      </c>
      <c r="G3123" s="215">
        <f t="shared" si="928"/>
        <v>0</v>
      </c>
      <c r="H3123" s="215">
        <f t="shared" si="928"/>
        <v>0</v>
      </c>
      <c r="I3123" s="215">
        <f t="shared" si="913"/>
        <v>95000</v>
      </c>
      <c r="J3123" s="148"/>
    </row>
    <row r="3124" spans="1:10" s="142" customFormat="1" x14ac:dyDescent="0.2">
      <c r="A3124" s="144">
        <v>323</v>
      </c>
      <c r="B3124" s="227" t="s">
        <v>918</v>
      </c>
      <c r="C3124" s="143"/>
      <c r="D3124" s="112"/>
      <c r="E3124" s="145">
        <f>E3126+E3125</f>
        <v>95000</v>
      </c>
      <c r="F3124" s="145">
        <f>F3126+F3125</f>
        <v>95000</v>
      </c>
      <c r="G3124" s="145">
        <f>G3126+G3125</f>
        <v>0</v>
      </c>
      <c r="H3124" s="145">
        <f>H3126+H3125</f>
        <v>0</v>
      </c>
      <c r="I3124" s="145">
        <f t="shared" si="913"/>
        <v>95000</v>
      </c>
      <c r="J3124" s="140"/>
    </row>
    <row r="3125" spans="1:10" s="142" customFormat="1" ht="15" x14ac:dyDescent="0.2">
      <c r="A3125" s="139">
        <v>3233</v>
      </c>
      <c r="B3125" s="223" t="s">
        <v>119</v>
      </c>
      <c r="C3125" s="137">
        <v>12</v>
      </c>
      <c r="D3125" s="112" t="s">
        <v>25</v>
      </c>
      <c r="E3125" s="141">
        <v>50000</v>
      </c>
      <c r="F3125" s="141">
        <v>50000</v>
      </c>
      <c r="G3125" s="141"/>
      <c r="H3125" s="141"/>
      <c r="I3125" s="141">
        <f t="shared" si="913"/>
        <v>50000</v>
      </c>
      <c r="J3125" s="140"/>
    </row>
    <row r="3126" spans="1:10" s="142" customFormat="1" ht="15" x14ac:dyDescent="0.2">
      <c r="A3126" s="139">
        <v>3237</v>
      </c>
      <c r="B3126" s="223" t="s">
        <v>36</v>
      </c>
      <c r="C3126" s="137">
        <v>12</v>
      </c>
      <c r="D3126" s="112" t="s">
        <v>25</v>
      </c>
      <c r="E3126" s="141">
        <v>45000</v>
      </c>
      <c r="F3126" s="141">
        <v>45000</v>
      </c>
      <c r="G3126" s="141"/>
      <c r="H3126" s="141"/>
      <c r="I3126" s="141">
        <f t="shared" si="913"/>
        <v>45000</v>
      </c>
      <c r="J3126" s="140"/>
    </row>
    <row r="3127" spans="1:10" s="146" customFormat="1" x14ac:dyDescent="0.2">
      <c r="A3127" s="211">
        <v>42</v>
      </c>
      <c r="B3127" s="211" t="s">
        <v>994</v>
      </c>
      <c r="C3127" s="212"/>
      <c r="D3127" s="214"/>
      <c r="E3127" s="215">
        <f t="shared" ref="E3127:H3127" si="929">E3128</f>
        <v>1500000</v>
      </c>
      <c r="F3127" s="215">
        <f t="shared" si="929"/>
        <v>250000</v>
      </c>
      <c r="G3127" s="215">
        <f t="shared" si="929"/>
        <v>0</v>
      </c>
      <c r="H3127" s="215">
        <f t="shared" si="929"/>
        <v>0</v>
      </c>
      <c r="I3127" s="215">
        <f t="shared" si="913"/>
        <v>250000</v>
      </c>
      <c r="J3127" s="148"/>
    </row>
    <row r="3128" spans="1:10" s="142" customFormat="1" x14ac:dyDescent="0.2">
      <c r="A3128" s="144">
        <v>421</v>
      </c>
      <c r="B3128" s="119" t="s">
        <v>936</v>
      </c>
      <c r="C3128" s="143"/>
      <c r="D3128" s="112"/>
      <c r="E3128" s="145">
        <f>E3129</f>
        <v>1500000</v>
      </c>
      <c r="F3128" s="145">
        <f>F3129</f>
        <v>250000</v>
      </c>
      <c r="G3128" s="145">
        <f>G3129</f>
        <v>0</v>
      </c>
      <c r="H3128" s="145">
        <f>H3129</f>
        <v>0</v>
      </c>
      <c r="I3128" s="145">
        <f t="shared" si="913"/>
        <v>250000</v>
      </c>
      <c r="J3128" s="140"/>
    </row>
    <row r="3129" spans="1:10" s="142" customFormat="1" ht="15" x14ac:dyDescent="0.2">
      <c r="A3129" s="139">
        <v>4214</v>
      </c>
      <c r="B3129" s="223" t="s">
        <v>154</v>
      </c>
      <c r="C3129" s="137">
        <v>12</v>
      </c>
      <c r="D3129" s="112" t="s">
        <v>25</v>
      </c>
      <c r="E3129" s="141">
        <v>1500000</v>
      </c>
      <c r="F3129" s="141">
        <v>250000</v>
      </c>
      <c r="G3129" s="141"/>
      <c r="H3129" s="141"/>
      <c r="I3129" s="141">
        <f t="shared" si="913"/>
        <v>250000</v>
      </c>
      <c r="J3129" s="140"/>
    </row>
    <row r="3130" spans="1:10" x14ac:dyDescent="0.2">
      <c r="A3130" s="207" t="s">
        <v>950</v>
      </c>
      <c r="B3130" s="205" t="s">
        <v>951</v>
      </c>
      <c r="C3130" s="208"/>
      <c r="D3130" s="208"/>
      <c r="E3130" s="209">
        <f t="shared" ref="E3130:H3130" si="930">E3131</f>
        <v>173000</v>
      </c>
      <c r="F3130" s="209">
        <f t="shared" si="930"/>
        <v>173000</v>
      </c>
      <c r="G3130" s="209">
        <f t="shared" si="930"/>
        <v>0</v>
      </c>
      <c r="H3130" s="209">
        <f t="shared" si="930"/>
        <v>0</v>
      </c>
      <c r="I3130" s="209">
        <f t="shared" si="913"/>
        <v>173000</v>
      </c>
    </row>
    <row r="3131" spans="1:10" x14ac:dyDescent="0.2">
      <c r="A3131" s="210" t="s">
        <v>944</v>
      </c>
      <c r="B3131" s="211" t="s">
        <v>986</v>
      </c>
      <c r="C3131" s="212"/>
      <c r="D3131" s="212"/>
      <c r="E3131" s="213">
        <f t="shared" ref="E3131:H3131" si="931">E3132+E3134</f>
        <v>173000</v>
      </c>
      <c r="F3131" s="213">
        <f t="shared" si="931"/>
        <v>173000</v>
      </c>
      <c r="G3131" s="213">
        <f t="shared" si="931"/>
        <v>0</v>
      </c>
      <c r="H3131" s="213">
        <f t="shared" si="931"/>
        <v>0</v>
      </c>
      <c r="I3131" s="213">
        <f t="shared" si="913"/>
        <v>173000</v>
      </c>
    </row>
    <row r="3132" spans="1:10" s="142" customFormat="1" x14ac:dyDescent="0.2">
      <c r="A3132" s="144">
        <v>311</v>
      </c>
      <c r="B3132" s="226" t="s">
        <v>914</v>
      </c>
      <c r="C3132" s="143"/>
      <c r="D3132" s="112"/>
      <c r="E3132" s="145">
        <f>E3133</f>
        <v>148000</v>
      </c>
      <c r="F3132" s="145">
        <f>F3133</f>
        <v>148000</v>
      </c>
      <c r="G3132" s="145">
        <f>G3133</f>
        <v>0</v>
      </c>
      <c r="H3132" s="145">
        <f>H3133</f>
        <v>0</v>
      </c>
      <c r="I3132" s="145">
        <f t="shared" si="913"/>
        <v>148000</v>
      </c>
      <c r="J3132" s="140"/>
    </row>
    <row r="3133" spans="1:10" s="142" customFormat="1" ht="15" x14ac:dyDescent="0.2">
      <c r="A3133" s="139">
        <v>3111</v>
      </c>
      <c r="B3133" s="223" t="s">
        <v>19</v>
      </c>
      <c r="C3133" s="137">
        <v>43</v>
      </c>
      <c r="D3133" s="112" t="s">
        <v>25</v>
      </c>
      <c r="E3133" s="141">
        <v>148000</v>
      </c>
      <c r="F3133" s="141">
        <v>148000</v>
      </c>
      <c r="G3133" s="141"/>
      <c r="H3133" s="141"/>
      <c r="I3133" s="141">
        <f t="shared" si="913"/>
        <v>148000</v>
      </c>
      <c r="J3133" s="140"/>
    </row>
    <row r="3134" spans="1:10" s="142" customFormat="1" x14ac:dyDescent="0.2">
      <c r="A3134" s="144">
        <v>313</v>
      </c>
      <c r="B3134" s="227" t="s">
        <v>915</v>
      </c>
      <c r="C3134" s="143"/>
      <c r="D3134" s="112"/>
      <c r="E3134" s="145">
        <f>E3135</f>
        <v>25000</v>
      </c>
      <c r="F3134" s="145">
        <f>F3135</f>
        <v>25000</v>
      </c>
      <c r="G3134" s="145">
        <f>G3135</f>
        <v>0</v>
      </c>
      <c r="H3134" s="145">
        <f>H3135</f>
        <v>0</v>
      </c>
      <c r="I3134" s="145">
        <f t="shared" si="913"/>
        <v>25000</v>
      </c>
      <c r="J3134" s="140"/>
    </row>
    <row r="3135" spans="1:10" s="142" customFormat="1" ht="15" x14ac:dyDescent="0.2">
      <c r="A3135" s="139">
        <v>3132</v>
      </c>
      <c r="B3135" s="223" t="s">
        <v>280</v>
      </c>
      <c r="C3135" s="137">
        <v>43</v>
      </c>
      <c r="D3135" s="112" t="s">
        <v>25</v>
      </c>
      <c r="E3135" s="141">
        <v>25000</v>
      </c>
      <c r="F3135" s="141">
        <v>25000</v>
      </c>
      <c r="G3135" s="141"/>
      <c r="H3135" s="141"/>
      <c r="I3135" s="141">
        <f t="shared" si="913"/>
        <v>25000</v>
      </c>
      <c r="J3135" s="140"/>
    </row>
    <row r="3136" spans="1:10" s="134" customFormat="1" x14ac:dyDescent="0.2">
      <c r="A3136" s="207" t="s">
        <v>963</v>
      </c>
      <c r="B3136" s="205" t="s">
        <v>964</v>
      </c>
      <c r="C3136" s="208"/>
      <c r="D3136" s="208"/>
      <c r="E3136" s="209">
        <f t="shared" ref="E3136:H3136" si="932">E3137+E3142+E3146</f>
        <v>7693000</v>
      </c>
      <c r="F3136" s="209">
        <f t="shared" si="932"/>
        <v>7693000</v>
      </c>
      <c r="G3136" s="209">
        <f t="shared" si="932"/>
        <v>0</v>
      </c>
      <c r="H3136" s="209">
        <f t="shared" si="932"/>
        <v>0</v>
      </c>
      <c r="I3136" s="209">
        <f t="shared" si="913"/>
        <v>7693000</v>
      </c>
      <c r="J3136" s="241"/>
    </row>
    <row r="3137" spans="1:10" s="134" customFormat="1" x14ac:dyDescent="0.2">
      <c r="A3137" s="210" t="s">
        <v>944</v>
      </c>
      <c r="B3137" s="211" t="s">
        <v>986</v>
      </c>
      <c r="C3137" s="212"/>
      <c r="D3137" s="212"/>
      <c r="E3137" s="213">
        <f t="shared" ref="E3137:H3137" si="933">E3138+E3140</f>
        <v>173000</v>
      </c>
      <c r="F3137" s="213">
        <f t="shared" si="933"/>
        <v>173000</v>
      </c>
      <c r="G3137" s="213">
        <f t="shared" si="933"/>
        <v>0</v>
      </c>
      <c r="H3137" s="213">
        <f t="shared" si="933"/>
        <v>0</v>
      </c>
      <c r="I3137" s="213">
        <f t="shared" si="913"/>
        <v>173000</v>
      </c>
      <c r="J3137" s="241"/>
    </row>
    <row r="3138" spans="1:10" s="142" customFormat="1" x14ac:dyDescent="0.2">
      <c r="A3138" s="144">
        <v>311</v>
      </c>
      <c r="B3138" s="226" t="s">
        <v>914</v>
      </c>
      <c r="C3138" s="143"/>
      <c r="D3138" s="112"/>
      <c r="E3138" s="145">
        <f>E3139</f>
        <v>148000</v>
      </c>
      <c r="F3138" s="145">
        <f>F3139</f>
        <v>148000</v>
      </c>
      <c r="G3138" s="145">
        <f>G3139</f>
        <v>0</v>
      </c>
      <c r="H3138" s="145">
        <f>H3139</f>
        <v>0</v>
      </c>
      <c r="I3138" s="145">
        <f t="shared" si="913"/>
        <v>148000</v>
      </c>
      <c r="J3138" s="140"/>
    </row>
    <row r="3139" spans="1:10" s="142" customFormat="1" ht="15" x14ac:dyDescent="0.2">
      <c r="A3139" s="139">
        <v>3111</v>
      </c>
      <c r="B3139" s="223" t="s">
        <v>19</v>
      </c>
      <c r="C3139" s="137">
        <v>562</v>
      </c>
      <c r="D3139" s="112" t="s">
        <v>25</v>
      </c>
      <c r="E3139" s="141">
        <v>148000</v>
      </c>
      <c r="F3139" s="141">
        <v>148000</v>
      </c>
      <c r="G3139" s="141"/>
      <c r="H3139" s="141"/>
      <c r="I3139" s="141">
        <f t="shared" si="913"/>
        <v>148000</v>
      </c>
      <c r="J3139" s="140"/>
    </row>
    <row r="3140" spans="1:10" s="142" customFormat="1" x14ac:dyDescent="0.2">
      <c r="A3140" s="144">
        <v>313</v>
      </c>
      <c r="B3140" s="227" t="s">
        <v>915</v>
      </c>
      <c r="C3140" s="143"/>
      <c r="D3140" s="112"/>
      <c r="E3140" s="145">
        <f>E3141</f>
        <v>25000</v>
      </c>
      <c r="F3140" s="145">
        <f>F3141</f>
        <v>25000</v>
      </c>
      <c r="G3140" s="145">
        <f>G3141</f>
        <v>0</v>
      </c>
      <c r="H3140" s="145">
        <f>H3141</f>
        <v>0</v>
      </c>
      <c r="I3140" s="145">
        <f t="shared" si="913"/>
        <v>25000</v>
      </c>
      <c r="J3140" s="140"/>
    </row>
    <row r="3141" spans="1:10" s="142" customFormat="1" ht="15" x14ac:dyDescent="0.2">
      <c r="A3141" s="139">
        <v>3132</v>
      </c>
      <c r="B3141" s="223" t="s">
        <v>280</v>
      </c>
      <c r="C3141" s="137">
        <v>562</v>
      </c>
      <c r="D3141" s="112" t="s">
        <v>25</v>
      </c>
      <c r="E3141" s="141">
        <v>25000</v>
      </c>
      <c r="F3141" s="141">
        <v>25000</v>
      </c>
      <c r="G3141" s="141"/>
      <c r="H3141" s="141"/>
      <c r="I3141" s="141">
        <f t="shared" ref="I3141:I3204" si="934">F3141-G3141+H3141</f>
        <v>25000</v>
      </c>
      <c r="J3141" s="140"/>
    </row>
    <row r="3142" spans="1:10" s="146" customFormat="1" x14ac:dyDescent="0.2">
      <c r="A3142" s="211">
        <v>32</v>
      </c>
      <c r="B3142" s="211" t="s">
        <v>987</v>
      </c>
      <c r="C3142" s="212"/>
      <c r="D3142" s="214"/>
      <c r="E3142" s="215">
        <f t="shared" ref="E3142:H3142" si="935">E3143</f>
        <v>520000</v>
      </c>
      <c r="F3142" s="215">
        <f t="shared" si="935"/>
        <v>520000</v>
      </c>
      <c r="G3142" s="215">
        <f t="shared" si="935"/>
        <v>0</v>
      </c>
      <c r="H3142" s="215">
        <f t="shared" si="935"/>
        <v>0</v>
      </c>
      <c r="I3142" s="215">
        <f t="shared" si="934"/>
        <v>520000</v>
      </c>
      <c r="J3142" s="148"/>
    </row>
    <row r="3143" spans="1:10" x14ac:dyDescent="0.2">
      <c r="A3143" s="144">
        <v>323</v>
      </c>
      <c r="B3143" s="227" t="s">
        <v>918</v>
      </c>
      <c r="C3143" s="143"/>
      <c r="E3143" s="145">
        <f>E3145+E3144</f>
        <v>520000</v>
      </c>
      <c r="F3143" s="145">
        <f>F3145+F3144</f>
        <v>520000</v>
      </c>
      <c r="G3143" s="145">
        <f>G3145+G3144</f>
        <v>0</v>
      </c>
      <c r="H3143" s="145">
        <f>H3145+H3144</f>
        <v>0</v>
      </c>
      <c r="I3143" s="145">
        <f t="shared" si="934"/>
        <v>520000</v>
      </c>
    </row>
    <row r="3144" spans="1:10" s="115" customFormat="1" x14ac:dyDescent="0.2">
      <c r="A3144" s="139">
        <v>3233</v>
      </c>
      <c r="B3144" s="223" t="s">
        <v>119</v>
      </c>
      <c r="C3144" s="137">
        <v>562</v>
      </c>
      <c r="D3144" s="112" t="s">
        <v>25</v>
      </c>
      <c r="E3144" s="141">
        <v>270000</v>
      </c>
      <c r="F3144" s="141">
        <v>270000</v>
      </c>
      <c r="G3144" s="141"/>
      <c r="H3144" s="141"/>
      <c r="I3144" s="141">
        <f t="shared" si="934"/>
        <v>270000</v>
      </c>
      <c r="J3144" s="120"/>
    </row>
    <row r="3145" spans="1:10" s="115" customFormat="1" x14ac:dyDescent="0.2">
      <c r="A3145" s="139">
        <v>3237</v>
      </c>
      <c r="B3145" s="223" t="s">
        <v>36</v>
      </c>
      <c r="C3145" s="137">
        <v>562</v>
      </c>
      <c r="D3145" s="112" t="s">
        <v>25</v>
      </c>
      <c r="E3145" s="141">
        <v>250000</v>
      </c>
      <c r="F3145" s="141">
        <v>250000</v>
      </c>
      <c r="G3145" s="141"/>
      <c r="H3145" s="141"/>
      <c r="I3145" s="141">
        <f t="shared" si="934"/>
        <v>250000</v>
      </c>
      <c r="J3145" s="120"/>
    </row>
    <row r="3146" spans="1:10" s="115" customFormat="1" x14ac:dyDescent="0.2">
      <c r="A3146" s="211">
        <v>42</v>
      </c>
      <c r="B3146" s="211" t="s">
        <v>994</v>
      </c>
      <c r="C3146" s="212"/>
      <c r="D3146" s="214"/>
      <c r="E3146" s="215">
        <f t="shared" ref="E3146:H3146" si="936">E3147</f>
        <v>7000000</v>
      </c>
      <c r="F3146" s="215">
        <f t="shared" si="936"/>
        <v>7000000</v>
      </c>
      <c r="G3146" s="215">
        <f t="shared" si="936"/>
        <v>0</v>
      </c>
      <c r="H3146" s="215">
        <f t="shared" si="936"/>
        <v>0</v>
      </c>
      <c r="I3146" s="215">
        <f t="shared" si="934"/>
        <v>7000000</v>
      </c>
      <c r="J3146" s="120"/>
    </row>
    <row r="3147" spans="1:10" x14ac:dyDescent="0.2">
      <c r="A3147" s="144">
        <v>421</v>
      </c>
      <c r="B3147" s="119" t="s">
        <v>936</v>
      </c>
      <c r="C3147" s="143"/>
      <c r="E3147" s="145">
        <f t="shared" ref="E3147:H3147" si="937">E3148</f>
        <v>7000000</v>
      </c>
      <c r="F3147" s="145">
        <f t="shared" si="937"/>
        <v>7000000</v>
      </c>
      <c r="G3147" s="145">
        <f t="shared" si="937"/>
        <v>0</v>
      </c>
      <c r="H3147" s="145">
        <f t="shared" si="937"/>
        <v>0</v>
      </c>
      <c r="I3147" s="145">
        <f t="shared" si="934"/>
        <v>7000000</v>
      </c>
    </row>
    <row r="3148" spans="1:10" s="115" customFormat="1" x14ac:dyDescent="0.2">
      <c r="A3148" s="139">
        <v>4214</v>
      </c>
      <c r="B3148" s="223" t="s">
        <v>154</v>
      </c>
      <c r="C3148" s="137">
        <v>562</v>
      </c>
      <c r="D3148" s="112" t="s">
        <v>25</v>
      </c>
      <c r="E3148" s="141">
        <v>7000000</v>
      </c>
      <c r="F3148" s="141">
        <v>7000000</v>
      </c>
      <c r="G3148" s="141"/>
      <c r="H3148" s="141"/>
      <c r="I3148" s="141">
        <f t="shared" si="934"/>
        <v>7000000</v>
      </c>
      <c r="J3148" s="120"/>
    </row>
    <row r="3149" spans="1:10" s="115" customFormat="1" ht="31.5" x14ac:dyDescent="0.2">
      <c r="A3149" s="171" t="s">
        <v>820</v>
      </c>
      <c r="B3149" s="173" t="s">
        <v>792</v>
      </c>
      <c r="C3149" s="194"/>
      <c r="D3149" s="194"/>
      <c r="E3149" s="174">
        <f>E3150+E3154</f>
        <v>790000</v>
      </c>
      <c r="F3149" s="174">
        <f>F3150+F3154</f>
        <v>790000</v>
      </c>
      <c r="G3149" s="174">
        <f>G3150+G3154</f>
        <v>0</v>
      </c>
      <c r="H3149" s="174">
        <f>H3150+H3154</f>
        <v>0</v>
      </c>
      <c r="I3149" s="174">
        <f t="shared" si="934"/>
        <v>790000</v>
      </c>
      <c r="J3149" s="120"/>
    </row>
    <row r="3150" spans="1:10" x14ac:dyDescent="0.2">
      <c r="A3150" s="207" t="s">
        <v>950</v>
      </c>
      <c r="B3150" s="205" t="s">
        <v>951</v>
      </c>
      <c r="C3150" s="208"/>
      <c r="D3150" s="208"/>
      <c r="E3150" s="209">
        <f t="shared" ref="E3150:H3150" si="938">E3151</f>
        <v>120000</v>
      </c>
      <c r="F3150" s="209">
        <f t="shared" si="938"/>
        <v>120000</v>
      </c>
      <c r="G3150" s="209">
        <f t="shared" si="938"/>
        <v>0</v>
      </c>
      <c r="H3150" s="209">
        <f t="shared" si="938"/>
        <v>0</v>
      </c>
      <c r="I3150" s="209">
        <f t="shared" si="934"/>
        <v>120000</v>
      </c>
    </row>
    <row r="3151" spans="1:10" x14ac:dyDescent="0.2">
      <c r="A3151" s="210" t="s">
        <v>976</v>
      </c>
      <c r="B3151" s="211" t="s">
        <v>987</v>
      </c>
      <c r="C3151" s="212"/>
      <c r="D3151" s="212"/>
      <c r="E3151" s="213">
        <f t="shared" ref="E3151:H3151" si="939">E3152</f>
        <v>120000</v>
      </c>
      <c r="F3151" s="213">
        <f t="shared" si="939"/>
        <v>120000</v>
      </c>
      <c r="G3151" s="213">
        <f t="shared" si="939"/>
        <v>0</v>
      </c>
      <c r="H3151" s="213">
        <f t="shared" si="939"/>
        <v>0</v>
      </c>
      <c r="I3151" s="213">
        <f t="shared" si="934"/>
        <v>120000</v>
      </c>
    </row>
    <row r="3152" spans="1:10" x14ac:dyDescent="0.2">
      <c r="A3152" s="119">
        <v>323</v>
      </c>
      <c r="B3152" s="227" t="s">
        <v>918</v>
      </c>
      <c r="C3152" s="117"/>
      <c r="D3152" s="118"/>
      <c r="E3152" s="148">
        <f t="shared" ref="E3152:H3152" si="940">E3153</f>
        <v>120000</v>
      </c>
      <c r="F3152" s="148">
        <f t="shared" si="940"/>
        <v>120000</v>
      </c>
      <c r="G3152" s="148">
        <f t="shared" si="940"/>
        <v>0</v>
      </c>
      <c r="H3152" s="148">
        <f t="shared" si="940"/>
        <v>0</v>
      </c>
      <c r="I3152" s="148">
        <f t="shared" si="934"/>
        <v>120000</v>
      </c>
    </row>
    <row r="3153" spans="1:10" ht="15" x14ac:dyDescent="0.2">
      <c r="A3153" s="139">
        <v>3237</v>
      </c>
      <c r="B3153" s="223" t="s">
        <v>36</v>
      </c>
      <c r="C3153" s="137">
        <v>43</v>
      </c>
      <c r="D3153" s="112" t="s">
        <v>25</v>
      </c>
      <c r="E3153" s="141">
        <v>120000</v>
      </c>
      <c r="F3153" s="141">
        <v>120000</v>
      </c>
      <c r="G3153" s="141"/>
      <c r="H3153" s="141"/>
      <c r="I3153" s="141">
        <f t="shared" si="934"/>
        <v>120000</v>
      </c>
    </row>
    <row r="3154" spans="1:10" x14ac:dyDescent="0.2">
      <c r="A3154" s="207" t="s">
        <v>961</v>
      </c>
      <c r="B3154" s="205" t="s">
        <v>962</v>
      </c>
      <c r="C3154" s="208"/>
      <c r="D3154" s="208"/>
      <c r="E3154" s="209">
        <f t="shared" ref="E3154:H3154" si="941">E3155</f>
        <v>670000</v>
      </c>
      <c r="F3154" s="209">
        <f t="shared" si="941"/>
        <v>670000</v>
      </c>
      <c r="G3154" s="209">
        <f t="shared" si="941"/>
        <v>0</v>
      </c>
      <c r="H3154" s="209">
        <f t="shared" si="941"/>
        <v>0</v>
      </c>
      <c r="I3154" s="209">
        <f t="shared" si="934"/>
        <v>670000</v>
      </c>
    </row>
    <row r="3155" spans="1:10" x14ac:dyDescent="0.2">
      <c r="A3155" s="210" t="s">
        <v>976</v>
      </c>
      <c r="B3155" s="211" t="s">
        <v>987</v>
      </c>
      <c r="C3155" s="212"/>
      <c r="D3155" s="212"/>
      <c r="E3155" s="213">
        <f t="shared" ref="E3155:H3155" si="942">E3156</f>
        <v>670000</v>
      </c>
      <c r="F3155" s="213">
        <f t="shared" si="942"/>
        <v>670000</v>
      </c>
      <c r="G3155" s="213">
        <f t="shared" si="942"/>
        <v>0</v>
      </c>
      <c r="H3155" s="213">
        <f t="shared" si="942"/>
        <v>0</v>
      </c>
      <c r="I3155" s="213">
        <f t="shared" si="934"/>
        <v>670000</v>
      </c>
    </row>
    <row r="3156" spans="1:10" s="146" customFormat="1" x14ac:dyDescent="0.2">
      <c r="A3156" s="119">
        <v>323</v>
      </c>
      <c r="B3156" s="227" t="s">
        <v>918</v>
      </c>
      <c r="C3156" s="117"/>
      <c r="D3156" s="118"/>
      <c r="E3156" s="148">
        <f t="shared" ref="E3156:H3156" si="943">E3157</f>
        <v>670000</v>
      </c>
      <c r="F3156" s="148">
        <f t="shared" si="943"/>
        <v>670000</v>
      </c>
      <c r="G3156" s="148">
        <f t="shared" si="943"/>
        <v>0</v>
      </c>
      <c r="H3156" s="148">
        <f t="shared" si="943"/>
        <v>0</v>
      </c>
      <c r="I3156" s="148">
        <f t="shared" si="934"/>
        <v>670000</v>
      </c>
      <c r="J3156" s="148"/>
    </row>
    <row r="3157" spans="1:10" s="146" customFormat="1" x14ac:dyDescent="0.2">
      <c r="A3157" s="139">
        <v>3237</v>
      </c>
      <c r="B3157" s="223" t="s">
        <v>36</v>
      </c>
      <c r="C3157" s="137">
        <v>52</v>
      </c>
      <c r="D3157" s="112" t="s">
        <v>25</v>
      </c>
      <c r="E3157" s="141">
        <v>670000</v>
      </c>
      <c r="F3157" s="141">
        <v>670000</v>
      </c>
      <c r="G3157" s="141"/>
      <c r="H3157" s="141"/>
      <c r="I3157" s="141">
        <f t="shared" si="934"/>
        <v>670000</v>
      </c>
      <c r="J3157" s="148"/>
    </row>
    <row r="3158" spans="1:10" s="146" customFormat="1" ht="47.25" x14ac:dyDescent="0.2">
      <c r="A3158" s="171" t="s">
        <v>821</v>
      </c>
      <c r="B3158" s="173" t="s">
        <v>793</v>
      </c>
      <c r="C3158" s="194"/>
      <c r="D3158" s="194"/>
      <c r="E3158" s="174">
        <f>E3159+E3180</f>
        <v>1570000</v>
      </c>
      <c r="F3158" s="174">
        <f>F3159+F3180</f>
        <v>1570000</v>
      </c>
      <c r="G3158" s="174">
        <f>G3159+G3180</f>
        <v>0</v>
      </c>
      <c r="H3158" s="174">
        <f>H3159+H3180</f>
        <v>0</v>
      </c>
      <c r="I3158" s="174">
        <f t="shared" si="934"/>
        <v>1570000</v>
      </c>
      <c r="J3158" s="148"/>
    </row>
    <row r="3159" spans="1:10" x14ac:dyDescent="0.2">
      <c r="A3159" s="207" t="s">
        <v>950</v>
      </c>
      <c r="B3159" s="205" t="s">
        <v>951</v>
      </c>
      <c r="C3159" s="208"/>
      <c r="D3159" s="208"/>
      <c r="E3159" s="209">
        <f t="shared" ref="E3159:H3159" si="944">E3160+E3165+E3173+E3176</f>
        <v>237000</v>
      </c>
      <c r="F3159" s="209">
        <f t="shared" si="944"/>
        <v>237000</v>
      </c>
      <c r="G3159" s="209">
        <f t="shared" si="944"/>
        <v>0</v>
      </c>
      <c r="H3159" s="209">
        <f t="shared" si="944"/>
        <v>0</v>
      </c>
      <c r="I3159" s="209">
        <f t="shared" si="934"/>
        <v>237000</v>
      </c>
    </row>
    <row r="3160" spans="1:10" x14ac:dyDescent="0.2">
      <c r="A3160" s="210" t="s">
        <v>944</v>
      </c>
      <c r="B3160" s="211" t="s">
        <v>986</v>
      </c>
      <c r="C3160" s="212"/>
      <c r="D3160" s="212"/>
      <c r="E3160" s="213">
        <f t="shared" ref="E3160:H3160" si="945">E3161+E3163</f>
        <v>5000</v>
      </c>
      <c r="F3160" s="213">
        <f t="shared" si="945"/>
        <v>5000</v>
      </c>
      <c r="G3160" s="213">
        <f t="shared" si="945"/>
        <v>0</v>
      </c>
      <c r="H3160" s="213">
        <f t="shared" si="945"/>
        <v>0</v>
      </c>
      <c r="I3160" s="213">
        <f t="shared" si="934"/>
        <v>5000</v>
      </c>
    </row>
    <row r="3161" spans="1:10" s="146" customFormat="1" x14ac:dyDescent="0.2">
      <c r="A3161" s="126">
        <v>311</v>
      </c>
      <c r="B3161" s="226" t="s">
        <v>914</v>
      </c>
      <c r="C3161" s="117"/>
      <c r="D3161" s="128"/>
      <c r="E3161" s="121">
        <f>E3162</f>
        <v>4000</v>
      </c>
      <c r="F3161" s="121">
        <f>F3162</f>
        <v>4000</v>
      </c>
      <c r="G3161" s="121">
        <f>G3162</f>
        <v>0</v>
      </c>
      <c r="H3161" s="121">
        <f>H3162</f>
        <v>0</v>
      </c>
      <c r="I3161" s="121">
        <f t="shared" si="934"/>
        <v>4000</v>
      </c>
      <c r="J3161" s="148"/>
    </row>
    <row r="3162" spans="1:10" s="146" customFormat="1" x14ac:dyDescent="0.2">
      <c r="A3162" s="129">
        <v>3111</v>
      </c>
      <c r="B3162" s="222" t="s">
        <v>19</v>
      </c>
      <c r="C3162" s="111">
        <v>43</v>
      </c>
      <c r="D3162" s="112" t="s">
        <v>25</v>
      </c>
      <c r="E3162" s="179">
        <v>4000</v>
      </c>
      <c r="F3162" s="179">
        <v>4000</v>
      </c>
      <c r="G3162" s="179"/>
      <c r="H3162" s="179"/>
      <c r="I3162" s="179">
        <f t="shared" si="934"/>
        <v>4000</v>
      </c>
      <c r="J3162" s="148"/>
    </row>
    <row r="3163" spans="1:10" s="146" customFormat="1" x14ac:dyDescent="0.2">
      <c r="A3163" s="126">
        <v>313</v>
      </c>
      <c r="B3163" s="227" t="s">
        <v>915</v>
      </c>
      <c r="C3163" s="117"/>
      <c r="D3163" s="128"/>
      <c r="E3163" s="121">
        <f>E3164</f>
        <v>1000</v>
      </c>
      <c r="F3163" s="121">
        <f>F3164</f>
        <v>1000</v>
      </c>
      <c r="G3163" s="121">
        <f>G3164</f>
        <v>0</v>
      </c>
      <c r="H3163" s="121">
        <f>H3164</f>
        <v>0</v>
      </c>
      <c r="I3163" s="121">
        <f t="shared" si="934"/>
        <v>1000</v>
      </c>
      <c r="J3163" s="148"/>
    </row>
    <row r="3164" spans="1:10" s="146" customFormat="1" x14ac:dyDescent="0.2">
      <c r="A3164" s="129">
        <v>3132</v>
      </c>
      <c r="B3164" s="222" t="s">
        <v>280</v>
      </c>
      <c r="C3164" s="111">
        <v>43</v>
      </c>
      <c r="D3164" s="112" t="s">
        <v>25</v>
      </c>
      <c r="E3164" s="179">
        <v>1000</v>
      </c>
      <c r="F3164" s="179">
        <v>1000</v>
      </c>
      <c r="G3164" s="179"/>
      <c r="H3164" s="179"/>
      <c r="I3164" s="179">
        <f t="shared" si="934"/>
        <v>1000</v>
      </c>
      <c r="J3164" s="148"/>
    </row>
    <row r="3165" spans="1:10" s="146" customFormat="1" x14ac:dyDescent="0.2">
      <c r="A3165" s="217">
        <v>32</v>
      </c>
      <c r="B3165" s="211" t="s">
        <v>987</v>
      </c>
      <c r="C3165" s="212"/>
      <c r="D3165" s="214"/>
      <c r="E3165" s="215">
        <f t="shared" ref="E3165:H3165" si="946">E3166+E3168+E3170</f>
        <v>54000</v>
      </c>
      <c r="F3165" s="215">
        <f t="shared" si="946"/>
        <v>54000</v>
      </c>
      <c r="G3165" s="215">
        <f t="shared" si="946"/>
        <v>0</v>
      </c>
      <c r="H3165" s="215">
        <f t="shared" si="946"/>
        <v>0</v>
      </c>
      <c r="I3165" s="215">
        <f t="shared" si="934"/>
        <v>54000</v>
      </c>
      <c r="J3165" s="148"/>
    </row>
    <row r="3166" spans="1:10" s="146" customFormat="1" x14ac:dyDescent="0.2">
      <c r="A3166" s="119">
        <v>321</v>
      </c>
      <c r="B3166" s="227" t="s">
        <v>916</v>
      </c>
      <c r="C3166" s="117"/>
      <c r="D3166" s="118"/>
      <c r="E3166" s="148">
        <f>E3167</f>
        <v>7000</v>
      </c>
      <c r="F3166" s="148">
        <f>F3167</f>
        <v>7000</v>
      </c>
      <c r="G3166" s="148">
        <f>G3167</f>
        <v>0</v>
      </c>
      <c r="H3166" s="148">
        <f>H3167</f>
        <v>0</v>
      </c>
      <c r="I3166" s="148">
        <f t="shared" si="934"/>
        <v>7000</v>
      </c>
      <c r="J3166" s="148"/>
    </row>
    <row r="3167" spans="1:10" s="146" customFormat="1" x14ac:dyDescent="0.2">
      <c r="A3167" s="139">
        <v>3211</v>
      </c>
      <c r="B3167" s="223" t="s">
        <v>110</v>
      </c>
      <c r="C3167" s="137">
        <v>43</v>
      </c>
      <c r="D3167" s="112" t="s">
        <v>25</v>
      </c>
      <c r="E3167" s="141">
        <v>7000</v>
      </c>
      <c r="F3167" s="141">
        <v>7000</v>
      </c>
      <c r="G3167" s="141"/>
      <c r="H3167" s="141"/>
      <c r="I3167" s="141">
        <f t="shared" si="934"/>
        <v>7000</v>
      </c>
      <c r="J3167" s="148"/>
    </row>
    <row r="3168" spans="1:10" s="146" customFormat="1" x14ac:dyDescent="0.2">
      <c r="A3168" s="119">
        <v>322</v>
      </c>
      <c r="B3168" s="227" t="s">
        <v>917</v>
      </c>
      <c r="C3168" s="117"/>
      <c r="D3168" s="118"/>
      <c r="E3168" s="148">
        <f>E3169</f>
        <v>3000</v>
      </c>
      <c r="F3168" s="148">
        <f>F3169</f>
        <v>3000</v>
      </c>
      <c r="G3168" s="148">
        <f>G3169</f>
        <v>0</v>
      </c>
      <c r="H3168" s="148">
        <f>H3169</f>
        <v>0</v>
      </c>
      <c r="I3168" s="148">
        <f t="shared" si="934"/>
        <v>3000</v>
      </c>
      <c r="J3168" s="148"/>
    </row>
    <row r="3169" spans="1:10" s="146" customFormat="1" x14ac:dyDescent="0.2">
      <c r="A3169" s="139">
        <v>3221</v>
      </c>
      <c r="B3169" s="223" t="s">
        <v>146</v>
      </c>
      <c r="C3169" s="137">
        <v>43</v>
      </c>
      <c r="D3169" s="112" t="s">
        <v>25</v>
      </c>
      <c r="E3169" s="141">
        <v>3000</v>
      </c>
      <c r="F3169" s="141">
        <v>3000</v>
      </c>
      <c r="G3169" s="141"/>
      <c r="H3169" s="141"/>
      <c r="I3169" s="141">
        <f t="shared" si="934"/>
        <v>3000</v>
      </c>
      <c r="J3169" s="148"/>
    </row>
    <row r="3170" spans="1:10" s="146" customFormat="1" x14ac:dyDescent="0.2">
      <c r="A3170" s="119">
        <v>323</v>
      </c>
      <c r="B3170" s="227" t="s">
        <v>918</v>
      </c>
      <c r="C3170" s="117"/>
      <c r="D3170" s="118"/>
      <c r="E3170" s="148">
        <f>E3172+E3171</f>
        <v>44000</v>
      </c>
      <c r="F3170" s="148">
        <f>F3172+F3171</f>
        <v>44000</v>
      </c>
      <c r="G3170" s="148">
        <f>G3172+G3171</f>
        <v>0</v>
      </c>
      <c r="H3170" s="148">
        <f>H3172+H3171</f>
        <v>0</v>
      </c>
      <c r="I3170" s="148">
        <f t="shared" si="934"/>
        <v>44000</v>
      </c>
      <c r="J3170" s="148"/>
    </row>
    <row r="3171" spans="1:10" s="146" customFormat="1" x14ac:dyDescent="0.2">
      <c r="A3171" s="139">
        <v>3233</v>
      </c>
      <c r="B3171" s="223" t="s">
        <v>119</v>
      </c>
      <c r="C3171" s="137">
        <v>43</v>
      </c>
      <c r="D3171" s="112" t="s">
        <v>25</v>
      </c>
      <c r="E3171" s="141">
        <v>3000</v>
      </c>
      <c r="F3171" s="141">
        <v>3000</v>
      </c>
      <c r="G3171" s="141"/>
      <c r="H3171" s="141"/>
      <c r="I3171" s="141">
        <f t="shared" si="934"/>
        <v>3000</v>
      </c>
      <c r="J3171" s="148"/>
    </row>
    <row r="3172" spans="1:10" s="146" customFormat="1" x14ac:dyDescent="0.2">
      <c r="A3172" s="139">
        <v>3237</v>
      </c>
      <c r="B3172" s="223" t="s">
        <v>36</v>
      </c>
      <c r="C3172" s="137">
        <v>43</v>
      </c>
      <c r="D3172" s="112" t="s">
        <v>25</v>
      </c>
      <c r="E3172" s="141">
        <v>41000</v>
      </c>
      <c r="F3172" s="141">
        <v>41000</v>
      </c>
      <c r="G3172" s="141"/>
      <c r="H3172" s="141"/>
      <c r="I3172" s="141">
        <f t="shared" si="934"/>
        <v>41000</v>
      </c>
      <c r="J3172" s="148"/>
    </row>
    <row r="3173" spans="1:10" s="146" customFormat="1" x14ac:dyDescent="0.2">
      <c r="A3173" s="211">
        <v>41</v>
      </c>
      <c r="B3173" s="211" t="s">
        <v>993</v>
      </c>
      <c r="C3173" s="212"/>
      <c r="D3173" s="214"/>
      <c r="E3173" s="215">
        <f t="shared" ref="E3173:H3173" si="947">E3174</f>
        <v>10000</v>
      </c>
      <c r="F3173" s="215">
        <f t="shared" si="947"/>
        <v>10000</v>
      </c>
      <c r="G3173" s="215">
        <f t="shared" si="947"/>
        <v>0</v>
      </c>
      <c r="H3173" s="215">
        <f t="shared" si="947"/>
        <v>0</v>
      </c>
      <c r="I3173" s="215">
        <f t="shared" si="934"/>
        <v>10000</v>
      </c>
      <c r="J3173" s="148"/>
    </row>
    <row r="3174" spans="1:10" s="146" customFormat="1" x14ac:dyDescent="0.2">
      <c r="A3174" s="119">
        <v>412</v>
      </c>
      <c r="B3174" s="227" t="s">
        <v>935</v>
      </c>
      <c r="C3174" s="117"/>
      <c r="D3174" s="118"/>
      <c r="E3174" s="145">
        <f t="shared" ref="E3174:H3174" si="948">E3175</f>
        <v>10000</v>
      </c>
      <c r="F3174" s="145">
        <f t="shared" si="948"/>
        <v>10000</v>
      </c>
      <c r="G3174" s="145">
        <f t="shared" si="948"/>
        <v>0</v>
      </c>
      <c r="H3174" s="145">
        <f t="shared" si="948"/>
        <v>0</v>
      </c>
      <c r="I3174" s="145">
        <f t="shared" si="934"/>
        <v>10000</v>
      </c>
      <c r="J3174" s="148"/>
    </row>
    <row r="3175" spans="1:10" s="146" customFormat="1" x14ac:dyDescent="0.2">
      <c r="A3175" s="139">
        <v>4126</v>
      </c>
      <c r="B3175" s="223" t="s">
        <v>897</v>
      </c>
      <c r="C3175" s="137">
        <v>43</v>
      </c>
      <c r="D3175" s="112" t="s">
        <v>25</v>
      </c>
      <c r="E3175" s="147">
        <v>10000</v>
      </c>
      <c r="F3175" s="147">
        <v>10000</v>
      </c>
      <c r="G3175" s="147"/>
      <c r="H3175" s="147"/>
      <c r="I3175" s="147">
        <f t="shared" si="934"/>
        <v>10000</v>
      </c>
      <c r="J3175" s="148"/>
    </row>
    <row r="3176" spans="1:10" s="146" customFormat="1" x14ac:dyDescent="0.2">
      <c r="A3176" s="211">
        <v>42</v>
      </c>
      <c r="B3176" s="211" t="s">
        <v>994</v>
      </c>
      <c r="C3176" s="212"/>
      <c r="D3176" s="214"/>
      <c r="E3176" s="216">
        <f t="shared" ref="E3176:H3176" si="949">E3177</f>
        <v>168000</v>
      </c>
      <c r="F3176" s="216">
        <f t="shared" si="949"/>
        <v>168000</v>
      </c>
      <c r="G3176" s="216">
        <f t="shared" si="949"/>
        <v>0</v>
      </c>
      <c r="H3176" s="216">
        <f t="shared" si="949"/>
        <v>0</v>
      </c>
      <c r="I3176" s="216">
        <f t="shared" si="934"/>
        <v>168000</v>
      </c>
      <c r="J3176" s="148"/>
    </row>
    <row r="3177" spans="1:10" s="146" customFormat="1" x14ac:dyDescent="0.2">
      <c r="A3177" s="119">
        <v>422</v>
      </c>
      <c r="B3177" s="227" t="s">
        <v>921</v>
      </c>
      <c r="C3177" s="117"/>
      <c r="D3177" s="118"/>
      <c r="E3177" s="155">
        <f>E3178+E3179</f>
        <v>168000</v>
      </c>
      <c r="F3177" s="155">
        <f>F3178+F3179</f>
        <v>168000</v>
      </c>
      <c r="G3177" s="155">
        <f>G3178+G3179</f>
        <v>0</v>
      </c>
      <c r="H3177" s="155">
        <f>H3178+H3179</f>
        <v>0</v>
      </c>
      <c r="I3177" s="155">
        <f t="shared" si="934"/>
        <v>168000</v>
      </c>
      <c r="J3177" s="148"/>
    </row>
    <row r="3178" spans="1:10" s="146" customFormat="1" x14ac:dyDescent="0.2">
      <c r="A3178" s="139">
        <v>4222</v>
      </c>
      <c r="B3178" s="223" t="s">
        <v>130</v>
      </c>
      <c r="C3178" s="137">
        <v>43</v>
      </c>
      <c r="D3178" s="112" t="s">
        <v>25</v>
      </c>
      <c r="E3178" s="147">
        <v>23000</v>
      </c>
      <c r="F3178" s="147">
        <v>23000</v>
      </c>
      <c r="G3178" s="147"/>
      <c r="H3178" s="147"/>
      <c r="I3178" s="147">
        <f t="shared" si="934"/>
        <v>23000</v>
      </c>
      <c r="J3178" s="148"/>
    </row>
    <row r="3179" spans="1:10" s="146" customFormat="1" x14ac:dyDescent="0.2">
      <c r="A3179" s="139">
        <v>4225</v>
      </c>
      <c r="B3179" s="223" t="s">
        <v>861</v>
      </c>
      <c r="C3179" s="137">
        <v>43</v>
      </c>
      <c r="D3179" s="112" t="s">
        <v>25</v>
      </c>
      <c r="E3179" s="147">
        <v>145000</v>
      </c>
      <c r="F3179" s="147">
        <v>145000</v>
      </c>
      <c r="G3179" s="147"/>
      <c r="H3179" s="147"/>
      <c r="I3179" s="147">
        <f t="shared" si="934"/>
        <v>145000</v>
      </c>
      <c r="J3179" s="148"/>
    </row>
    <row r="3180" spans="1:10" s="115" customFormat="1" x14ac:dyDescent="0.2">
      <c r="A3180" s="207" t="s">
        <v>948</v>
      </c>
      <c r="B3180" s="205" t="s">
        <v>949</v>
      </c>
      <c r="C3180" s="208"/>
      <c r="D3180" s="208"/>
      <c r="E3180" s="209">
        <f t="shared" ref="E3180:H3180" si="950">E3181+E3186+E3194+E3197</f>
        <v>1333000</v>
      </c>
      <c r="F3180" s="209">
        <f t="shared" si="950"/>
        <v>1333000</v>
      </c>
      <c r="G3180" s="209">
        <f t="shared" si="950"/>
        <v>0</v>
      </c>
      <c r="H3180" s="209">
        <f t="shared" si="950"/>
        <v>0</v>
      </c>
      <c r="I3180" s="209">
        <f t="shared" si="934"/>
        <v>1333000</v>
      </c>
      <c r="J3180" s="120"/>
    </row>
    <row r="3181" spans="1:10" s="115" customFormat="1" x14ac:dyDescent="0.2">
      <c r="A3181" s="210" t="s">
        <v>944</v>
      </c>
      <c r="B3181" s="211" t="s">
        <v>986</v>
      </c>
      <c r="C3181" s="212"/>
      <c r="D3181" s="212"/>
      <c r="E3181" s="213">
        <f t="shared" ref="E3181:H3181" si="951">E3182+E3184</f>
        <v>32000</v>
      </c>
      <c r="F3181" s="213">
        <f t="shared" si="951"/>
        <v>32000</v>
      </c>
      <c r="G3181" s="213">
        <f t="shared" si="951"/>
        <v>0</v>
      </c>
      <c r="H3181" s="213">
        <f t="shared" si="951"/>
        <v>0</v>
      </c>
      <c r="I3181" s="213">
        <f t="shared" si="934"/>
        <v>32000</v>
      </c>
      <c r="J3181" s="120"/>
    </row>
    <row r="3182" spans="1:10" x14ac:dyDescent="0.2">
      <c r="A3182" s="126">
        <v>311</v>
      </c>
      <c r="B3182" s="226" t="s">
        <v>914</v>
      </c>
      <c r="C3182" s="117"/>
      <c r="D3182" s="128"/>
      <c r="E3182" s="121">
        <f>E3183</f>
        <v>27000</v>
      </c>
      <c r="F3182" s="121">
        <f>F3183</f>
        <v>27000</v>
      </c>
      <c r="G3182" s="121">
        <f>G3183</f>
        <v>0</v>
      </c>
      <c r="H3182" s="121">
        <f>H3183</f>
        <v>0</v>
      </c>
      <c r="I3182" s="121">
        <f t="shared" si="934"/>
        <v>27000</v>
      </c>
    </row>
    <row r="3183" spans="1:10" s="115" customFormat="1" x14ac:dyDescent="0.2">
      <c r="A3183" s="129">
        <v>3111</v>
      </c>
      <c r="B3183" s="222" t="s">
        <v>19</v>
      </c>
      <c r="C3183" s="111">
        <v>559</v>
      </c>
      <c r="D3183" s="112" t="s">
        <v>25</v>
      </c>
      <c r="E3183" s="179">
        <v>27000</v>
      </c>
      <c r="F3183" s="179">
        <v>27000</v>
      </c>
      <c r="G3183" s="179"/>
      <c r="H3183" s="179"/>
      <c r="I3183" s="179">
        <f t="shared" si="934"/>
        <v>27000</v>
      </c>
      <c r="J3183" s="120"/>
    </row>
    <row r="3184" spans="1:10" x14ac:dyDescent="0.2">
      <c r="A3184" s="126">
        <v>313</v>
      </c>
      <c r="B3184" s="227" t="s">
        <v>915</v>
      </c>
      <c r="C3184" s="117"/>
      <c r="D3184" s="128"/>
      <c r="E3184" s="121">
        <f>E3185</f>
        <v>5000</v>
      </c>
      <c r="F3184" s="121">
        <f>F3185</f>
        <v>5000</v>
      </c>
      <c r="G3184" s="121">
        <f>G3185</f>
        <v>0</v>
      </c>
      <c r="H3184" s="121">
        <f>H3185</f>
        <v>0</v>
      </c>
      <c r="I3184" s="121">
        <f t="shared" si="934"/>
        <v>5000</v>
      </c>
    </row>
    <row r="3185" spans="1:10" ht="15" x14ac:dyDescent="0.2">
      <c r="A3185" s="129">
        <v>3132</v>
      </c>
      <c r="B3185" s="222" t="s">
        <v>280</v>
      </c>
      <c r="C3185" s="111">
        <v>559</v>
      </c>
      <c r="D3185" s="112" t="s">
        <v>25</v>
      </c>
      <c r="E3185" s="179">
        <v>5000</v>
      </c>
      <c r="F3185" s="179">
        <v>5000</v>
      </c>
      <c r="G3185" s="179"/>
      <c r="H3185" s="179"/>
      <c r="I3185" s="179">
        <f t="shared" si="934"/>
        <v>5000</v>
      </c>
    </row>
    <row r="3186" spans="1:10" s="115" customFormat="1" x14ac:dyDescent="0.2">
      <c r="A3186" s="217">
        <v>32</v>
      </c>
      <c r="B3186" s="211" t="s">
        <v>987</v>
      </c>
      <c r="C3186" s="212"/>
      <c r="D3186" s="214"/>
      <c r="E3186" s="215">
        <f t="shared" ref="E3186:H3186" si="952">E3187+E3189+E3191</f>
        <v>294000</v>
      </c>
      <c r="F3186" s="215">
        <f t="shared" si="952"/>
        <v>294000</v>
      </c>
      <c r="G3186" s="215">
        <f t="shared" si="952"/>
        <v>0</v>
      </c>
      <c r="H3186" s="215">
        <f t="shared" si="952"/>
        <v>0</v>
      </c>
      <c r="I3186" s="215">
        <f t="shared" si="934"/>
        <v>294000</v>
      </c>
      <c r="J3186" s="120"/>
    </row>
    <row r="3187" spans="1:10" s="142" customFormat="1" x14ac:dyDescent="0.2">
      <c r="A3187" s="119">
        <v>321</v>
      </c>
      <c r="B3187" s="227" t="s">
        <v>916</v>
      </c>
      <c r="C3187" s="117"/>
      <c r="D3187" s="118"/>
      <c r="E3187" s="148">
        <f>E3188</f>
        <v>39000</v>
      </c>
      <c r="F3187" s="148">
        <f>F3188</f>
        <v>39000</v>
      </c>
      <c r="G3187" s="148">
        <f>G3188</f>
        <v>0</v>
      </c>
      <c r="H3187" s="148">
        <f>H3188</f>
        <v>0</v>
      </c>
      <c r="I3187" s="148">
        <f t="shared" si="934"/>
        <v>39000</v>
      </c>
      <c r="J3187" s="140"/>
    </row>
    <row r="3188" spans="1:10" s="115" customFormat="1" x14ac:dyDescent="0.2">
      <c r="A3188" s="139">
        <v>3211</v>
      </c>
      <c r="B3188" s="223" t="s">
        <v>110</v>
      </c>
      <c r="C3188" s="137">
        <v>559</v>
      </c>
      <c r="D3188" s="112" t="s">
        <v>25</v>
      </c>
      <c r="E3188" s="141">
        <v>39000</v>
      </c>
      <c r="F3188" s="141">
        <v>39000</v>
      </c>
      <c r="G3188" s="141"/>
      <c r="H3188" s="141"/>
      <c r="I3188" s="141">
        <f t="shared" si="934"/>
        <v>39000</v>
      </c>
      <c r="J3188" s="120"/>
    </row>
    <row r="3189" spans="1:10" s="142" customFormat="1" x14ac:dyDescent="0.2">
      <c r="A3189" s="119">
        <v>322</v>
      </c>
      <c r="B3189" s="227" t="s">
        <v>917</v>
      </c>
      <c r="C3189" s="117"/>
      <c r="D3189" s="118"/>
      <c r="E3189" s="148">
        <f>E3190</f>
        <v>13000</v>
      </c>
      <c r="F3189" s="148">
        <f>F3190</f>
        <v>13000</v>
      </c>
      <c r="G3189" s="148">
        <f>G3190</f>
        <v>0</v>
      </c>
      <c r="H3189" s="148">
        <f>H3190</f>
        <v>0</v>
      </c>
      <c r="I3189" s="148">
        <f t="shared" si="934"/>
        <v>13000</v>
      </c>
      <c r="J3189" s="140"/>
    </row>
    <row r="3190" spans="1:10" s="115" customFormat="1" x14ac:dyDescent="0.2">
      <c r="A3190" s="139">
        <v>3221</v>
      </c>
      <c r="B3190" s="223" t="s">
        <v>146</v>
      </c>
      <c r="C3190" s="137">
        <v>559</v>
      </c>
      <c r="D3190" s="112" t="s">
        <v>25</v>
      </c>
      <c r="E3190" s="141">
        <v>13000</v>
      </c>
      <c r="F3190" s="141">
        <v>13000</v>
      </c>
      <c r="G3190" s="141"/>
      <c r="H3190" s="141"/>
      <c r="I3190" s="141">
        <f t="shared" si="934"/>
        <v>13000</v>
      </c>
      <c r="J3190" s="120"/>
    </row>
    <row r="3191" spans="1:10" s="115" customFormat="1" x14ac:dyDescent="0.2">
      <c r="A3191" s="119">
        <v>323</v>
      </c>
      <c r="B3191" s="227" t="s">
        <v>918</v>
      </c>
      <c r="C3191" s="117"/>
      <c r="D3191" s="118"/>
      <c r="E3191" s="148">
        <f>E3193+E3192</f>
        <v>242000</v>
      </c>
      <c r="F3191" s="148">
        <f>F3193+F3192</f>
        <v>242000</v>
      </c>
      <c r="G3191" s="148">
        <f>G3193+G3192</f>
        <v>0</v>
      </c>
      <c r="H3191" s="148">
        <f>H3193+H3192</f>
        <v>0</v>
      </c>
      <c r="I3191" s="148">
        <f t="shared" si="934"/>
        <v>242000</v>
      </c>
      <c r="J3191" s="120"/>
    </row>
    <row r="3192" spans="1:10" s="146" customFormat="1" x14ac:dyDescent="0.2">
      <c r="A3192" s="139">
        <v>3233</v>
      </c>
      <c r="B3192" s="223" t="s">
        <v>119</v>
      </c>
      <c r="C3192" s="137">
        <v>559</v>
      </c>
      <c r="D3192" s="112" t="s">
        <v>25</v>
      </c>
      <c r="E3192" s="141">
        <v>13000</v>
      </c>
      <c r="F3192" s="141">
        <v>13000</v>
      </c>
      <c r="G3192" s="141"/>
      <c r="H3192" s="141"/>
      <c r="I3192" s="141">
        <f t="shared" si="934"/>
        <v>13000</v>
      </c>
      <c r="J3192" s="148"/>
    </row>
    <row r="3193" spans="1:10" s="146" customFormat="1" x14ac:dyDescent="0.2">
      <c r="A3193" s="139">
        <v>3237</v>
      </c>
      <c r="B3193" s="223" t="s">
        <v>36</v>
      </c>
      <c r="C3193" s="137">
        <v>559</v>
      </c>
      <c r="D3193" s="112" t="s">
        <v>25</v>
      </c>
      <c r="E3193" s="141">
        <v>229000</v>
      </c>
      <c r="F3193" s="141">
        <v>229000</v>
      </c>
      <c r="G3193" s="141"/>
      <c r="H3193" s="141"/>
      <c r="I3193" s="141">
        <f t="shared" si="934"/>
        <v>229000</v>
      </c>
      <c r="J3193" s="148"/>
    </row>
    <row r="3194" spans="1:10" s="146" customFormat="1" x14ac:dyDescent="0.2">
      <c r="A3194" s="211">
        <v>41</v>
      </c>
      <c r="B3194" s="211" t="s">
        <v>993</v>
      </c>
      <c r="C3194" s="212"/>
      <c r="D3194" s="214"/>
      <c r="E3194" s="215">
        <f t="shared" ref="E3194:H3194" si="953">E3195</f>
        <v>50000</v>
      </c>
      <c r="F3194" s="215">
        <f t="shared" si="953"/>
        <v>50000</v>
      </c>
      <c r="G3194" s="215">
        <f t="shared" si="953"/>
        <v>0</v>
      </c>
      <c r="H3194" s="215">
        <f t="shared" si="953"/>
        <v>0</v>
      </c>
      <c r="I3194" s="215">
        <f t="shared" si="934"/>
        <v>50000</v>
      </c>
      <c r="J3194" s="148"/>
    </row>
    <row r="3195" spans="1:10" s="146" customFormat="1" x14ac:dyDescent="0.2">
      <c r="A3195" s="119">
        <v>412</v>
      </c>
      <c r="B3195" s="227" t="s">
        <v>935</v>
      </c>
      <c r="C3195" s="117"/>
      <c r="D3195" s="118"/>
      <c r="E3195" s="145">
        <f t="shared" ref="E3195:H3195" si="954">E3196</f>
        <v>50000</v>
      </c>
      <c r="F3195" s="145">
        <f t="shared" si="954"/>
        <v>50000</v>
      </c>
      <c r="G3195" s="145">
        <f t="shared" si="954"/>
        <v>0</v>
      </c>
      <c r="H3195" s="145">
        <f t="shared" si="954"/>
        <v>0</v>
      </c>
      <c r="I3195" s="145">
        <f t="shared" si="934"/>
        <v>50000</v>
      </c>
      <c r="J3195" s="148"/>
    </row>
    <row r="3196" spans="1:10" s="146" customFormat="1" x14ac:dyDescent="0.2">
      <c r="A3196" s="139">
        <v>4126</v>
      </c>
      <c r="B3196" s="223" t="s">
        <v>897</v>
      </c>
      <c r="C3196" s="137">
        <v>559</v>
      </c>
      <c r="D3196" s="112" t="s">
        <v>25</v>
      </c>
      <c r="E3196" s="147">
        <v>50000</v>
      </c>
      <c r="F3196" s="147">
        <v>50000</v>
      </c>
      <c r="G3196" s="147"/>
      <c r="H3196" s="147"/>
      <c r="I3196" s="147">
        <f t="shared" si="934"/>
        <v>50000</v>
      </c>
      <c r="J3196" s="148"/>
    </row>
    <row r="3197" spans="1:10" s="146" customFormat="1" x14ac:dyDescent="0.2">
      <c r="A3197" s="211">
        <v>42</v>
      </c>
      <c r="B3197" s="211" t="s">
        <v>994</v>
      </c>
      <c r="C3197" s="212"/>
      <c r="D3197" s="214"/>
      <c r="E3197" s="216">
        <f t="shared" ref="E3197:H3197" si="955">E3198</f>
        <v>957000</v>
      </c>
      <c r="F3197" s="216">
        <f t="shared" si="955"/>
        <v>957000</v>
      </c>
      <c r="G3197" s="216">
        <f t="shared" si="955"/>
        <v>0</v>
      </c>
      <c r="H3197" s="216">
        <f t="shared" si="955"/>
        <v>0</v>
      </c>
      <c r="I3197" s="216">
        <f t="shared" si="934"/>
        <v>957000</v>
      </c>
      <c r="J3197" s="148"/>
    </row>
    <row r="3198" spans="1:10" s="146" customFormat="1" x14ac:dyDescent="0.2">
      <c r="A3198" s="119">
        <v>422</v>
      </c>
      <c r="B3198" s="227" t="s">
        <v>921</v>
      </c>
      <c r="C3198" s="117"/>
      <c r="D3198" s="118"/>
      <c r="E3198" s="155">
        <f>E3199+E3200</f>
        <v>957000</v>
      </c>
      <c r="F3198" s="155">
        <f>F3199+F3200</f>
        <v>957000</v>
      </c>
      <c r="G3198" s="155">
        <f>G3199+G3200</f>
        <v>0</v>
      </c>
      <c r="H3198" s="155">
        <f>H3199+H3200</f>
        <v>0</v>
      </c>
      <c r="I3198" s="155">
        <f t="shared" si="934"/>
        <v>957000</v>
      </c>
      <c r="J3198" s="148"/>
    </row>
    <row r="3199" spans="1:10" s="146" customFormat="1" x14ac:dyDescent="0.2">
      <c r="A3199" s="139">
        <v>4222</v>
      </c>
      <c r="B3199" s="223" t="s">
        <v>130</v>
      </c>
      <c r="C3199" s="137">
        <v>559</v>
      </c>
      <c r="D3199" s="112" t="s">
        <v>25</v>
      </c>
      <c r="E3199" s="147">
        <v>150000</v>
      </c>
      <c r="F3199" s="147">
        <v>150000</v>
      </c>
      <c r="G3199" s="147"/>
      <c r="H3199" s="147"/>
      <c r="I3199" s="147">
        <f t="shared" si="934"/>
        <v>150000</v>
      </c>
      <c r="J3199" s="148"/>
    </row>
    <row r="3200" spans="1:10" s="146" customFormat="1" x14ac:dyDescent="0.2">
      <c r="A3200" s="139">
        <v>4225</v>
      </c>
      <c r="B3200" s="223" t="s">
        <v>861</v>
      </c>
      <c r="C3200" s="137">
        <v>559</v>
      </c>
      <c r="D3200" s="112" t="s">
        <v>25</v>
      </c>
      <c r="E3200" s="147">
        <v>807000</v>
      </c>
      <c r="F3200" s="147">
        <v>807000</v>
      </c>
      <c r="G3200" s="147"/>
      <c r="H3200" s="147"/>
      <c r="I3200" s="147">
        <f t="shared" si="934"/>
        <v>807000</v>
      </c>
      <c r="J3200" s="148"/>
    </row>
    <row r="3201" spans="1:10" s="146" customFormat="1" ht="47.25" x14ac:dyDescent="0.2">
      <c r="A3201" s="171" t="s">
        <v>822</v>
      </c>
      <c r="B3201" s="173" t="s">
        <v>794</v>
      </c>
      <c r="C3201" s="194"/>
      <c r="D3201" s="194"/>
      <c r="E3201" s="174">
        <f>E3202+E3222</f>
        <v>2246000</v>
      </c>
      <c r="F3201" s="174">
        <f>F3202+F3222</f>
        <v>2246000</v>
      </c>
      <c r="G3201" s="174">
        <f>G3202+G3222</f>
        <v>0</v>
      </c>
      <c r="H3201" s="174">
        <f>H3202+H3222</f>
        <v>0</v>
      </c>
      <c r="I3201" s="174">
        <f t="shared" si="934"/>
        <v>2246000</v>
      </c>
      <c r="J3201" s="148"/>
    </row>
    <row r="3202" spans="1:10" x14ac:dyDescent="0.2">
      <c r="A3202" s="207" t="s">
        <v>950</v>
      </c>
      <c r="B3202" s="205" t="s">
        <v>951</v>
      </c>
      <c r="C3202" s="208"/>
      <c r="D3202" s="208"/>
      <c r="E3202" s="209">
        <f t="shared" ref="E3202:H3202" si="956">E3203+E3208+E3216+E3219</f>
        <v>400000</v>
      </c>
      <c r="F3202" s="209">
        <f t="shared" si="956"/>
        <v>400000</v>
      </c>
      <c r="G3202" s="209">
        <f t="shared" si="956"/>
        <v>0</v>
      </c>
      <c r="H3202" s="209">
        <f t="shared" si="956"/>
        <v>0</v>
      </c>
      <c r="I3202" s="209">
        <f t="shared" si="934"/>
        <v>400000</v>
      </c>
    </row>
    <row r="3203" spans="1:10" x14ac:dyDescent="0.2">
      <c r="A3203" s="210" t="s">
        <v>944</v>
      </c>
      <c r="B3203" s="211" t="s">
        <v>986</v>
      </c>
      <c r="C3203" s="212"/>
      <c r="D3203" s="212"/>
      <c r="E3203" s="213">
        <f t="shared" ref="E3203:H3203" si="957">E3204+E3206</f>
        <v>60000</v>
      </c>
      <c r="F3203" s="213">
        <f t="shared" si="957"/>
        <v>60000</v>
      </c>
      <c r="G3203" s="213">
        <f t="shared" si="957"/>
        <v>0</v>
      </c>
      <c r="H3203" s="213">
        <f t="shared" si="957"/>
        <v>0</v>
      </c>
      <c r="I3203" s="213">
        <f t="shared" si="934"/>
        <v>60000</v>
      </c>
    </row>
    <row r="3204" spans="1:10" s="146" customFormat="1" x14ac:dyDescent="0.2">
      <c r="A3204" s="126">
        <v>311</v>
      </c>
      <c r="B3204" s="226" t="s">
        <v>914</v>
      </c>
      <c r="C3204" s="117"/>
      <c r="D3204" s="128"/>
      <c r="E3204" s="121">
        <f t="shared" ref="E3204:H3206" si="958">E3205</f>
        <v>51000</v>
      </c>
      <c r="F3204" s="121">
        <f t="shared" si="958"/>
        <v>51000</v>
      </c>
      <c r="G3204" s="121">
        <f t="shared" si="958"/>
        <v>0</v>
      </c>
      <c r="H3204" s="121">
        <f t="shared" si="958"/>
        <v>0</v>
      </c>
      <c r="I3204" s="121">
        <f t="shared" si="934"/>
        <v>51000</v>
      </c>
      <c r="J3204" s="148"/>
    </row>
    <row r="3205" spans="1:10" s="146" customFormat="1" x14ac:dyDescent="0.2">
      <c r="A3205" s="129">
        <v>3111</v>
      </c>
      <c r="B3205" s="222" t="s">
        <v>19</v>
      </c>
      <c r="C3205" s="111">
        <v>43</v>
      </c>
      <c r="D3205" s="112" t="s">
        <v>25</v>
      </c>
      <c r="E3205" s="179">
        <v>51000</v>
      </c>
      <c r="F3205" s="179">
        <v>51000</v>
      </c>
      <c r="G3205" s="179"/>
      <c r="H3205" s="179"/>
      <c r="I3205" s="179">
        <f t="shared" ref="I3205:I3273" si="959">F3205-G3205+H3205</f>
        <v>51000</v>
      </c>
      <c r="J3205" s="148"/>
    </row>
    <row r="3206" spans="1:10" s="146" customFormat="1" x14ac:dyDescent="0.2">
      <c r="A3206" s="126">
        <v>313</v>
      </c>
      <c r="B3206" s="227" t="s">
        <v>915</v>
      </c>
      <c r="C3206" s="117"/>
      <c r="D3206" s="128"/>
      <c r="E3206" s="121">
        <f t="shared" si="958"/>
        <v>9000</v>
      </c>
      <c r="F3206" s="121">
        <f t="shared" si="958"/>
        <v>9000</v>
      </c>
      <c r="G3206" s="121">
        <f t="shared" si="958"/>
        <v>0</v>
      </c>
      <c r="H3206" s="121">
        <f t="shared" si="958"/>
        <v>0</v>
      </c>
      <c r="I3206" s="121">
        <f t="shared" si="959"/>
        <v>9000</v>
      </c>
      <c r="J3206" s="148"/>
    </row>
    <row r="3207" spans="1:10" s="146" customFormat="1" x14ac:dyDescent="0.2">
      <c r="A3207" s="129">
        <v>3132</v>
      </c>
      <c r="B3207" s="222" t="s">
        <v>280</v>
      </c>
      <c r="C3207" s="111">
        <v>43</v>
      </c>
      <c r="D3207" s="112" t="s">
        <v>25</v>
      </c>
      <c r="E3207" s="179">
        <v>9000</v>
      </c>
      <c r="F3207" s="179">
        <v>9000</v>
      </c>
      <c r="G3207" s="179"/>
      <c r="H3207" s="179"/>
      <c r="I3207" s="179">
        <f t="shared" si="959"/>
        <v>9000</v>
      </c>
      <c r="J3207" s="148"/>
    </row>
    <row r="3208" spans="1:10" s="146" customFormat="1" x14ac:dyDescent="0.2">
      <c r="A3208" s="217">
        <v>32</v>
      </c>
      <c r="B3208" s="211" t="s">
        <v>987</v>
      </c>
      <c r="C3208" s="212"/>
      <c r="D3208" s="214"/>
      <c r="E3208" s="215">
        <f t="shared" ref="E3208:H3208" si="960">E3209+E3211+E3213</f>
        <v>258000</v>
      </c>
      <c r="F3208" s="215">
        <f t="shared" si="960"/>
        <v>258000</v>
      </c>
      <c r="G3208" s="215">
        <f t="shared" si="960"/>
        <v>0</v>
      </c>
      <c r="H3208" s="215">
        <f t="shared" si="960"/>
        <v>0</v>
      </c>
      <c r="I3208" s="215">
        <f t="shared" si="959"/>
        <v>258000</v>
      </c>
      <c r="J3208" s="148"/>
    </row>
    <row r="3209" spans="1:10" s="146" customFormat="1" x14ac:dyDescent="0.2">
      <c r="A3209" s="119">
        <v>321</v>
      </c>
      <c r="B3209" s="227" t="s">
        <v>916</v>
      </c>
      <c r="C3209" s="117"/>
      <c r="D3209" s="118"/>
      <c r="E3209" s="148">
        <f>E3210</f>
        <v>17000</v>
      </c>
      <c r="F3209" s="148">
        <f>F3210</f>
        <v>17000</v>
      </c>
      <c r="G3209" s="148">
        <f>G3210</f>
        <v>0</v>
      </c>
      <c r="H3209" s="148">
        <f>H3210</f>
        <v>0</v>
      </c>
      <c r="I3209" s="148">
        <f t="shared" si="959"/>
        <v>17000</v>
      </c>
      <c r="J3209" s="148"/>
    </row>
    <row r="3210" spans="1:10" s="115" customFormat="1" x14ac:dyDescent="0.2">
      <c r="A3210" s="139">
        <v>3211</v>
      </c>
      <c r="B3210" s="223" t="s">
        <v>110</v>
      </c>
      <c r="C3210" s="137">
        <v>43</v>
      </c>
      <c r="D3210" s="112" t="s">
        <v>25</v>
      </c>
      <c r="E3210" s="141">
        <v>17000</v>
      </c>
      <c r="F3210" s="141">
        <v>17000</v>
      </c>
      <c r="G3210" s="141"/>
      <c r="H3210" s="141"/>
      <c r="I3210" s="141">
        <f t="shared" si="959"/>
        <v>17000</v>
      </c>
      <c r="J3210" s="120"/>
    </row>
    <row r="3211" spans="1:10" s="115" customFormat="1" x14ac:dyDescent="0.2">
      <c r="A3211" s="119">
        <v>322</v>
      </c>
      <c r="B3211" s="227" t="s">
        <v>917</v>
      </c>
      <c r="C3211" s="117"/>
      <c r="D3211" s="118"/>
      <c r="E3211" s="148">
        <f>E3212</f>
        <v>9000</v>
      </c>
      <c r="F3211" s="148">
        <f>F3212</f>
        <v>9000</v>
      </c>
      <c r="G3211" s="148">
        <f>G3212</f>
        <v>0</v>
      </c>
      <c r="H3211" s="148">
        <f>H3212</f>
        <v>0</v>
      </c>
      <c r="I3211" s="148">
        <f t="shared" si="959"/>
        <v>9000</v>
      </c>
      <c r="J3211" s="120"/>
    </row>
    <row r="3212" spans="1:10" s="146" customFormat="1" x14ac:dyDescent="0.2">
      <c r="A3212" s="139">
        <v>3221</v>
      </c>
      <c r="B3212" s="223" t="s">
        <v>146</v>
      </c>
      <c r="C3212" s="137">
        <v>43</v>
      </c>
      <c r="D3212" s="112" t="s">
        <v>25</v>
      </c>
      <c r="E3212" s="141">
        <v>9000</v>
      </c>
      <c r="F3212" s="141">
        <v>9000</v>
      </c>
      <c r="G3212" s="141"/>
      <c r="H3212" s="141"/>
      <c r="I3212" s="141">
        <f t="shared" si="959"/>
        <v>9000</v>
      </c>
      <c r="J3212" s="148"/>
    </row>
    <row r="3213" spans="1:10" s="115" customFormat="1" x14ac:dyDescent="0.2">
      <c r="A3213" s="119">
        <v>323</v>
      </c>
      <c r="B3213" s="227" t="s">
        <v>918</v>
      </c>
      <c r="C3213" s="117"/>
      <c r="D3213" s="118"/>
      <c r="E3213" s="148">
        <f>SUM(E3214:E3215)</f>
        <v>232000</v>
      </c>
      <c r="F3213" s="148">
        <f t="shared" ref="F3213:H3213" si="961">SUM(F3214:F3215)</f>
        <v>232000</v>
      </c>
      <c r="G3213" s="148">
        <f t="shared" si="961"/>
        <v>0</v>
      </c>
      <c r="H3213" s="148">
        <f t="shared" si="961"/>
        <v>0</v>
      </c>
      <c r="I3213" s="148">
        <f t="shared" si="959"/>
        <v>232000</v>
      </c>
      <c r="J3213" s="120"/>
    </row>
    <row r="3214" spans="1:10" s="115" customFormat="1" x14ac:dyDescent="0.2">
      <c r="A3214" s="139">
        <v>3233</v>
      </c>
      <c r="B3214" s="222" t="s">
        <v>119</v>
      </c>
      <c r="C3214" s="137">
        <v>43</v>
      </c>
      <c r="D3214" s="137" t="s">
        <v>25</v>
      </c>
      <c r="E3214" s="141">
        <v>7000</v>
      </c>
      <c r="F3214" s="141">
        <v>7000</v>
      </c>
      <c r="G3214" s="148"/>
      <c r="H3214" s="148"/>
      <c r="I3214" s="141">
        <f t="shared" si="959"/>
        <v>7000</v>
      </c>
      <c r="J3214" s="120"/>
    </row>
    <row r="3215" spans="1:10" s="146" customFormat="1" x14ac:dyDescent="0.2">
      <c r="A3215" s="139">
        <v>3237</v>
      </c>
      <c r="B3215" s="223" t="s">
        <v>36</v>
      </c>
      <c r="C3215" s="137">
        <v>43</v>
      </c>
      <c r="D3215" s="112" t="s">
        <v>25</v>
      </c>
      <c r="E3215" s="141">
        <v>225000</v>
      </c>
      <c r="F3215" s="141">
        <v>225000</v>
      </c>
      <c r="G3215" s="141"/>
      <c r="H3215" s="141"/>
      <c r="I3215" s="141">
        <f t="shared" si="959"/>
        <v>225000</v>
      </c>
      <c r="J3215" s="148"/>
    </row>
    <row r="3216" spans="1:10" s="146" customFormat="1" x14ac:dyDescent="0.2">
      <c r="A3216" s="211">
        <v>41</v>
      </c>
      <c r="B3216" s="211" t="s">
        <v>993</v>
      </c>
      <c r="C3216" s="212"/>
      <c r="D3216" s="214"/>
      <c r="E3216" s="215">
        <f t="shared" ref="E3216:H3216" si="962">E3217</f>
        <v>2000</v>
      </c>
      <c r="F3216" s="215">
        <f t="shared" si="962"/>
        <v>2000</v>
      </c>
      <c r="G3216" s="215">
        <f t="shared" si="962"/>
        <v>0</v>
      </c>
      <c r="H3216" s="215">
        <f t="shared" si="962"/>
        <v>0</v>
      </c>
      <c r="I3216" s="215">
        <f t="shared" si="959"/>
        <v>2000</v>
      </c>
      <c r="J3216" s="148"/>
    </row>
    <row r="3217" spans="1:10" s="146" customFormat="1" x14ac:dyDescent="0.2">
      <c r="A3217" s="119">
        <v>412</v>
      </c>
      <c r="B3217" s="227" t="s">
        <v>935</v>
      </c>
      <c r="C3217" s="117"/>
      <c r="D3217" s="118"/>
      <c r="E3217" s="145">
        <f>E3218</f>
        <v>2000</v>
      </c>
      <c r="F3217" s="145">
        <f>F3218</f>
        <v>2000</v>
      </c>
      <c r="G3217" s="145">
        <f>G3218</f>
        <v>0</v>
      </c>
      <c r="H3217" s="145">
        <f>H3218</f>
        <v>0</v>
      </c>
      <c r="I3217" s="145">
        <f t="shared" si="959"/>
        <v>2000</v>
      </c>
      <c r="J3217" s="148"/>
    </row>
    <row r="3218" spans="1:10" s="146" customFormat="1" x14ac:dyDescent="0.2">
      <c r="A3218" s="139">
        <v>4126</v>
      </c>
      <c r="B3218" s="223" t="s">
        <v>4</v>
      </c>
      <c r="C3218" s="137">
        <v>43</v>
      </c>
      <c r="D3218" s="112" t="s">
        <v>25</v>
      </c>
      <c r="E3218" s="147">
        <v>2000</v>
      </c>
      <c r="F3218" s="147">
        <v>2000</v>
      </c>
      <c r="G3218" s="147"/>
      <c r="H3218" s="147"/>
      <c r="I3218" s="147">
        <f t="shared" si="959"/>
        <v>2000</v>
      </c>
      <c r="J3218" s="148"/>
    </row>
    <row r="3219" spans="1:10" s="146" customFormat="1" x14ac:dyDescent="0.2">
      <c r="A3219" s="211">
        <v>42</v>
      </c>
      <c r="B3219" s="211" t="s">
        <v>994</v>
      </c>
      <c r="C3219" s="212"/>
      <c r="D3219" s="214"/>
      <c r="E3219" s="216">
        <f t="shared" ref="E3219:H3219" si="963">E3220</f>
        <v>80000</v>
      </c>
      <c r="F3219" s="216">
        <f t="shared" si="963"/>
        <v>80000</v>
      </c>
      <c r="G3219" s="216">
        <f t="shared" si="963"/>
        <v>0</v>
      </c>
      <c r="H3219" s="216">
        <f t="shared" si="963"/>
        <v>0</v>
      </c>
      <c r="I3219" s="216">
        <f t="shared" si="959"/>
        <v>80000</v>
      </c>
      <c r="J3219" s="148"/>
    </row>
    <row r="3220" spans="1:10" s="115" customFormat="1" x14ac:dyDescent="0.2">
      <c r="A3220" s="119">
        <v>422</v>
      </c>
      <c r="B3220" s="227" t="s">
        <v>921</v>
      </c>
      <c r="C3220" s="117"/>
      <c r="D3220" s="118"/>
      <c r="E3220" s="145">
        <f>E3221</f>
        <v>80000</v>
      </c>
      <c r="F3220" s="145">
        <f>F3221</f>
        <v>80000</v>
      </c>
      <c r="G3220" s="145">
        <f>G3221</f>
        <v>0</v>
      </c>
      <c r="H3220" s="145">
        <f>H3221</f>
        <v>0</v>
      </c>
      <c r="I3220" s="145">
        <f t="shared" si="959"/>
        <v>80000</v>
      </c>
      <c r="J3220" s="120"/>
    </row>
    <row r="3221" spans="1:10" s="146" customFormat="1" x14ac:dyDescent="0.2">
      <c r="A3221" s="139">
        <v>4222</v>
      </c>
      <c r="B3221" s="223" t="s">
        <v>130</v>
      </c>
      <c r="C3221" s="137">
        <v>43</v>
      </c>
      <c r="D3221" s="112" t="s">
        <v>25</v>
      </c>
      <c r="E3221" s="147">
        <v>80000</v>
      </c>
      <c r="F3221" s="147">
        <v>80000</v>
      </c>
      <c r="G3221" s="147"/>
      <c r="H3221" s="147"/>
      <c r="I3221" s="147">
        <f t="shared" si="959"/>
        <v>80000</v>
      </c>
      <c r="J3221" s="148"/>
    </row>
    <row r="3222" spans="1:10" s="115" customFormat="1" x14ac:dyDescent="0.2">
      <c r="A3222" s="207" t="s">
        <v>948</v>
      </c>
      <c r="B3222" s="205" t="s">
        <v>949</v>
      </c>
      <c r="C3222" s="208"/>
      <c r="D3222" s="208"/>
      <c r="E3222" s="209">
        <f t="shared" ref="E3222:H3222" si="964">E3223+E3228+E3236+E3239</f>
        <v>1846000</v>
      </c>
      <c r="F3222" s="209">
        <f t="shared" si="964"/>
        <v>1846000</v>
      </c>
      <c r="G3222" s="209">
        <f t="shared" si="964"/>
        <v>0</v>
      </c>
      <c r="H3222" s="209">
        <f t="shared" si="964"/>
        <v>0</v>
      </c>
      <c r="I3222" s="209">
        <f t="shared" si="959"/>
        <v>1846000</v>
      </c>
      <c r="J3222" s="120"/>
    </row>
    <row r="3223" spans="1:10" s="115" customFormat="1" x14ac:dyDescent="0.2">
      <c r="A3223" s="210" t="s">
        <v>944</v>
      </c>
      <c r="B3223" s="211" t="s">
        <v>986</v>
      </c>
      <c r="C3223" s="212"/>
      <c r="D3223" s="212"/>
      <c r="E3223" s="213">
        <f t="shared" ref="E3223:H3223" si="965">E3224+E3226</f>
        <v>340000</v>
      </c>
      <c r="F3223" s="213">
        <f t="shared" si="965"/>
        <v>340000</v>
      </c>
      <c r="G3223" s="213">
        <f t="shared" si="965"/>
        <v>0</v>
      </c>
      <c r="H3223" s="213">
        <f t="shared" si="965"/>
        <v>0</v>
      </c>
      <c r="I3223" s="213">
        <f t="shared" si="959"/>
        <v>340000</v>
      </c>
      <c r="J3223" s="120"/>
    </row>
    <row r="3224" spans="1:10" x14ac:dyDescent="0.2">
      <c r="A3224" s="126">
        <v>311</v>
      </c>
      <c r="B3224" s="226" t="s">
        <v>914</v>
      </c>
      <c r="C3224" s="117"/>
      <c r="D3224" s="128"/>
      <c r="E3224" s="121">
        <f>E3225</f>
        <v>290000</v>
      </c>
      <c r="F3224" s="121">
        <f>F3225</f>
        <v>290000</v>
      </c>
      <c r="G3224" s="121">
        <f>G3225</f>
        <v>0</v>
      </c>
      <c r="H3224" s="121">
        <f>H3225</f>
        <v>0</v>
      </c>
      <c r="I3224" s="121">
        <f t="shared" si="959"/>
        <v>290000</v>
      </c>
    </row>
    <row r="3225" spans="1:10" ht="15" x14ac:dyDescent="0.2">
      <c r="A3225" s="129">
        <v>3111</v>
      </c>
      <c r="B3225" s="222" t="s">
        <v>19</v>
      </c>
      <c r="C3225" s="111">
        <v>559</v>
      </c>
      <c r="D3225" s="112" t="s">
        <v>25</v>
      </c>
      <c r="E3225" s="179">
        <v>290000</v>
      </c>
      <c r="F3225" s="179">
        <v>290000</v>
      </c>
      <c r="G3225" s="179"/>
      <c r="H3225" s="179"/>
      <c r="I3225" s="179">
        <f t="shared" si="959"/>
        <v>290000</v>
      </c>
    </row>
    <row r="3226" spans="1:10" x14ac:dyDescent="0.2">
      <c r="A3226" s="126">
        <v>313</v>
      </c>
      <c r="B3226" s="227" t="s">
        <v>915</v>
      </c>
      <c r="C3226" s="117"/>
      <c r="D3226" s="128"/>
      <c r="E3226" s="121">
        <f>E3227</f>
        <v>50000</v>
      </c>
      <c r="F3226" s="121">
        <f>F3227</f>
        <v>50000</v>
      </c>
      <c r="G3226" s="121">
        <f>G3227</f>
        <v>0</v>
      </c>
      <c r="H3226" s="121">
        <f>H3227</f>
        <v>0</v>
      </c>
      <c r="I3226" s="121">
        <f t="shared" si="959"/>
        <v>50000</v>
      </c>
    </row>
    <row r="3227" spans="1:10" ht="15" x14ac:dyDescent="0.2">
      <c r="A3227" s="129">
        <v>3132</v>
      </c>
      <c r="B3227" s="222" t="s">
        <v>280</v>
      </c>
      <c r="C3227" s="111">
        <v>559</v>
      </c>
      <c r="D3227" s="112" t="s">
        <v>25</v>
      </c>
      <c r="E3227" s="179">
        <v>50000</v>
      </c>
      <c r="F3227" s="179">
        <v>50000</v>
      </c>
      <c r="G3227" s="179"/>
      <c r="H3227" s="179"/>
      <c r="I3227" s="179">
        <f t="shared" si="959"/>
        <v>50000</v>
      </c>
    </row>
    <row r="3228" spans="1:10" s="115" customFormat="1" x14ac:dyDescent="0.2">
      <c r="A3228" s="217">
        <v>32</v>
      </c>
      <c r="B3228" s="211" t="s">
        <v>987</v>
      </c>
      <c r="C3228" s="212"/>
      <c r="D3228" s="214"/>
      <c r="E3228" s="215">
        <f t="shared" ref="E3228:H3228" si="966">E3229+E3231+E3233</f>
        <v>1046000</v>
      </c>
      <c r="F3228" s="215">
        <f t="shared" si="966"/>
        <v>1046000</v>
      </c>
      <c r="G3228" s="215">
        <f t="shared" si="966"/>
        <v>0</v>
      </c>
      <c r="H3228" s="215">
        <f t="shared" si="966"/>
        <v>0</v>
      </c>
      <c r="I3228" s="215">
        <f t="shared" si="959"/>
        <v>1046000</v>
      </c>
      <c r="J3228" s="120"/>
    </row>
    <row r="3229" spans="1:10" x14ac:dyDescent="0.2">
      <c r="A3229" s="119">
        <v>321</v>
      </c>
      <c r="B3229" s="227" t="s">
        <v>916</v>
      </c>
      <c r="C3229" s="117"/>
      <c r="D3229" s="118"/>
      <c r="E3229" s="155">
        <f>E3230</f>
        <v>95000</v>
      </c>
      <c r="F3229" s="155">
        <f>F3230</f>
        <v>95000</v>
      </c>
      <c r="G3229" s="155">
        <f>G3230</f>
        <v>0</v>
      </c>
      <c r="H3229" s="155">
        <f>H3230</f>
        <v>0</v>
      </c>
      <c r="I3229" s="155">
        <f t="shared" si="959"/>
        <v>95000</v>
      </c>
    </row>
    <row r="3230" spans="1:10" s="115" customFormat="1" x14ac:dyDescent="0.2">
      <c r="A3230" s="139">
        <v>3211</v>
      </c>
      <c r="B3230" s="223" t="s">
        <v>110</v>
      </c>
      <c r="C3230" s="137">
        <v>559</v>
      </c>
      <c r="D3230" s="112" t="s">
        <v>25</v>
      </c>
      <c r="E3230" s="147">
        <v>95000</v>
      </c>
      <c r="F3230" s="147">
        <v>95000</v>
      </c>
      <c r="G3230" s="147"/>
      <c r="H3230" s="147"/>
      <c r="I3230" s="147">
        <f t="shared" si="959"/>
        <v>95000</v>
      </c>
      <c r="J3230" s="120"/>
    </row>
    <row r="3231" spans="1:10" x14ac:dyDescent="0.2">
      <c r="A3231" s="119">
        <v>322</v>
      </c>
      <c r="B3231" s="227" t="s">
        <v>917</v>
      </c>
      <c r="C3231" s="117"/>
      <c r="D3231" s="118"/>
      <c r="E3231" s="155">
        <f>E3232</f>
        <v>51000</v>
      </c>
      <c r="F3231" s="155">
        <f>F3232</f>
        <v>51000</v>
      </c>
      <c r="G3231" s="155">
        <f>G3232</f>
        <v>0</v>
      </c>
      <c r="H3231" s="155">
        <f>H3232</f>
        <v>0</v>
      </c>
      <c r="I3231" s="155">
        <f t="shared" si="959"/>
        <v>51000</v>
      </c>
    </row>
    <row r="3232" spans="1:10" s="146" customFormat="1" x14ac:dyDescent="0.2">
      <c r="A3232" s="139">
        <v>3221</v>
      </c>
      <c r="B3232" s="223" t="s">
        <v>146</v>
      </c>
      <c r="C3232" s="137">
        <v>559</v>
      </c>
      <c r="D3232" s="112" t="s">
        <v>25</v>
      </c>
      <c r="E3232" s="147">
        <v>51000</v>
      </c>
      <c r="F3232" s="147">
        <v>51000</v>
      </c>
      <c r="G3232" s="147"/>
      <c r="H3232" s="147"/>
      <c r="I3232" s="147">
        <f t="shared" si="959"/>
        <v>51000</v>
      </c>
      <c r="J3232" s="148"/>
    </row>
    <row r="3233" spans="1:10" x14ac:dyDescent="0.2">
      <c r="A3233" s="119">
        <v>323</v>
      </c>
      <c r="B3233" s="227" t="s">
        <v>918</v>
      </c>
      <c r="C3233" s="117"/>
      <c r="D3233" s="118"/>
      <c r="E3233" s="155">
        <f>SUM(E3234:E3235)</f>
        <v>900000</v>
      </c>
      <c r="F3233" s="155">
        <f t="shared" ref="F3233:H3233" si="967">SUM(F3234:F3235)</f>
        <v>900000</v>
      </c>
      <c r="G3233" s="155">
        <f t="shared" si="967"/>
        <v>0</v>
      </c>
      <c r="H3233" s="155">
        <f t="shared" si="967"/>
        <v>0</v>
      </c>
      <c r="I3233" s="155">
        <f t="shared" si="959"/>
        <v>900000</v>
      </c>
    </row>
    <row r="3234" spans="1:10" x14ac:dyDescent="0.2">
      <c r="A3234" s="139">
        <v>3233</v>
      </c>
      <c r="B3234" s="222" t="s">
        <v>119</v>
      </c>
      <c r="C3234" s="137">
        <v>559</v>
      </c>
      <c r="D3234" s="112" t="s">
        <v>25</v>
      </c>
      <c r="E3234" s="147">
        <v>39000</v>
      </c>
      <c r="F3234" s="147">
        <v>39000</v>
      </c>
      <c r="G3234" s="155"/>
      <c r="H3234" s="155"/>
      <c r="I3234" s="155"/>
    </row>
    <row r="3235" spans="1:10" s="146" customFormat="1" x14ac:dyDescent="0.2">
      <c r="A3235" s="139">
        <v>3237</v>
      </c>
      <c r="B3235" s="223" t="s">
        <v>36</v>
      </c>
      <c r="C3235" s="137">
        <v>559</v>
      </c>
      <c r="D3235" s="112" t="s">
        <v>25</v>
      </c>
      <c r="E3235" s="147">
        <v>861000</v>
      </c>
      <c r="F3235" s="147">
        <v>861000</v>
      </c>
      <c r="G3235" s="147"/>
      <c r="H3235" s="147"/>
      <c r="I3235" s="147">
        <f t="shared" si="959"/>
        <v>861000</v>
      </c>
      <c r="J3235" s="148"/>
    </row>
    <row r="3236" spans="1:10" s="146" customFormat="1" x14ac:dyDescent="0.2">
      <c r="A3236" s="211">
        <v>41</v>
      </c>
      <c r="B3236" s="211" t="s">
        <v>993</v>
      </c>
      <c r="C3236" s="212"/>
      <c r="D3236" s="214"/>
      <c r="E3236" s="216">
        <f t="shared" ref="E3236:H3236" si="968">E3237</f>
        <v>10000</v>
      </c>
      <c r="F3236" s="216">
        <f t="shared" si="968"/>
        <v>10000</v>
      </c>
      <c r="G3236" s="216">
        <f t="shared" si="968"/>
        <v>0</v>
      </c>
      <c r="H3236" s="216">
        <f t="shared" si="968"/>
        <v>0</v>
      </c>
      <c r="I3236" s="216">
        <f t="shared" si="959"/>
        <v>10000</v>
      </c>
      <c r="J3236" s="148"/>
    </row>
    <row r="3237" spans="1:10" x14ac:dyDescent="0.2">
      <c r="A3237" s="119">
        <v>412</v>
      </c>
      <c r="B3237" s="227" t="s">
        <v>935</v>
      </c>
      <c r="C3237" s="117"/>
      <c r="D3237" s="118"/>
      <c r="E3237" s="145">
        <f>E3238</f>
        <v>10000</v>
      </c>
      <c r="F3237" s="145">
        <f>F3238</f>
        <v>10000</v>
      </c>
      <c r="G3237" s="145">
        <f>G3238</f>
        <v>0</v>
      </c>
      <c r="H3237" s="145">
        <f>H3238</f>
        <v>0</v>
      </c>
      <c r="I3237" s="145">
        <f t="shared" si="959"/>
        <v>10000</v>
      </c>
    </row>
    <row r="3238" spans="1:10" ht="15" x14ac:dyDescent="0.2">
      <c r="A3238" s="139">
        <v>4126</v>
      </c>
      <c r="B3238" s="223" t="s">
        <v>4</v>
      </c>
      <c r="C3238" s="137">
        <v>559</v>
      </c>
      <c r="D3238" s="112" t="s">
        <v>25</v>
      </c>
      <c r="E3238" s="147">
        <v>10000</v>
      </c>
      <c r="F3238" s="147">
        <v>10000</v>
      </c>
      <c r="G3238" s="147"/>
      <c r="H3238" s="147"/>
      <c r="I3238" s="147">
        <f t="shared" si="959"/>
        <v>10000</v>
      </c>
    </row>
    <row r="3239" spans="1:10" s="115" customFormat="1" x14ac:dyDescent="0.2">
      <c r="A3239" s="211">
        <v>42</v>
      </c>
      <c r="B3239" s="211" t="s">
        <v>994</v>
      </c>
      <c r="C3239" s="212"/>
      <c r="D3239" s="214"/>
      <c r="E3239" s="216">
        <f t="shared" ref="E3239:H3239" si="969">E3240</f>
        <v>450000</v>
      </c>
      <c r="F3239" s="216">
        <f t="shared" si="969"/>
        <v>450000</v>
      </c>
      <c r="G3239" s="216">
        <f t="shared" si="969"/>
        <v>0</v>
      </c>
      <c r="H3239" s="216">
        <f t="shared" si="969"/>
        <v>0</v>
      </c>
      <c r="I3239" s="216">
        <f t="shared" si="959"/>
        <v>450000</v>
      </c>
      <c r="J3239" s="120"/>
    </row>
    <row r="3240" spans="1:10" x14ac:dyDescent="0.2">
      <c r="A3240" s="119">
        <v>422</v>
      </c>
      <c r="B3240" s="227" t="s">
        <v>921</v>
      </c>
      <c r="C3240" s="117"/>
      <c r="D3240" s="118"/>
      <c r="E3240" s="145">
        <f>E3241</f>
        <v>450000</v>
      </c>
      <c r="F3240" s="145">
        <f>F3241</f>
        <v>450000</v>
      </c>
      <c r="G3240" s="145">
        <f>G3241</f>
        <v>0</v>
      </c>
      <c r="H3240" s="145">
        <f>H3241</f>
        <v>0</v>
      </c>
      <c r="I3240" s="145">
        <f t="shared" si="959"/>
        <v>450000</v>
      </c>
    </row>
    <row r="3241" spans="1:10" s="115" customFormat="1" x14ac:dyDescent="0.2">
      <c r="A3241" s="139">
        <v>4222</v>
      </c>
      <c r="B3241" s="223" t="s">
        <v>130</v>
      </c>
      <c r="C3241" s="137">
        <v>559</v>
      </c>
      <c r="D3241" s="112" t="s">
        <v>25</v>
      </c>
      <c r="E3241" s="147">
        <v>450000</v>
      </c>
      <c r="F3241" s="147">
        <v>450000</v>
      </c>
      <c r="G3241" s="147"/>
      <c r="H3241" s="147"/>
      <c r="I3241" s="147">
        <f t="shared" si="959"/>
        <v>450000</v>
      </c>
      <c r="J3241" s="120"/>
    </row>
    <row r="3242" spans="1:10" x14ac:dyDescent="0.2">
      <c r="A3242" s="202" t="s">
        <v>862</v>
      </c>
      <c r="B3242" s="225" t="s">
        <v>705</v>
      </c>
      <c r="C3242" s="203"/>
      <c r="D3242" s="203"/>
      <c r="E3242" s="204">
        <f>E3243+E3311+E3355+E3367+E3424+E3463+E3525+E3516+E3581+E3556</f>
        <v>75197092</v>
      </c>
      <c r="F3242" s="204">
        <f>F3243+F3311+F3355+F3367+F3424+F3463+F3525+F3516+F3581+F3556</f>
        <v>75197092</v>
      </c>
      <c r="G3242" s="204">
        <f>G3243+G3311+G3355+G3367+G3424+G3463+G3525+G3516+G3581+G3556</f>
        <v>6275</v>
      </c>
      <c r="H3242" s="204">
        <f>H3243+H3311+H3355+H3367+H3424+H3463+H3525+H3516+H3581+H3556</f>
        <v>0</v>
      </c>
      <c r="I3242" s="204">
        <f t="shared" si="959"/>
        <v>75190817</v>
      </c>
    </row>
    <row r="3243" spans="1:10" ht="31.5" x14ac:dyDescent="0.2">
      <c r="A3243" s="171" t="s">
        <v>823</v>
      </c>
      <c r="B3243" s="173" t="s">
        <v>718</v>
      </c>
      <c r="C3243" s="194"/>
      <c r="D3243" s="194"/>
      <c r="E3243" s="174">
        <f>E3253+E3244</f>
        <v>25701938</v>
      </c>
      <c r="F3243" s="174">
        <f>F3253+F3244</f>
        <v>25701938</v>
      </c>
      <c r="G3243" s="174">
        <f>G3253+G3244</f>
        <v>0</v>
      </c>
      <c r="H3243" s="174">
        <f>H3253+H3244</f>
        <v>0</v>
      </c>
      <c r="I3243" s="174">
        <f t="shared" si="959"/>
        <v>25701938</v>
      </c>
    </row>
    <row r="3244" spans="1:10" x14ac:dyDescent="0.2">
      <c r="A3244" s="207" t="s">
        <v>944</v>
      </c>
      <c r="B3244" s="205" t="s">
        <v>945</v>
      </c>
      <c r="C3244" s="208"/>
      <c r="D3244" s="208"/>
      <c r="E3244" s="209">
        <f>E3245+E3248</f>
        <v>204371</v>
      </c>
      <c r="F3244" s="209">
        <f t="shared" ref="F3244:H3244" si="970">F3245+F3248</f>
        <v>204371</v>
      </c>
      <c r="G3244" s="209">
        <f t="shared" si="970"/>
        <v>0</v>
      </c>
      <c r="H3244" s="209">
        <f t="shared" si="970"/>
        <v>0</v>
      </c>
      <c r="I3244" s="209">
        <f t="shared" si="959"/>
        <v>204371</v>
      </c>
    </row>
    <row r="3245" spans="1:10" x14ac:dyDescent="0.2">
      <c r="A3245" s="210" t="s">
        <v>944</v>
      </c>
      <c r="B3245" s="211" t="s">
        <v>986</v>
      </c>
      <c r="C3245" s="213"/>
      <c r="D3245" s="213"/>
      <c r="E3245" s="213">
        <f>E3246</f>
        <v>204371</v>
      </c>
      <c r="F3245" s="213">
        <f t="shared" ref="F3245:H3245" si="971">F3246</f>
        <v>204371</v>
      </c>
      <c r="G3245" s="213">
        <f t="shared" si="971"/>
        <v>0</v>
      </c>
      <c r="H3245" s="213">
        <f t="shared" si="971"/>
        <v>0</v>
      </c>
      <c r="I3245" s="213">
        <f t="shared" si="959"/>
        <v>204371</v>
      </c>
    </row>
    <row r="3246" spans="1:10" x14ac:dyDescent="0.2">
      <c r="A3246" s="248" t="s">
        <v>1016</v>
      </c>
      <c r="B3246" s="119" t="s">
        <v>138</v>
      </c>
      <c r="C3246" s="120"/>
      <c r="D3246" s="120"/>
      <c r="E3246" s="120">
        <f>E3247</f>
        <v>204371</v>
      </c>
      <c r="F3246" s="120">
        <f t="shared" ref="F3246:H3246" si="972">F3247</f>
        <v>204371</v>
      </c>
      <c r="G3246" s="120">
        <f t="shared" si="972"/>
        <v>0</v>
      </c>
      <c r="H3246" s="120">
        <f t="shared" si="972"/>
        <v>0</v>
      </c>
      <c r="I3246" s="120">
        <f t="shared" si="959"/>
        <v>204371</v>
      </c>
    </row>
    <row r="3247" spans="1:10" x14ac:dyDescent="0.2">
      <c r="A3247" s="129">
        <v>3121</v>
      </c>
      <c r="B3247" s="222" t="s">
        <v>138</v>
      </c>
      <c r="C3247" s="111">
        <v>31</v>
      </c>
      <c r="D3247" s="112" t="s">
        <v>25</v>
      </c>
      <c r="E3247" s="179">
        <v>204371</v>
      </c>
      <c r="F3247" s="179">
        <v>204371</v>
      </c>
      <c r="G3247" s="120"/>
      <c r="H3247" s="120"/>
      <c r="I3247" s="179">
        <f t="shared" si="959"/>
        <v>204371</v>
      </c>
    </row>
    <row r="3248" spans="1:10" s="115" customFormat="1" x14ac:dyDescent="0.2">
      <c r="A3248" s="217">
        <v>32</v>
      </c>
      <c r="B3248" s="211" t="s">
        <v>987</v>
      </c>
      <c r="C3248" s="212"/>
      <c r="D3248" s="214"/>
      <c r="E3248" s="215">
        <f t="shared" ref="E3248:H3248" si="973">E3249+E3251</f>
        <v>0</v>
      </c>
      <c r="F3248" s="215">
        <f t="shared" si="973"/>
        <v>0</v>
      </c>
      <c r="G3248" s="215">
        <f t="shared" si="973"/>
        <v>0</v>
      </c>
      <c r="H3248" s="215">
        <f t="shared" si="973"/>
        <v>0</v>
      </c>
      <c r="I3248" s="215">
        <f t="shared" si="959"/>
        <v>0</v>
      </c>
      <c r="J3248" s="120"/>
    </row>
    <row r="3249" spans="1:10" s="115" customFormat="1" x14ac:dyDescent="0.2">
      <c r="A3249" s="126">
        <v>322</v>
      </c>
      <c r="B3249" s="227" t="s">
        <v>917</v>
      </c>
      <c r="C3249" s="117"/>
      <c r="D3249" s="128"/>
      <c r="E3249" s="121">
        <f t="shared" ref="E3249:H3249" si="974">E3250</f>
        <v>0</v>
      </c>
      <c r="F3249" s="121">
        <f t="shared" si="974"/>
        <v>0</v>
      </c>
      <c r="G3249" s="121">
        <f t="shared" si="974"/>
        <v>0</v>
      </c>
      <c r="H3249" s="121">
        <f t="shared" si="974"/>
        <v>0</v>
      </c>
      <c r="I3249" s="121">
        <f t="shared" si="959"/>
        <v>0</v>
      </c>
      <c r="J3249" s="120"/>
    </row>
    <row r="3250" spans="1:10" ht="15" x14ac:dyDescent="0.2">
      <c r="A3250" s="129">
        <v>3223</v>
      </c>
      <c r="B3250" s="222" t="s">
        <v>115</v>
      </c>
      <c r="C3250" s="111">
        <v>31</v>
      </c>
      <c r="D3250" s="112" t="s">
        <v>25</v>
      </c>
      <c r="E3250" s="179">
        <v>0</v>
      </c>
      <c r="F3250" s="179">
        <v>0</v>
      </c>
      <c r="G3250" s="179"/>
      <c r="H3250" s="179"/>
      <c r="I3250" s="179">
        <f t="shared" si="959"/>
        <v>0</v>
      </c>
    </row>
    <row r="3251" spans="1:10" x14ac:dyDescent="0.2">
      <c r="A3251" s="126">
        <v>323</v>
      </c>
      <c r="B3251" s="227" t="s">
        <v>918</v>
      </c>
      <c r="C3251" s="117"/>
      <c r="D3251" s="128"/>
      <c r="E3251" s="121">
        <f t="shared" ref="E3251:H3251" si="975">E3252</f>
        <v>0</v>
      </c>
      <c r="F3251" s="121">
        <f t="shared" si="975"/>
        <v>0</v>
      </c>
      <c r="G3251" s="121">
        <f t="shared" si="975"/>
        <v>0</v>
      </c>
      <c r="H3251" s="121">
        <f t="shared" si="975"/>
        <v>0</v>
      </c>
      <c r="I3251" s="121">
        <f t="shared" si="959"/>
        <v>0</v>
      </c>
    </row>
    <row r="3252" spans="1:10" s="115" customFormat="1" x14ac:dyDescent="0.2">
      <c r="A3252" s="129">
        <v>3234</v>
      </c>
      <c r="B3252" s="222" t="s">
        <v>120</v>
      </c>
      <c r="C3252" s="111">
        <v>31</v>
      </c>
      <c r="D3252" s="112" t="s">
        <v>25</v>
      </c>
      <c r="E3252" s="179">
        <v>0</v>
      </c>
      <c r="F3252" s="179">
        <v>0</v>
      </c>
      <c r="G3252" s="179"/>
      <c r="H3252" s="179"/>
      <c r="I3252" s="179">
        <f t="shared" si="959"/>
        <v>0</v>
      </c>
      <c r="J3252" s="120"/>
    </row>
    <row r="3253" spans="1:10" x14ac:dyDescent="0.2">
      <c r="A3253" s="207" t="s">
        <v>950</v>
      </c>
      <c r="B3253" s="205" t="s">
        <v>951</v>
      </c>
      <c r="C3253" s="208"/>
      <c r="D3253" s="208"/>
      <c r="E3253" s="209">
        <f t="shared" ref="E3253:H3253" si="976">E3254+E3264+E3296+E3302+E3305</f>
        <v>25497567</v>
      </c>
      <c r="F3253" s="209">
        <f t="shared" si="976"/>
        <v>25497567</v>
      </c>
      <c r="G3253" s="209">
        <f t="shared" si="976"/>
        <v>0</v>
      </c>
      <c r="H3253" s="209">
        <f t="shared" si="976"/>
        <v>0</v>
      </c>
      <c r="I3253" s="209">
        <f t="shared" si="959"/>
        <v>25497567</v>
      </c>
    </row>
    <row r="3254" spans="1:10" x14ac:dyDescent="0.2">
      <c r="A3254" s="210" t="s">
        <v>944</v>
      </c>
      <c r="B3254" s="211" t="s">
        <v>986</v>
      </c>
      <c r="C3254" s="212"/>
      <c r="D3254" s="212"/>
      <c r="E3254" s="213">
        <f t="shared" ref="E3254:H3254" si="977">E3255+E3260+E3262</f>
        <v>12786000</v>
      </c>
      <c r="F3254" s="213">
        <f t="shared" si="977"/>
        <v>12786000</v>
      </c>
      <c r="G3254" s="213">
        <f t="shared" si="977"/>
        <v>0</v>
      </c>
      <c r="H3254" s="213">
        <f t="shared" si="977"/>
        <v>0</v>
      </c>
      <c r="I3254" s="213">
        <f t="shared" si="959"/>
        <v>12786000</v>
      </c>
    </row>
    <row r="3255" spans="1:10" x14ac:dyDescent="0.2">
      <c r="A3255" s="126">
        <v>311</v>
      </c>
      <c r="B3255" s="226" t="s">
        <v>914</v>
      </c>
      <c r="C3255" s="117"/>
      <c r="D3255" s="128"/>
      <c r="E3255" s="121">
        <f>E3256+E3257+E3258+E3259</f>
        <v>10003000</v>
      </c>
      <c r="F3255" s="121">
        <f>F3256+F3257+F3258+F3259</f>
        <v>10003000</v>
      </c>
      <c r="G3255" s="121">
        <f>G3256+G3257+G3258+G3259</f>
        <v>0</v>
      </c>
      <c r="H3255" s="121">
        <f>H3256+H3257+H3258+H3259</f>
        <v>0</v>
      </c>
      <c r="I3255" s="121">
        <f t="shared" si="959"/>
        <v>10003000</v>
      </c>
    </row>
    <row r="3256" spans="1:10" ht="15" x14ac:dyDescent="0.2">
      <c r="A3256" s="129">
        <v>3111</v>
      </c>
      <c r="B3256" s="222" t="s">
        <v>19</v>
      </c>
      <c r="C3256" s="111">
        <v>43</v>
      </c>
      <c r="D3256" s="112" t="s">
        <v>25</v>
      </c>
      <c r="E3256" s="179">
        <v>10000000</v>
      </c>
      <c r="F3256" s="179">
        <v>10000000</v>
      </c>
      <c r="G3256" s="179"/>
      <c r="H3256" s="179"/>
      <c r="I3256" s="179">
        <f t="shared" si="959"/>
        <v>10000000</v>
      </c>
    </row>
    <row r="3257" spans="1:10" ht="15" x14ac:dyDescent="0.2">
      <c r="A3257" s="129">
        <v>3112</v>
      </c>
      <c r="B3257" s="222" t="s">
        <v>632</v>
      </c>
      <c r="C3257" s="111">
        <v>43</v>
      </c>
      <c r="D3257" s="112" t="s">
        <v>25</v>
      </c>
      <c r="E3257" s="179">
        <v>1000</v>
      </c>
      <c r="F3257" s="179">
        <v>1000</v>
      </c>
      <c r="G3257" s="179"/>
      <c r="H3257" s="179"/>
      <c r="I3257" s="179">
        <f t="shared" si="959"/>
        <v>1000</v>
      </c>
    </row>
    <row r="3258" spans="1:10" s="115" customFormat="1" x14ac:dyDescent="0.2">
      <c r="A3258" s="129">
        <v>3113</v>
      </c>
      <c r="B3258" s="222" t="s">
        <v>20</v>
      </c>
      <c r="C3258" s="111">
        <v>43</v>
      </c>
      <c r="D3258" s="112" t="s">
        <v>25</v>
      </c>
      <c r="E3258" s="179">
        <v>1000</v>
      </c>
      <c r="F3258" s="179">
        <v>1000</v>
      </c>
      <c r="G3258" s="179"/>
      <c r="H3258" s="179"/>
      <c r="I3258" s="179">
        <f t="shared" si="959"/>
        <v>1000</v>
      </c>
      <c r="J3258" s="120"/>
    </row>
    <row r="3259" spans="1:10" ht="15" x14ac:dyDescent="0.2">
      <c r="A3259" s="129">
        <v>3114</v>
      </c>
      <c r="B3259" s="222" t="s">
        <v>21</v>
      </c>
      <c r="C3259" s="111">
        <v>43</v>
      </c>
      <c r="D3259" s="112" t="s">
        <v>25</v>
      </c>
      <c r="E3259" s="179">
        <v>1000</v>
      </c>
      <c r="F3259" s="179">
        <v>1000</v>
      </c>
      <c r="G3259" s="179"/>
      <c r="H3259" s="179"/>
      <c r="I3259" s="179">
        <f t="shared" si="959"/>
        <v>1000</v>
      </c>
    </row>
    <row r="3260" spans="1:10" x14ac:dyDescent="0.2">
      <c r="A3260" s="126">
        <v>312</v>
      </c>
      <c r="B3260" s="227" t="s">
        <v>22</v>
      </c>
      <c r="C3260" s="117"/>
      <c r="D3260" s="128"/>
      <c r="E3260" s="121">
        <f>E3261</f>
        <v>1150000</v>
      </c>
      <c r="F3260" s="121">
        <f>F3261</f>
        <v>1150000</v>
      </c>
      <c r="G3260" s="121">
        <f>G3261</f>
        <v>0</v>
      </c>
      <c r="H3260" s="121">
        <f>H3261</f>
        <v>0</v>
      </c>
      <c r="I3260" s="121">
        <f t="shared" si="959"/>
        <v>1150000</v>
      </c>
    </row>
    <row r="3261" spans="1:10" ht="15" x14ac:dyDescent="0.2">
      <c r="A3261" s="129">
        <v>3121</v>
      </c>
      <c r="B3261" s="222" t="s">
        <v>138</v>
      </c>
      <c r="C3261" s="111">
        <v>43</v>
      </c>
      <c r="D3261" s="112" t="s">
        <v>25</v>
      </c>
      <c r="E3261" s="179">
        <v>1150000</v>
      </c>
      <c r="F3261" s="179">
        <v>1150000</v>
      </c>
      <c r="G3261" s="179"/>
      <c r="H3261" s="179"/>
      <c r="I3261" s="179">
        <f t="shared" si="959"/>
        <v>1150000</v>
      </c>
    </row>
    <row r="3262" spans="1:10" x14ac:dyDescent="0.2">
      <c r="A3262" s="126">
        <v>313</v>
      </c>
      <c r="B3262" s="227" t="s">
        <v>915</v>
      </c>
      <c r="C3262" s="117"/>
      <c r="D3262" s="128"/>
      <c r="E3262" s="121">
        <f>E3263</f>
        <v>1633000</v>
      </c>
      <c r="F3262" s="121">
        <f>F3263</f>
        <v>1633000</v>
      </c>
      <c r="G3262" s="121">
        <f>G3263</f>
        <v>0</v>
      </c>
      <c r="H3262" s="121">
        <f>H3263</f>
        <v>0</v>
      </c>
      <c r="I3262" s="121">
        <f t="shared" si="959"/>
        <v>1633000</v>
      </c>
    </row>
    <row r="3263" spans="1:10" ht="15" x14ac:dyDescent="0.2">
      <c r="A3263" s="129">
        <v>3132</v>
      </c>
      <c r="B3263" s="222" t="s">
        <v>280</v>
      </c>
      <c r="C3263" s="111">
        <v>43</v>
      </c>
      <c r="D3263" s="112" t="s">
        <v>25</v>
      </c>
      <c r="E3263" s="179">
        <v>1633000</v>
      </c>
      <c r="F3263" s="179">
        <v>1633000</v>
      </c>
      <c r="G3263" s="179"/>
      <c r="H3263" s="179"/>
      <c r="I3263" s="179">
        <f t="shared" si="959"/>
        <v>1633000</v>
      </c>
    </row>
    <row r="3264" spans="1:10" s="115" customFormat="1" x14ac:dyDescent="0.2">
      <c r="A3264" s="217">
        <v>32</v>
      </c>
      <c r="B3264" s="211" t="s">
        <v>987</v>
      </c>
      <c r="C3264" s="212"/>
      <c r="D3264" s="214"/>
      <c r="E3264" s="215">
        <f t="shared" ref="E3264:H3264" si="978">E3265+E3270+E3277+E3286+E3288</f>
        <v>12385067</v>
      </c>
      <c r="F3264" s="215">
        <f t="shared" si="978"/>
        <v>12385067</v>
      </c>
      <c r="G3264" s="215">
        <f t="shared" si="978"/>
        <v>0</v>
      </c>
      <c r="H3264" s="215">
        <f t="shared" si="978"/>
        <v>0</v>
      </c>
      <c r="I3264" s="215">
        <f t="shared" si="959"/>
        <v>12385067</v>
      </c>
      <c r="J3264" s="120"/>
    </row>
    <row r="3265" spans="1:10" x14ac:dyDescent="0.2">
      <c r="A3265" s="126">
        <v>321</v>
      </c>
      <c r="B3265" s="227" t="s">
        <v>916</v>
      </c>
      <c r="C3265" s="117"/>
      <c r="D3265" s="128"/>
      <c r="E3265" s="121">
        <f>E3266+E3267+E3268+E3269</f>
        <v>470000</v>
      </c>
      <c r="F3265" s="121">
        <f>F3266+F3267+F3268+F3269</f>
        <v>470000</v>
      </c>
      <c r="G3265" s="121">
        <f>G3266+G3267+G3268+G3269</f>
        <v>0</v>
      </c>
      <c r="H3265" s="121">
        <f>H3266+H3267+H3268+H3269</f>
        <v>0</v>
      </c>
      <c r="I3265" s="121">
        <f t="shared" si="959"/>
        <v>470000</v>
      </c>
    </row>
    <row r="3266" spans="1:10" ht="15" x14ac:dyDescent="0.2">
      <c r="A3266" s="129">
        <v>3211</v>
      </c>
      <c r="B3266" s="222" t="s">
        <v>110</v>
      </c>
      <c r="C3266" s="111">
        <v>43</v>
      </c>
      <c r="D3266" s="112" t="s">
        <v>25</v>
      </c>
      <c r="E3266" s="179">
        <v>140000</v>
      </c>
      <c r="F3266" s="179">
        <v>140000</v>
      </c>
      <c r="G3266" s="179"/>
      <c r="H3266" s="179"/>
      <c r="I3266" s="179">
        <f t="shared" si="959"/>
        <v>140000</v>
      </c>
    </row>
    <row r="3267" spans="1:10" ht="15" x14ac:dyDescent="0.2">
      <c r="A3267" s="129">
        <v>3212</v>
      </c>
      <c r="B3267" s="222" t="s">
        <v>111</v>
      </c>
      <c r="C3267" s="111">
        <v>43</v>
      </c>
      <c r="D3267" s="112" t="s">
        <v>25</v>
      </c>
      <c r="E3267" s="179">
        <v>240000</v>
      </c>
      <c r="F3267" s="179">
        <v>240000</v>
      </c>
      <c r="G3267" s="179"/>
      <c r="H3267" s="179"/>
      <c r="I3267" s="179">
        <f t="shared" si="959"/>
        <v>240000</v>
      </c>
    </row>
    <row r="3268" spans="1:10" s="115" customFormat="1" x14ac:dyDescent="0.2">
      <c r="A3268" s="129">
        <v>3213</v>
      </c>
      <c r="B3268" s="222" t="s">
        <v>112</v>
      </c>
      <c r="C3268" s="111">
        <v>43</v>
      </c>
      <c r="D3268" s="112" t="s">
        <v>25</v>
      </c>
      <c r="E3268" s="179">
        <v>70000</v>
      </c>
      <c r="F3268" s="179">
        <v>70000</v>
      </c>
      <c r="G3268" s="179"/>
      <c r="H3268" s="179"/>
      <c r="I3268" s="179">
        <f t="shared" si="959"/>
        <v>70000</v>
      </c>
      <c r="J3268" s="120"/>
    </row>
    <row r="3269" spans="1:10" ht="15" x14ac:dyDescent="0.2">
      <c r="A3269" s="129">
        <v>3214</v>
      </c>
      <c r="B3269" s="222" t="s">
        <v>234</v>
      </c>
      <c r="C3269" s="111">
        <v>43</v>
      </c>
      <c r="D3269" s="112" t="s">
        <v>25</v>
      </c>
      <c r="E3269" s="179">
        <v>20000</v>
      </c>
      <c r="F3269" s="179">
        <v>20000</v>
      </c>
      <c r="G3269" s="179"/>
      <c r="H3269" s="179"/>
      <c r="I3269" s="179">
        <f t="shared" si="959"/>
        <v>20000</v>
      </c>
    </row>
    <row r="3270" spans="1:10" s="115" customFormat="1" x14ac:dyDescent="0.2">
      <c r="A3270" s="126">
        <v>322</v>
      </c>
      <c r="B3270" s="227" t="s">
        <v>917</v>
      </c>
      <c r="C3270" s="117"/>
      <c r="D3270" s="128"/>
      <c r="E3270" s="121">
        <f>E3271+E3272+E3273+E3274+E3275+E3276</f>
        <v>990067</v>
      </c>
      <c r="F3270" s="121">
        <f>F3271+F3272+F3273+F3274+F3275+F3276</f>
        <v>990067</v>
      </c>
      <c r="G3270" s="121">
        <f>G3271+G3272+G3273+G3274+G3275+G3276</f>
        <v>0</v>
      </c>
      <c r="H3270" s="121">
        <f>H3271+H3272+H3273+H3274+H3275+H3276</f>
        <v>0</v>
      </c>
      <c r="I3270" s="121">
        <f t="shared" si="959"/>
        <v>990067</v>
      </c>
      <c r="J3270" s="120"/>
    </row>
    <row r="3271" spans="1:10" ht="15" x14ac:dyDescent="0.2">
      <c r="A3271" s="129">
        <v>3221</v>
      </c>
      <c r="B3271" s="222" t="s">
        <v>146</v>
      </c>
      <c r="C3271" s="111">
        <v>43</v>
      </c>
      <c r="D3271" s="112" t="s">
        <v>25</v>
      </c>
      <c r="E3271" s="179">
        <v>240000</v>
      </c>
      <c r="F3271" s="179">
        <v>240000</v>
      </c>
      <c r="G3271" s="179"/>
      <c r="H3271" s="179"/>
      <c r="I3271" s="179">
        <f t="shared" si="959"/>
        <v>240000</v>
      </c>
    </row>
    <row r="3272" spans="1:10" ht="15" x14ac:dyDescent="0.2">
      <c r="A3272" s="129">
        <v>3222</v>
      </c>
      <c r="B3272" s="222" t="s">
        <v>114</v>
      </c>
      <c r="C3272" s="111">
        <v>43</v>
      </c>
      <c r="D3272" s="112" t="s">
        <v>25</v>
      </c>
      <c r="E3272" s="179">
        <v>30000</v>
      </c>
      <c r="F3272" s="179">
        <v>30000</v>
      </c>
      <c r="G3272" s="179"/>
      <c r="H3272" s="179"/>
      <c r="I3272" s="179">
        <f t="shared" si="959"/>
        <v>30000</v>
      </c>
    </row>
    <row r="3273" spans="1:10" ht="15" x14ac:dyDescent="0.2">
      <c r="A3273" s="129">
        <v>3223</v>
      </c>
      <c r="B3273" s="222" t="s">
        <v>115</v>
      </c>
      <c r="C3273" s="111">
        <v>43</v>
      </c>
      <c r="D3273" s="112" t="s">
        <v>25</v>
      </c>
      <c r="E3273" s="179">
        <v>550067</v>
      </c>
      <c r="F3273" s="179">
        <v>550067</v>
      </c>
      <c r="G3273" s="179"/>
      <c r="H3273" s="179"/>
      <c r="I3273" s="179">
        <f t="shared" si="959"/>
        <v>550067</v>
      </c>
    </row>
    <row r="3274" spans="1:10" ht="15" x14ac:dyDescent="0.2">
      <c r="A3274" s="129">
        <v>3224</v>
      </c>
      <c r="B3274" s="222" t="s">
        <v>144</v>
      </c>
      <c r="C3274" s="111">
        <v>43</v>
      </c>
      <c r="D3274" s="112" t="s">
        <v>25</v>
      </c>
      <c r="E3274" s="179">
        <v>40000</v>
      </c>
      <c r="F3274" s="179">
        <v>40000</v>
      </c>
      <c r="G3274" s="179"/>
      <c r="H3274" s="179"/>
      <c r="I3274" s="179">
        <f t="shared" ref="I3274:I3339" si="979">F3274-G3274+H3274</f>
        <v>40000</v>
      </c>
    </row>
    <row r="3275" spans="1:10" ht="15" x14ac:dyDescent="0.2">
      <c r="A3275" s="129">
        <v>3225</v>
      </c>
      <c r="B3275" s="222" t="s">
        <v>151</v>
      </c>
      <c r="C3275" s="111">
        <v>43</v>
      </c>
      <c r="D3275" s="112" t="s">
        <v>25</v>
      </c>
      <c r="E3275" s="179">
        <v>100000</v>
      </c>
      <c r="F3275" s="179">
        <v>100000</v>
      </c>
      <c r="G3275" s="179"/>
      <c r="H3275" s="179"/>
      <c r="I3275" s="179">
        <f t="shared" si="979"/>
        <v>100000</v>
      </c>
    </row>
    <row r="3276" spans="1:10" ht="15" x14ac:dyDescent="0.2">
      <c r="A3276" s="129">
        <v>3227</v>
      </c>
      <c r="B3276" s="222" t="s">
        <v>235</v>
      </c>
      <c r="C3276" s="111">
        <v>43</v>
      </c>
      <c r="D3276" s="112" t="s">
        <v>25</v>
      </c>
      <c r="E3276" s="179">
        <v>30000</v>
      </c>
      <c r="F3276" s="179">
        <v>30000</v>
      </c>
      <c r="G3276" s="179"/>
      <c r="H3276" s="179"/>
      <c r="I3276" s="179">
        <f t="shared" si="979"/>
        <v>30000</v>
      </c>
    </row>
    <row r="3277" spans="1:10" x14ac:dyDescent="0.2">
      <c r="A3277" s="126">
        <v>323</v>
      </c>
      <c r="B3277" s="227" t="s">
        <v>918</v>
      </c>
      <c r="C3277" s="117"/>
      <c r="D3277" s="128"/>
      <c r="E3277" s="121">
        <f>E3278+E3279+E3280+E3281+E3282+E3283+E3284+E3285</f>
        <v>9880000</v>
      </c>
      <c r="F3277" s="121">
        <f>F3278+F3279+F3280+F3281+F3282+F3283+F3284+F3285</f>
        <v>9880000</v>
      </c>
      <c r="G3277" s="121">
        <f>G3278+G3279+G3280+G3281+G3282+G3283+G3284+G3285</f>
        <v>0</v>
      </c>
      <c r="H3277" s="121">
        <f>H3278+H3279+H3280+H3281+H3282+H3283+H3284+H3285</f>
        <v>0</v>
      </c>
      <c r="I3277" s="121">
        <f t="shared" si="979"/>
        <v>9880000</v>
      </c>
    </row>
    <row r="3278" spans="1:10" s="146" customFormat="1" x14ac:dyDescent="0.2">
      <c r="A3278" s="129">
        <v>3231</v>
      </c>
      <c r="B3278" s="222" t="s">
        <v>117</v>
      </c>
      <c r="C3278" s="111">
        <v>43</v>
      </c>
      <c r="D3278" s="112" t="s">
        <v>25</v>
      </c>
      <c r="E3278" s="179">
        <v>270000</v>
      </c>
      <c r="F3278" s="179">
        <v>270000</v>
      </c>
      <c r="G3278" s="179"/>
      <c r="H3278" s="179"/>
      <c r="I3278" s="179">
        <f t="shared" si="979"/>
        <v>270000</v>
      </c>
      <c r="J3278" s="148"/>
    </row>
    <row r="3279" spans="1:10" s="115" customFormat="1" x14ac:dyDescent="0.2">
      <c r="A3279" s="129">
        <v>3232</v>
      </c>
      <c r="B3279" s="222" t="s">
        <v>118</v>
      </c>
      <c r="C3279" s="111">
        <v>43</v>
      </c>
      <c r="D3279" s="112" t="s">
        <v>25</v>
      </c>
      <c r="E3279" s="179">
        <v>250000</v>
      </c>
      <c r="F3279" s="179">
        <v>250000</v>
      </c>
      <c r="G3279" s="179"/>
      <c r="H3279" s="179"/>
      <c r="I3279" s="179">
        <f t="shared" si="979"/>
        <v>250000</v>
      </c>
      <c r="J3279" s="120"/>
    </row>
    <row r="3280" spans="1:10" ht="15" x14ac:dyDescent="0.2">
      <c r="A3280" s="129">
        <v>3233</v>
      </c>
      <c r="B3280" s="222" t="s">
        <v>119</v>
      </c>
      <c r="C3280" s="111">
        <v>43</v>
      </c>
      <c r="D3280" s="112" t="s">
        <v>25</v>
      </c>
      <c r="E3280" s="179">
        <v>400000</v>
      </c>
      <c r="F3280" s="179">
        <v>400000</v>
      </c>
      <c r="G3280" s="179"/>
      <c r="H3280" s="179"/>
      <c r="I3280" s="179">
        <f t="shared" si="979"/>
        <v>400000</v>
      </c>
    </row>
    <row r="3281" spans="1:10" s="115" customFormat="1" x14ac:dyDescent="0.2">
      <c r="A3281" s="129">
        <v>3234</v>
      </c>
      <c r="B3281" s="222" t="s">
        <v>120</v>
      </c>
      <c r="C3281" s="111">
        <v>43</v>
      </c>
      <c r="D3281" s="112" t="s">
        <v>25</v>
      </c>
      <c r="E3281" s="179">
        <v>850000</v>
      </c>
      <c r="F3281" s="179">
        <v>850000</v>
      </c>
      <c r="G3281" s="179"/>
      <c r="H3281" s="179"/>
      <c r="I3281" s="179">
        <f t="shared" si="979"/>
        <v>850000</v>
      </c>
      <c r="J3281" s="120"/>
    </row>
    <row r="3282" spans="1:10" ht="15" x14ac:dyDescent="0.2">
      <c r="A3282" s="129">
        <v>3236</v>
      </c>
      <c r="B3282" s="222" t="s">
        <v>121</v>
      </c>
      <c r="C3282" s="111">
        <v>43</v>
      </c>
      <c r="D3282" s="112" t="s">
        <v>25</v>
      </c>
      <c r="E3282" s="179">
        <v>10000</v>
      </c>
      <c r="F3282" s="179">
        <v>10000</v>
      </c>
      <c r="G3282" s="179"/>
      <c r="H3282" s="179"/>
      <c r="I3282" s="179">
        <f t="shared" si="979"/>
        <v>10000</v>
      </c>
    </row>
    <row r="3283" spans="1:10" ht="15" x14ac:dyDescent="0.2">
      <c r="A3283" s="129">
        <v>3237</v>
      </c>
      <c r="B3283" s="222" t="s">
        <v>36</v>
      </c>
      <c r="C3283" s="111">
        <v>43</v>
      </c>
      <c r="D3283" s="112" t="s">
        <v>25</v>
      </c>
      <c r="E3283" s="179">
        <v>900000</v>
      </c>
      <c r="F3283" s="179">
        <v>900000</v>
      </c>
      <c r="G3283" s="179"/>
      <c r="H3283" s="179"/>
      <c r="I3283" s="179">
        <f t="shared" si="979"/>
        <v>900000</v>
      </c>
    </row>
    <row r="3284" spans="1:10" ht="15" x14ac:dyDescent="0.2">
      <c r="A3284" s="129">
        <v>3238</v>
      </c>
      <c r="B3284" s="222" t="s">
        <v>122</v>
      </c>
      <c r="C3284" s="111">
        <v>43</v>
      </c>
      <c r="D3284" s="112" t="s">
        <v>25</v>
      </c>
      <c r="E3284" s="179">
        <v>200000</v>
      </c>
      <c r="F3284" s="179">
        <v>200000</v>
      </c>
      <c r="G3284" s="179"/>
      <c r="H3284" s="179"/>
      <c r="I3284" s="179">
        <f t="shared" si="979"/>
        <v>200000</v>
      </c>
    </row>
    <row r="3285" spans="1:10" s="146" customFormat="1" x14ac:dyDescent="0.2">
      <c r="A3285" s="129">
        <v>3239</v>
      </c>
      <c r="B3285" s="222" t="s">
        <v>727</v>
      </c>
      <c r="C3285" s="111">
        <v>43</v>
      </c>
      <c r="D3285" s="112" t="s">
        <v>25</v>
      </c>
      <c r="E3285" s="179">
        <v>7000000</v>
      </c>
      <c r="F3285" s="179">
        <v>7000000</v>
      </c>
      <c r="G3285" s="179"/>
      <c r="H3285" s="179"/>
      <c r="I3285" s="179">
        <f t="shared" si="979"/>
        <v>7000000</v>
      </c>
      <c r="J3285" s="148"/>
    </row>
    <row r="3286" spans="1:10" s="115" customFormat="1" x14ac:dyDescent="0.2">
      <c r="A3286" s="126">
        <v>324</v>
      </c>
      <c r="B3286" s="227" t="s">
        <v>238</v>
      </c>
      <c r="C3286" s="117"/>
      <c r="D3286" s="128"/>
      <c r="E3286" s="121">
        <f>E3287</f>
        <v>5000</v>
      </c>
      <c r="F3286" s="121">
        <f>F3287</f>
        <v>5000</v>
      </c>
      <c r="G3286" s="121">
        <f>G3287</f>
        <v>0</v>
      </c>
      <c r="H3286" s="121">
        <f>H3287</f>
        <v>0</v>
      </c>
      <c r="I3286" s="121">
        <f t="shared" si="979"/>
        <v>5000</v>
      </c>
      <c r="J3286" s="120"/>
    </row>
    <row r="3287" spans="1:10" ht="15" x14ac:dyDescent="0.2">
      <c r="A3287" s="129">
        <v>3241</v>
      </c>
      <c r="B3287" s="222" t="s">
        <v>238</v>
      </c>
      <c r="C3287" s="111">
        <v>43</v>
      </c>
      <c r="D3287" s="112" t="s">
        <v>25</v>
      </c>
      <c r="E3287" s="179">
        <v>5000</v>
      </c>
      <c r="F3287" s="179">
        <v>5000</v>
      </c>
      <c r="G3287" s="179"/>
      <c r="H3287" s="179"/>
      <c r="I3287" s="179">
        <f t="shared" si="979"/>
        <v>5000</v>
      </c>
    </row>
    <row r="3288" spans="1:10" x14ac:dyDescent="0.2">
      <c r="A3288" s="126">
        <v>329</v>
      </c>
      <c r="B3288" s="227" t="s">
        <v>125</v>
      </c>
      <c r="C3288" s="117"/>
      <c r="D3288" s="128"/>
      <c r="E3288" s="121">
        <f>E3289+E3290+E3291+E3292+E3293+E3294+E3295</f>
        <v>1040000</v>
      </c>
      <c r="F3288" s="121">
        <f>F3289+F3290+F3291+F3292+F3293+F3294+F3295</f>
        <v>1040000</v>
      </c>
      <c r="G3288" s="121">
        <f>G3289+G3290+G3291+G3292+G3293+G3294+G3295</f>
        <v>0</v>
      </c>
      <c r="H3288" s="121">
        <f>H3289+H3290+H3291+H3292+H3293+H3294+H3295</f>
        <v>0</v>
      </c>
      <c r="I3288" s="121">
        <f t="shared" si="979"/>
        <v>1040000</v>
      </c>
    </row>
    <row r="3289" spans="1:10" ht="30" x14ac:dyDescent="0.2">
      <c r="A3289" s="129">
        <v>3291</v>
      </c>
      <c r="B3289" s="222" t="s">
        <v>152</v>
      </c>
      <c r="C3289" s="111">
        <v>43</v>
      </c>
      <c r="D3289" s="112" t="s">
        <v>25</v>
      </c>
      <c r="E3289" s="179">
        <v>280000</v>
      </c>
      <c r="F3289" s="179">
        <v>280000</v>
      </c>
      <c r="G3289" s="179"/>
      <c r="H3289" s="179"/>
      <c r="I3289" s="179">
        <f t="shared" si="979"/>
        <v>280000</v>
      </c>
    </row>
    <row r="3290" spans="1:10" ht="15" x14ac:dyDescent="0.2">
      <c r="A3290" s="129">
        <v>3292</v>
      </c>
      <c r="B3290" s="222" t="s">
        <v>123</v>
      </c>
      <c r="C3290" s="111">
        <v>43</v>
      </c>
      <c r="D3290" s="112" t="s">
        <v>25</v>
      </c>
      <c r="E3290" s="179">
        <v>170000</v>
      </c>
      <c r="F3290" s="179">
        <v>170000</v>
      </c>
      <c r="G3290" s="179"/>
      <c r="H3290" s="179"/>
      <c r="I3290" s="179">
        <f t="shared" si="979"/>
        <v>170000</v>
      </c>
    </row>
    <row r="3291" spans="1:10" s="146" customFormat="1" x14ac:dyDescent="0.2">
      <c r="A3291" s="129">
        <v>3293</v>
      </c>
      <c r="B3291" s="222" t="s">
        <v>124</v>
      </c>
      <c r="C3291" s="111">
        <v>43</v>
      </c>
      <c r="D3291" s="112" t="s">
        <v>25</v>
      </c>
      <c r="E3291" s="179">
        <v>130000</v>
      </c>
      <c r="F3291" s="179">
        <v>130000</v>
      </c>
      <c r="G3291" s="179"/>
      <c r="H3291" s="179"/>
      <c r="I3291" s="179">
        <f t="shared" si="979"/>
        <v>130000</v>
      </c>
      <c r="J3291" s="148"/>
    </row>
    <row r="3292" spans="1:10" s="115" customFormat="1" x14ac:dyDescent="0.2">
      <c r="A3292" s="129">
        <v>3294</v>
      </c>
      <c r="B3292" s="222" t="s">
        <v>610</v>
      </c>
      <c r="C3292" s="111">
        <v>43</v>
      </c>
      <c r="D3292" s="112" t="s">
        <v>25</v>
      </c>
      <c r="E3292" s="179">
        <v>300000</v>
      </c>
      <c r="F3292" s="179">
        <v>300000</v>
      </c>
      <c r="G3292" s="179"/>
      <c r="H3292" s="179"/>
      <c r="I3292" s="179">
        <f t="shared" si="979"/>
        <v>300000</v>
      </c>
      <c r="J3292" s="120"/>
    </row>
    <row r="3293" spans="1:10" ht="15" x14ac:dyDescent="0.2">
      <c r="A3293" s="129">
        <v>3295</v>
      </c>
      <c r="B3293" s="222" t="s">
        <v>237</v>
      </c>
      <c r="C3293" s="111">
        <v>43</v>
      </c>
      <c r="D3293" s="112" t="s">
        <v>25</v>
      </c>
      <c r="E3293" s="179">
        <v>60000</v>
      </c>
      <c r="F3293" s="179">
        <v>60000</v>
      </c>
      <c r="G3293" s="179"/>
      <c r="H3293" s="179"/>
      <c r="I3293" s="179">
        <f t="shared" si="979"/>
        <v>60000</v>
      </c>
    </row>
    <row r="3294" spans="1:10" s="115" customFormat="1" x14ac:dyDescent="0.2">
      <c r="A3294" s="129">
        <v>3296</v>
      </c>
      <c r="B3294" s="222" t="s">
        <v>611</v>
      </c>
      <c r="C3294" s="111">
        <v>43</v>
      </c>
      <c r="D3294" s="112" t="s">
        <v>25</v>
      </c>
      <c r="E3294" s="179">
        <v>50000</v>
      </c>
      <c r="F3294" s="179">
        <v>50000</v>
      </c>
      <c r="G3294" s="179"/>
      <c r="H3294" s="179"/>
      <c r="I3294" s="179">
        <f t="shared" si="979"/>
        <v>50000</v>
      </c>
      <c r="J3294" s="120"/>
    </row>
    <row r="3295" spans="1:10" s="146" customFormat="1" x14ac:dyDescent="0.2">
      <c r="A3295" s="129">
        <v>3299</v>
      </c>
      <c r="B3295" s="222" t="s">
        <v>125</v>
      </c>
      <c r="C3295" s="111">
        <v>43</v>
      </c>
      <c r="D3295" s="112" t="s">
        <v>25</v>
      </c>
      <c r="E3295" s="179">
        <v>50000</v>
      </c>
      <c r="F3295" s="179">
        <v>50000</v>
      </c>
      <c r="G3295" s="179"/>
      <c r="H3295" s="179"/>
      <c r="I3295" s="179">
        <f t="shared" si="979"/>
        <v>50000</v>
      </c>
      <c r="J3295" s="148"/>
    </row>
    <row r="3296" spans="1:10" s="146" customFormat="1" x14ac:dyDescent="0.2">
      <c r="A3296" s="217">
        <v>34</v>
      </c>
      <c r="B3296" s="211" t="s">
        <v>988</v>
      </c>
      <c r="C3296" s="212"/>
      <c r="D3296" s="214"/>
      <c r="E3296" s="215">
        <f t="shared" ref="E3296:H3296" si="980">E3297</f>
        <v>35500</v>
      </c>
      <c r="F3296" s="215">
        <f t="shared" si="980"/>
        <v>35500</v>
      </c>
      <c r="G3296" s="215">
        <f t="shared" si="980"/>
        <v>0</v>
      </c>
      <c r="H3296" s="215">
        <f t="shared" si="980"/>
        <v>0</v>
      </c>
      <c r="I3296" s="215">
        <f t="shared" si="979"/>
        <v>35500</v>
      </c>
      <c r="J3296" s="148"/>
    </row>
    <row r="3297" spans="1:10" s="115" customFormat="1" x14ac:dyDescent="0.2">
      <c r="A3297" s="126">
        <v>343</v>
      </c>
      <c r="B3297" s="227" t="s">
        <v>919</v>
      </c>
      <c r="C3297" s="117"/>
      <c r="D3297" s="128"/>
      <c r="E3297" s="121">
        <f>E3298+E3299+E3300+E3301</f>
        <v>35500</v>
      </c>
      <c r="F3297" s="121">
        <f>F3298+F3299+F3300+F3301</f>
        <v>35500</v>
      </c>
      <c r="G3297" s="121">
        <f>G3298+G3299+G3300+G3301</f>
        <v>0</v>
      </c>
      <c r="H3297" s="121">
        <f>H3298+H3299+H3300+H3301</f>
        <v>0</v>
      </c>
      <c r="I3297" s="121">
        <f t="shared" si="979"/>
        <v>35500</v>
      </c>
      <c r="J3297" s="120"/>
    </row>
    <row r="3298" spans="1:10" ht="15" x14ac:dyDescent="0.2">
      <c r="A3298" s="129">
        <v>3431</v>
      </c>
      <c r="B3298" s="222" t="s">
        <v>153</v>
      </c>
      <c r="C3298" s="111">
        <v>43</v>
      </c>
      <c r="D3298" s="112" t="s">
        <v>25</v>
      </c>
      <c r="E3298" s="179">
        <v>8500</v>
      </c>
      <c r="F3298" s="179">
        <v>8500</v>
      </c>
      <c r="G3298" s="179"/>
      <c r="H3298" s="179"/>
      <c r="I3298" s="179">
        <f t="shared" si="979"/>
        <v>8500</v>
      </c>
    </row>
    <row r="3299" spans="1:10" ht="15" x14ac:dyDescent="0.2">
      <c r="A3299" s="129">
        <v>3432</v>
      </c>
      <c r="B3299" s="222" t="s">
        <v>633</v>
      </c>
      <c r="C3299" s="111">
        <v>43</v>
      </c>
      <c r="D3299" s="112" t="s">
        <v>25</v>
      </c>
      <c r="E3299" s="179">
        <v>10000</v>
      </c>
      <c r="F3299" s="179">
        <v>10000</v>
      </c>
      <c r="G3299" s="179"/>
      <c r="H3299" s="179"/>
      <c r="I3299" s="179">
        <f t="shared" si="979"/>
        <v>10000</v>
      </c>
    </row>
    <row r="3300" spans="1:10" ht="15" x14ac:dyDescent="0.2">
      <c r="A3300" s="129">
        <v>3433</v>
      </c>
      <c r="B3300" s="222" t="s">
        <v>126</v>
      </c>
      <c r="C3300" s="111">
        <v>43</v>
      </c>
      <c r="D3300" s="112" t="s">
        <v>25</v>
      </c>
      <c r="E3300" s="179">
        <v>12000</v>
      </c>
      <c r="F3300" s="179">
        <v>12000</v>
      </c>
      <c r="G3300" s="179"/>
      <c r="H3300" s="179"/>
      <c r="I3300" s="179">
        <f t="shared" si="979"/>
        <v>12000</v>
      </c>
    </row>
    <row r="3301" spans="1:10" s="115" customFormat="1" x14ac:dyDescent="0.2">
      <c r="A3301" s="129">
        <v>3434</v>
      </c>
      <c r="B3301" s="222" t="s">
        <v>127</v>
      </c>
      <c r="C3301" s="111">
        <v>43</v>
      </c>
      <c r="D3301" s="112" t="s">
        <v>25</v>
      </c>
      <c r="E3301" s="179">
        <v>5000</v>
      </c>
      <c r="F3301" s="179">
        <v>5000</v>
      </c>
      <c r="G3301" s="179"/>
      <c r="H3301" s="179"/>
      <c r="I3301" s="179">
        <f t="shared" si="979"/>
        <v>5000</v>
      </c>
      <c r="J3301" s="120"/>
    </row>
    <row r="3302" spans="1:10" s="115" customFormat="1" x14ac:dyDescent="0.2">
      <c r="A3302" s="217">
        <v>38</v>
      </c>
      <c r="B3302" s="211" t="s">
        <v>992</v>
      </c>
      <c r="C3302" s="212"/>
      <c r="D3302" s="214"/>
      <c r="E3302" s="215">
        <f t="shared" ref="E3302:H3302" si="981">E3303</f>
        <v>1000</v>
      </c>
      <c r="F3302" s="215">
        <f t="shared" si="981"/>
        <v>1000</v>
      </c>
      <c r="G3302" s="215">
        <f t="shared" si="981"/>
        <v>0</v>
      </c>
      <c r="H3302" s="215">
        <f t="shared" si="981"/>
        <v>0</v>
      </c>
      <c r="I3302" s="215">
        <f t="shared" si="979"/>
        <v>1000</v>
      </c>
      <c r="J3302" s="120"/>
    </row>
    <row r="3303" spans="1:10" x14ac:dyDescent="0.2">
      <c r="A3303" s="126">
        <v>383</v>
      </c>
      <c r="B3303" s="228" t="s">
        <v>932</v>
      </c>
      <c r="C3303" s="117"/>
      <c r="D3303" s="128"/>
      <c r="E3303" s="121">
        <f>E3304</f>
        <v>1000</v>
      </c>
      <c r="F3303" s="121">
        <f>F3304</f>
        <v>1000</v>
      </c>
      <c r="G3303" s="121">
        <f>G3304</f>
        <v>0</v>
      </c>
      <c r="H3303" s="121">
        <f>H3304</f>
        <v>0</v>
      </c>
      <c r="I3303" s="121">
        <f t="shared" si="979"/>
        <v>1000</v>
      </c>
    </row>
    <row r="3304" spans="1:10" ht="15" x14ac:dyDescent="0.2">
      <c r="A3304" s="129">
        <v>3834</v>
      </c>
      <c r="B3304" s="222" t="s">
        <v>738</v>
      </c>
      <c r="C3304" s="111">
        <v>43</v>
      </c>
      <c r="D3304" s="112" t="s">
        <v>25</v>
      </c>
      <c r="E3304" s="147">
        <v>1000</v>
      </c>
      <c r="F3304" s="147">
        <v>1000</v>
      </c>
      <c r="G3304" s="147"/>
      <c r="H3304" s="147"/>
      <c r="I3304" s="147">
        <f t="shared" si="979"/>
        <v>1000</v>
      </c>
    </row>
    <row r="3305" spans="1:10" s="115" customFormat="1" x14ac:dyDescent="0.2">
      <c r="A3305" s="217">
        <v>42</v>
      </c>
      <c r="B3305" s="211" t="s">
        <v>994</v>
      </c>
      <c r="C3305" s="212"/>
      <c r="D3305" s="214"/>
      <c r="E3305" s="216">
        <f t="shared" ref="E3305:H3305" si="982">E3306+E3309</f>
        <v>290000</v>
      </c>
      <c r="F3305" s="216">
        <f t="shared" si="982"/>
        <v>290000</v>
      </c>
      <c r="G3305" s="216">
        <f t="shared" si="982"/>
        <v>0</v>
      </c>
      <c r="H3305" s="216">
        <f t="shared" si="982"/>
        <v>0</v>
      </c>
      <c r="I3305" s="216">
        <f t="shared" si="979"/>
        <v>290000</v>
      </c>
      <c r="J3305" s="120"/>
    </row>
    <row r="3306" spans="1:10" x14ac:dyDescent="0.2">
      <c r="A3306" s="126">
        <v>422</v>
      </c>
      <c r="B3306" s="227" t="s">
        <v>921</v>
      </c>
      <c r="C3306" s="117"/>
      <c r="D3306" s="128"/>
      <c r="E3306" s="121">
        <f>SUM(E3307:E3308)</f>
        <v>70000</v>
      </c>
      <c r="F3306" s="121">
        <f t="shared" ref="F3306:H3306" si="983">SUM(F3307:F3308)</f>
        <v>70000</v>
      </c>
      <c r="G3306" s="121">
        <f t="shared" si="983"/>
        <v>0</v>
      </c>
      <c r="H3306" s="121">
        <f t="shared" si="983"/>
        <v>0</v>
      </c>
      <c r="I3306" s="121">
        <f t="shared" si="979"/>
        <v>70000</v>
      </c>
    </row>
    <row r="3307" spans="1:10" x14ac:dyDescent="0.2">
      <c r="A3307" s="129">
        <v>4221</v>
      </c>
      <c r="B3307" s="222" t="s">
        <v>129</v>
      </c>
      <c r="C3307" s="111">
        <v>43</v>
      </c>
      <c r="D3307" s="111" t="s">
        <v>25</v>
      </c>
      <c r="E3307" s="147">
        <v>40000</v>
      </c>
      <c r="F3307" s="147">
        <v>40000</v>
      </c>
      <c r="G3307" s="121"/>
      <c r="H3307" s="121"/>
      <c r="I3307" s="147">
        <f t="shared" si="979"/>
        <v>40000</v>
      </c>
    </row>
    <row r="3308" spans="1:10" ht="15" x14ac:dyDescent="0.2">
      <c r="A3308" s="129">
        <v>4222</v>
      </c>
      <c r="B3308" s="222" t="s">
        <v>130</v>
      </c>
      <c r="C3308" s="111">
        <v>43</v>
      </c>
      <c r="D3308" s="112" t="s">
        <v>25</v>
      </c>
      <c r="E3308" s="147">
        <v>30000</v>
      </c>
      <c r="F3308" s="147">
        <v>30000</v>
      </c>
      <c r="G3308" s="147"/>
      <c r="H3308" s="147"/>
      <c r="I3308" s="147">
        <f t="shared" si="979"/>
        <v>30000</v>
      </c>
    </row>
    <row r="3309" spans="1:10" x14ac:dyDescent="0.2">
      <c r="A3309" s="126">
        <v>423</v>
      </c>
      <c r="B3309" s="227" t="s">
        <v>937</v>
      </c>
      <c r="C3309" s="117"/>
      <c r="D3309" s="128"/>
      <c r="E3309" s="121">
        <f t="shared" ref="E3309:H3309" si="984">E3310</f>
        <v>220000</v>
      </c>
      <c r="F3309" s="121">
        <f t="shared" si="984"/>
        <v>220000</v>
      </c>
      <c r="G3309" s="121">
        <f t="shared" si="984"/>
        <v>0</v>
      </c>
      <c r="H3309" s="121">
        <f t="shared" si="984"/>
        <v>0</v>
      </c>
      <c r="I3309" s="121">
        <f t="shared" si="979"/>
        <v>220000</v>
      </c>
    </row>
    <row r="3310" spans="1:10" ht="15" x14ac:dyDescent="0.2">
      <c r="A3310" s="129">
        <v>4231</v>
      </c>
      <c r="B3310" s="222" t="s">
        <v>128</v>
      </c>
      <c r="C3310" s="111">
        <v>43</v>
      </c>
      <c r="D3310" s="112" t="s">
        <v>25</v>
      </c>
      <c r="E3310" s="147">
        <v>220000</v>
      </c>
      <c r="F3310" s="147">
        <v>220000</v>
      </c>
      <c r="G3310" s="147"/>
      <c r="H3310" s="147"/>
      <c r="I3310" s="147">
        <f t="shared" si="979"/>
        <v>220000</v>
      </c>
    </row>
    <row r="3311" spans="1:10" s="115" customFormat="1" ht="31.5" x14ac:dyDescent="0.2">
      <c r="A3311" s="171" t="s">
        <v>824</v>
      </c>
      <c r="B3311" s="173" t="s">
        <v>723</v>
      </c>
      <c r="C3311" s="194"/>
      <c r="D3311" s="194"/>
      <c r="E3311" s="174">
        <f>E3312+E3316+E3351</f>
        <v>15802179</v>
      </c>
      <c r="F3311" s="174">
        <f>F3312+F3316+F3351</f>
        <v>15802179</v>
      </c>
      <c r="G3311" s="174">
        <f>G3312+G3316+G3351</f>
        <v>0</v>
      </c>
      <c r="H3311" s="174">
        <f>H3312+H3316+H3351</f>
        <v>0</v>
      </c>
      <c r="I3311" s="174">
        <f t="shared" si="979"/>
        <v>15802179</v>
      </c>
      <c r="J3311" s="120"/>
    </row>
    <row r="3312" spans="1:10" x14ac:dyDescent="0.2">
      <c r="A3312" s="207" t="s">
        <v>956</v>
      </c>
      <c r="B3312" s="205" t="s">
        <v>910</v>
      </c>
      <c r="C3312" s="208"/>
      <c r="D3312" s="208"/>
      <c r="E3312" s="209">
        <f t="shared" ref="E3312:H3312" si="985">E3313</f>
        <v>4735775</v>
      </c>
      <c r="F3312" s="209">
        <f t="shared" si="985"/>
        <v>4735775</v>
      </c>
      <c r="G3312" s="209">
        <f t="shared" si="985"/>
        <v>0</v>
      </c>
      <c r="H3312" s="209">
        <f t="shared" si="985"/>
        <v>0</v>
      </c>
      <c r="I3312" s="209">
        <f t="shared" si="979"/>
        <v>4735775</v>
      </c>
    </row>
    <row r="3313" spans="1:10" x14ac:dyDescent="0.2">
      <c r="A3313" s="210" t="s">
        <v>976</v>
      </c>
      <c r="B3313" s="211" t="s">
        <v>987</v>
      </c>
      <c r="C3313" s="212"/>
      <c r="D3313" s="212"/>
      <c r="E3313" s="213">
        <f t="shared" ref="E3313:H3313" si="986">E3314</f>
        <v>4735775</v>
      </c>
      <c r="F3313" s="213">
        <f t="shared" si="986"/>
        <v>4735775</v>
      </c>
      <c r="G3313" s="213">
        <f t="shared" si="986"/>
        <v>0</v>
      </c>
      <c r="H3313" s="213">
        <f t="shared" si="986"/>
        <v>0</v>
      </c>
      <c r="I3313" s="213">
        <f t="shared" si="979"/>
        <v>4735775</v>
      </c>
    </row>
    <row r="3314" spans="1:10" x14ac:dyDescent="0.2">
      <c r="A3314" s="126">
        <v>323</v>
      </c>
      <c r="B3314" s="227" t="s">
        <v>918</v>
      </c>
      <c r="C3314" s="117"/>
      <c r="D3314" s="128"/>
      <c r="E3314" s="121">
        <f t="shared" ref="E3314:H3314" si="987">E3315</f>
        <v>4735775</v>
      </c>
      <c r="F3314" s="121">
        <f t="shared" si="987"/>
        <v>4735775</v>
      </c>
      <c r="G3314" s="121">
        <f t="shared" si="987"/>
        <v>0</v>
      </c>
      <c r="H3314" s="121">
        <f t="shared" si="987"/>
        <v>0</v>
      </c>
      <c r="I3314" s="121">
        <f t="shared" si="979"/>
        <v>4735775</v>
      </c>
    </row>
    <row r="3315" spans="1:10" ht="15" x14ac:dyDescent="0.2">
      <c r="A3315" s="129">
        <v>3232</v>
      </c>
      <c r="B3315" s="222" t="s">
        <v>118</v>
      </c>
      <c r="C3315" s="111">
        <v>11</v>
      </c>
      <c r="D3315" s="112" t="s">
        <v>25</v>
      </c>
      <c r="E3315" s="179">
        <v>4735775</v>
      </c>
      <c r="F3315" s="179">
        <v>4735775</v>
      </c>
      <c r="G3315" s="179"/>
      <c r="H3315" s="179"/>
      <c r="I3315" s="179">
        <f t="shared" si="979"/>
        <v>4735775</v>
      </c>
    </row>
    <row r="3316" spans="1:10" x14ac:dyDescent="0.2">
      <c r="A3316" s="207" t="s">
        <v>950</v>
      </c>
      <c r="B3316" s="205" t="s">
        <v>951</v>
      </c>
      <c r="C3316" s="208"/>
      <c r="D3316" s="208"/>
      <c r="E3316" s="209">
        <f t="shared" ref="E3316:H3316" si="988">E3317+E3328+E3342</f>
        <v>11024000</v>
      </c>
      <c r="F3316" s="209">
        <f t="shared" si="988"/>
        <v>11024000</v>
      </c>
      <c r="G3316" s="209">
        <f t="shared" si="988"/>
        <v>0</v>
      </c>
      <c r="H3316" s="209">
        <f t="shared" si="988"/>
        <v>0</v>
      </c>
      <c r="I3316" s="209">
        <f t="shared" si="979"/>
        <v>11024000</v>
      </c>
    </row>
    <row r="3317" spans="1:10" x14ac:dyDescent="0.2">
      <c r="A3317" s="210" t="s">
        <v>976</v>
      </c>
      <c r="B3317" s="211" t="s">
        <v>987</v>
      </c>
      <c r="C3317" s="212"/>
      <c r="D3317" s="212"/>
      <c r="E3317" s="213">
        <f t="shared" ref="E3317:H3317" si="989">E3318+E3322</f>
        <v>6010000</v>
      </c>
      <c r="F3317" s="213">
        <f t="shared" si="989"/>
        <v>6010000</v>
      </c>
      <c r="G3317" s="213">
        <f t="shared" si="989"/>
        <v>0</v>
      </c>
      <c r="H3317" s="213">
        <f t="shared" si="989"/>
        <v>0</v>
      </c>
      <c r="I3317" s="213">
        <f t="shared" si="979"/>
        <v>6010000</v>
      </c>
    </row>
    <row r="3318" spans="1:10" x14ac:dyDescent="0.2">
      <c r="A3318" s="126">
        <v>322</v>
      </c>
      <c r="B3318" s="227" t="s">
        <v>917</v>
      </c>
      <c r="C3318" s="117"/>
      <c r="D3318" s="128"/>
      <c r="E3318" s="121">
        <f>E3319+E3320+E3321</f>
        <v>60000</v>
      </c>
      <c r="F3318" s="121">
        <f>F3319+F3320+F3321</f>
        <v>60000</v>
      </c>
      <c r="G3318" s="121">
        <f>G3319+G3320+G3321</f>
        <v>0</v>
      </c>
      <c r="H3318" s="121">
        <f>H3319+H3320+H3321</f>
        <v>0</v>
      </c>
      <c r="I3318" s="121">
        <f t="shared" si="979"/>
        <v>60000</v>
      </c>
    </row>
    <row r="3319" spans="1:10" ht="15" x14ac:dyDescent="0.2">
      <c r="A3319" s="129">
        <v>3222</v>
      </c>
      <c r="B3319" s="222" t="s">
        <v>114</v>
      </c>
      <c r="C3319" s="111">
        <v>43</v>
      </c>
      <c r="D3319" s="112" t="s">
        <v>25</v>
      </c>
      <c r="E3319" s="179">
        <v>10000</v>
      </c>
      <c r="F3319" s="179">
        <v>10000</v>
      </c>
      <c r="G3319" s="179"/>
      <c r="H3319" s="179"/>
      <c r="I3319" s="179">
        <f t="shared" si="979"/>
        <v>10000</v>
      </c>
    </row>
    <row r="3320" spans="1:10" ht="15" x14ac:dyDescent="0.2">
      <c r="A3320" s="129">
        <v>3223</v>
      </c>
      <c r="B3320" s="222" t="s">
        <v>115</v>
      </c>
      <c r="C3320" s="111">
        <v>43</v>
      </c>
      <c r="D3320" s="112" t="s">
        <v>25</v>
      </c>
      <c r="E3320" s="179">
        <v>0</v>
      </c>
      <c r="F3320" s="179">
        <v>0</v>
      </c>
      <c r="G3320" s="179"/>
      <c r="H3320" s="179"/>
      <c r="I3320" s="179">
        <f t="shared" si="979"/>
        <v>0</v>
      </c>
    </row>
    <row r="3321" spans="1:10" ht="15" x14ac:dyDescent="0.2">
      <c r="A3321" s="129">
        <v>3224</v>
      </c>
      <c r="B3321" s="222" t="s">
        <v>144</v>
      </c>
      <c r="C3321" s="111">
        <v>43</v>
      </c>
      <c r="D3321" s="112" t="s">
        <v>25</v>
      </c>
      <c r="E3321" s="179">
        <v>50000</v>
      </c>
      <c r="F3321" s="179">
        <v>50000</v>
      </c>
      <c r="G3321" s="179"/>
      <c r="H3321" s="179"/>
      <c r="I3321" s="179">
        <f t="shared" si="979"/>
        <v>50000</v>
      </c>
    </row>
    <row r="3322" spans="1:10" x14ac:dyDescent="0.2">
      <c r="A3322" s="126">
        <v>323</v>
      </c>
      <c r="B3322" s="227" t="s">
        <v>918</v>
      </c>
      <c r="C3322" s="117"/>
      <c r="D3322" s="128"/>
      <c r="E3322" s="121">
        <f>SUM(E3323:E3327)</f>
        <v>5950000</v>
      </c>
      <c r="F3322" s="121">
        <f t="shared" ref="F3322:H3322" si="990">SUM(F3323:F3327)</f>
        <v>5950000</v>
      </c>
      <c r="G3322" s="121">
        <f t="shared" si="990"/>
        <v>0</v>
      </c>
      <c r="H3322" s="121">
        <f t="shared" si="990"/>
        <v>0</v>
      </c>
      <c r="I3322" s="121">
        <f t="shared" si="979"/>
        <v>5950000</v>
      </c>
    </row>
    <row r="3323" spans="1:10" ht="15" x14ac:dyDescent="0.2">
      <c r="A3323" s="129">
        <v>3232</v>
      </c>
      <c r="B3323" s="222" t="s">
        <v>118</v>
      </c>
      <c r="C3323" s="111">
        <v>43</v>
      </c>
      <c r="D3323" s="112" t="s">
        <v>25</v>
      </c>
      <c r="E3323" s="179">
        <v>5000000</v>
      </c>
      <c r="F3323" s="179">
        <v>5000000</v>
      </c>
      <c r="G3323" s="179"/>
      <c r="H3323" s="179"/>
      <c r="I3323" s="179">
        <f t="shared" si="979"/>
        <v>5000000</v>
      </c>
    </row>
    <row r="3324" spans="1:10" s="115" customFormat="1" x14ac:dyDescent="0.2">
      <c r="A3324" s="129">
        <v>3234</v>
      </c>
      <c r="B3324" s="222" t="s">
        <v>120</v>
      </c>
      <c r="C3324" s="111">
        <v>43</v>
      </c>
      <c r="D3324" s="112" t="s">
        <v>25</v>
      </c>
      <c r="E3324" s="179">
        <v>50000</v>
      </c>
      <c r="F3324" s="179">
        <v>50000</v>
      </c>
      <c r="G3324" s="179"/>
      <c r="H3324" s="179"/>
      <c r="I3324" s="179">
        <f t="shared" si="979"/>
        <v>50000</v>
      </c>
      <c r="J3324" s="120"/>
    </row>
    <row r="3325" spans="1:10" ht="15" x14ac:dyDescent="0.2">
      <c r="A3325" s="129">
        <v>3237</v>
      </c>
      <c r="B3325" s="222" t="s">
        <v>36</v>
      </c>
      <c r="C3325" s="111">
        <v>43</v>
      </c>
      <c r="D3325" s="112" t="s">
        <v>25</v>
      </c>
      <c r="E3325" s="179">
        <v>800000</v>
      </c>
      <c r="F3325" s="179">
        <v>800000</v>
      </c>
      <c r="G3325" s="179"/>
      <c r="H3325" s="179"/>
      <c r="I3325" s="179">
        <f t="shared" si="979"/>
        <v>800000</v>
      </c>
    </row>
    <row r="3326" spans="1:10" s="115" customFormat="1" x14ac:dyDescent="0.2">
      <c r="A3326" s="129">
        <v>3238</v>
      </c>
      <c r="B3326" s="222" t="s">
        <v>122</v>
      </c>
      <c r="C3326" s="111">
        <v>43</v>
      </c>
      <c r="D3326" s="112" t="s">
        <v>25</v>
      </c>
      <c r="E3326" s="179">
        <v>50000</v>
      </c>
      <c r="F3326" s="179">
        <v>50000</v>
      </c>
      <c r="G3326" s="179"/>
      <c r="H3326" s="179"/>
      <c r="I3326" s="179">
        <f t="shared" si="979"/>
        <v>50000</v>
      </c>
      <c r="J3326" s="120"/>
    </row>
    <row r="3327" spans="1:10" s="115" customFormat="1" x14ac:dyDescent="0.2">
      <c r="A3327" s="129">
        <v>3239</v>
      </c>
      <c r="B3327" s="222" t="s">
        <v>41</v>
      </c>
      <c r="C3327" s="111">
        <v>43</v>
      </c>
      <c r="D3327" s="112" t="s">
        <v>25</v>
      </c>
      <c r="E3327" s="179">
        <v>50000</v>
      </c>
      <c r="F3327" s="179">
        <v>50000</v>
      </c>
      <c r="G3327" s="179"/>
      <c r="H3327" s="179"/>
      <c r="I3327" s="179">
        <f t="shared" si="979"/>
        <v>50000</v>
      </c>
      <c r="J3327" s="120"/>
    </row>
    <row r="3328" spans="1:10" s="115" customFormat="1" x14ac:dyDescent="0.2">
      <c r="A3328" s="217">
        <v>42</v>
      </c>
      <c r="B3328" s="211" t="s">
        <v>994</v>
      </c>
      <c r="C3328" s="212"/>
      <c r="D3328" s="214"/>
      <c r="E3328" s="215">
        <f t="shared" ref="E3328:H3328" si="991">E3329+E3333+E3339</f>
        <v>5010000</v>
      </c>
      <c r="F3328" s="215">
        <f t="shared" si="991"/>
        <v>5010000</v>
      </c>
      <c r="G3328" s="215">
        <f t="shared" si="991"/>
        <v>0</v>
      </c>
      <c r="H3328" s="215">
        <f t="shared" si="991"/>
        <v>0</v>
      </c>
      <c r="I3328" s="215">
        <f t="shared" si="979"/>
        <v>5010000</v>
      </c>
      <c r="J3328" s="120"/>
    </row>
    <row r="3329" spans="1:10" s="146" customFormat="1" x14ac:dyDescent="0.2">
      <c r="A3329" s="126">
        <v>421</v>
      </c>
      <c r="B3329" s="119" t="s">
        <v>936</v>
      </c>
      <c r="C3329" s="117"/>
      <c r="D3329" s="128"/>
      <c r="E3329" s="121">
        <f>E3330+E3331+E3332</f>
        <v>3900000</v>
      </c>
      <c r="F3329" s="121">
        <f>F3330+F3331+F3332</f>
        <v>3900000</v>
      </c>
      <c r="G3329" s="121">
        <f>G3330+G3331+G3332</f>
        <v>0</v>
      </c>
      <c r="H3329" s="121">
        <f>H3330+H3331+H3332</f>
        <v>0</v>
      </c>
      <c r="I3329" s="121">
        <f t="shared" si="979"/>
        <v>3900000</v>
      </c>
      <c r="J3329" s="148"/>
    </row>
    <row r="3330" spans="1:10" s="115" customFormat="1" x14ac:dyDescent="0.2">
      <c r="A3330" s="129">
        <v>4212</v>
      </c>
      <c r="B3330" s="222" t="s">
        <v>670</v>
      </c>
      <c r="C3330" s="111">
        <v>43</v>
      </c>
      <c r="D3330" s="112" t="s">
        <v>25</v>
      </c>
      <c r="E3330" s="179">
        <v>100000</v>
      </c>
      <c r="F3330" s="179">
        <v>100000</v>
      </c>
      <c r="G3330" s="179"/>
      <c r="H3330" s="179"/>
      <c r="I3330" s="179">
        <f t="shared" si="979"/>
        <v>100000</v>
      </c>
      <c r="J3330" s="120"/>
    </row>
    <row r="3331" spans="1:10" ht="15" x14ac:dyDescent="0.2">
      <c r="A3331" s="129">
        <v>4213</v>
      </c>
      <c r="B3331" s="222" t="s">
        <v>750</v>
      </c>
      <c r="C3331" s="111">
        <v>43</v>
      </c>
      <c r="D3331" s="112" t="s">
        <v>25</v>
      </c>
      <c r="E3331" s="179">
        <v>100000</v>
      </c>
      <c r="F3331" s="179">
        <v>100000</v>
      </c>
      <c r="G3331" s="179"/>
      <c r="H3331" s="179"/>
      <c r="I3331" s="179">
        <f t="shared" si="979"/>
        <v>100000</v>
      </c>
    </row>
    <row r="3332" spans="1:10" s="115" customFormat="1" x14ac:dyDescent="0.2">
      <c r="A3332" s="129">
        <v>4214</v>
      </c>
      <c r="B3332" s="222" t="s">
        <v>154</v>
      </c>
      <c r="C3332" s="111">
        <v>43</v>
      </c>
      <c r="D3332" s="112" t="s">
        <v>25</v>
      </c>
      <c r="E3332" s="179">
        <v>3700000</v>
      </c>
      <c r="F3332" s="179">
        <v>3700000</v>
      </c>
      <c r="G3332" s="179"/>
      <c r="H3332" s="179"/>
      <c r="I3332" s="179">
        <f t="shared" si="979"/>
        <v>3700000</v>
      </c>
      <c r="J3332" s="120"/>
    </row>
    <row r="3333" spans="1:10" x14ac:dyDescent="0.2">
      <c r="A3333" s="126">
        <v>422</v>
      </c>
      <c r="B3333" s="227" t="s">
        <v>921</v>
      </c>
      <c r="C3333" s="117"/>
      <c r="D3333" s="128"/>
      <c r="E3333" s="121">
        <f>E3334+E3335+E3336+E3337+E3338</f>
        <v>1010000</v>
      </c>
      <c r="F3333" s="121">
        <f>F3334+F3335+F3336+F3337+F3338</f>
        <v>1010000</v>
      </c>
      <c r="G3333" s="121">
        <f>G3334+G3335+G3336+G3337+G3338</f>
        <v>0</v>
      </c>
      <c r="H3333" s="121">
        <f>H3334+H3335+H3336+H3337+H3338</f>
        <v>0</v>
      </c>
      <c r="I3333" s="121">
        <f t="shared" si="979"/>
        <v>1010000</v>
      </c>
    </row>
    <row r="3334" spans="1:10" s="115" customFormat="1" x14ac:dyDescent="0.2">
      <c r="A3334" s="129">
        <v>4221</v>
      </c>
      <c r="B3334" s="222" t="s">
        <v>129</v>
      </c>
      <c r="C3334" s="111">
        <v>43</v>
      </c>
      <c r="D3334" s="112" t="s">
        <v>25</v>
      </c>
      <c r="E3334" s="179">
        <v>100000</v>
      </c>
      <c r="F3334" s="179">
        <v>100000</v>
      </c>
      <c r="G3334" s="179"/>
      <c r="H3334" s="179"/>
      <c r="I3334" s="179">
        <f t="shared" si="979"/>
        <v>100000</v>
      </c>
      <c r="J3334" s="120"/>
    </row>
    <row r="3335" spans="1:10" ht="15" x14ac:dyDescent="0.2">
      <c r="A3335" s="129">
        <v>4222</v>
      </c>
      <c r="B3335" s="222" t="s">
        <v>130</v>
      </c>
      <c r="C3335" s="111">
        <v>43</v>
      </c>
      <c r="D3335" s="112" t="s">
        <v>25</v>
      </c>
      <c r="E3335" s="179">
        <v>100000</v>
      </c>
      <c r="F3335" s="179">
        <v>100000</v>
      </c>
      <c r="G3335" s="179"/>
      <c r="H3335" s="179"/>
      <c r="I3335" s="179">
        <f t="shared" si="979"/>
        <v>100000</v>
      </c>
    </row>
    <row r="3336" spans="1:10" s="115" customFormat="1" x14ac:dyDescent="0.2">
      <c r="A3336" s="129">
        <v>4223</v>
      </c>
      <c r="B3336" s="222" t="s">
        <v>131</v>
      </c>
      <c r="C3336" s="111">
        <v>43</v>
      </c>
      <c r="D3336" s="112" t="s">
        <v>25</v>
      </c>
      <c r="E3336" s="179">
        <v>500000</v>
      </c>
      <c r="F3336" s="179">
        <v>500000</v>
      </c>
      <c r="G3336" s="179"/>
      <c r="H3336" s="179"/>
      <c r="I3336" s="179">
        <f t="shared" si="979"/>
        <v>500000</v>
      </c>
      <c r="J3336" s="120"/>
    </row>
    <row r="3337" spans="1:10" ht="15" x14ac:dyDescent="0.2">
      <c r="A3337" s="129">
        <v>4224</v>
      </c>
      <c r="B3337" s="222" t="s">
        <v>621</v>
      </c>
      <c r="C3337" s="111">
        <v>43</v>
      </c>
      <c r="D3337" s="112" t="s">
        <v>25</v>
      </c>
      <c r="E3337" s="179">
        <v>10000</v>
      </c>
      <c r="F3337" s="179">
        <v>10000</v>
      </c>
      <c r="G3337" s="179"/>
      <c r="H3337" s="179"/>
      <c r="I3337" s="179">
        <f t="shared" si="979"/>
        <v>10000</v>
      </c>
    </row>
    <row r="3338" spans="1:10" s="146" customFormat="1" x14ac:dyDescent="0.2">
      <c r="A3338" s="129">
        <v>4225</v>
      </c>
      <c r="B3338" s="222" t="s">
        <v>134</v>
      </c>
      <c r="C3338" s="111">
        <v>43</v>
      </c>
      <c r="D3338" s="112" t="s">
        <v>25</v>
      </c>
      <c r="E3338" s="179">
        <v>300000</v>
      </c>
      <c r="F3338" s="179">
        <v>300000</v>
      </c>
      <c r="G3338" s="179"/>
      <c r="H3338" s="179"/>
      <c r="I3338" s="179">
        <f t="shared" si="979"/>
        <v>300000</v>
      </c>
      <c r="J3338" s="148"/>
    </row>
    <row r="3339" spans="1:10" x14ac:dyDescent="0.2">
      <c r="A3339" s="126">
        <v>426</v>
      </c>
      <c r="B3339" s="227" t="s">
        <v>939</v>
      </c>
      <c r="C3339" s="117"/>
      <c r="D3339" s="128"/>
      <c r="E3339" s="121">
        <f>E3340+E3341</f>
        <v>100000</v>
      </c>
      <c r="F3339" s="121">
        <f>F3340+F3341</f>
        <v>100000</v>
      </c>
      <c r="G3339" s="121">
        <f>G3340+G3341</f>
        <v>0</v>
      </c>
      <c r="H3339" s="121">
        <f>H3340+H3341</f>
        <v>0</v>
      </c>
      <c r="I3339" s="121">
        <f t="shared" si="979"/>
        <v>100000</v>
      </c>
    </row>
    <row r="3340" spans="1:10" s="115" customFormat="1" x14ac:dyDescent="0.2">
      <c r="A3340" s="129">
        <v>4262</v>
      </c>
      <c r="B3340" s="222" t="s">
        <v>135</v>
      </c>
      <c r="C3340" s="111">
        <v>43</v>
      </c>
      <c r="D3340" s="112" t="s">
        <v>25</v>
      </c>
      <c r="E3340" s="179">
        <v>50000</v>
      </c>
      <c r="F3340" s="179">
        <v>50000</v>
      </c>
      <c r="G3340" s="179"/>
      <c r="H3340" s="179"/>
      <c r="I3340" s="179">
        <f t="shared" ref="I3340:I3405" si="992">F3340-G3340+H3340</f>
        <v>50000</v>
      </c>
      <c r="J3340" s="120"/>
    </row>
    <row r="3341" spans="1:10" ht="15" x14ac:dyDescent="0.2">
      <c r="A3341" s="129">
        <v>4264</v>
      </c>
      <c r="B3341" s="222" t="s">
        <v>742</v>
      </c>
      <c r="C3341" s="111">
        <v>43</v>
      </c>
      <c r="D3341" s="112" t="s">
        <v>25</v>
      </c>
      <c r="E3341" s="179">
        <v>50000</v>
      </c>
      <c r="F3341" s="179">
        <v>50000</v>
      </c>
      <c r="G3341" s="179"/>
      <c r="H3341" s="179"/>
      <c r="I3341" s="179">
        <f t="shared" si="992"/>
        <v>50000</v>
      </c>
    </row>
    <row r="3342" spans="1:10" s="115" customFormat="1" x14ac:dyDescent="0.2">
      <c r="A3342" s="217">
        <v>45</v>
      </c>
      <c r="B3342" s="211" t="s">
        <v>996</v>
      </c>
      <c r="C3342" s="212"/>
      <c r="D3342" s="214"/>
      <c r="E3342" s="215">
        <f t="shared" ref="E3342:H3342" si="993">E3343+E3345+E3347+E3349</f>
        <v>4000</v>
      </c>
      <c r="F3342" s="215">
        <f t="shared" si="993"/>
        <v>4000</v>
      </c>
      <c r="G3342" s="215">
        <f t="shared" si="993"/>
        <v>0</v>
      </c>
      <c r="H3342" s="215">
        <f t="shared" si="993"/>
        <v>0</v>
      </c>
      <c r="I3342" s="215">
        <f t="shared" si="992"/>
        <v>4000</v>
      </c>
      <c r="J3342" s="120"/>
    </row>
    <row r="3343" spans="1:10" s="115" customFormat="1" x14ac:dyDescent="0.2">
      <c r="A3343" s="126">
        <v>451</v>
      </c>
      <c r="B3343" s="144" t="s">
        <v>136</v>
      </c>
      <c r="C3343" s="117"/>
      <c r="D3343" s="128"/>
      <c r="E3343" s="121">
        <f t="shared" ref="E3343:H3349" si="994">E3344</f>
        <v>1000</v>
      </c>
      <c r="F3343" s="121">
        <f t="shared" si="994"/>
        <v>1000</v>
      </c>
      <c r="G3343" s="121">
        <f t="shared" si="994"/>
        <v>0</v>
      </c>
      <c r="H3343" s="121">
        <f t="shared" si="994"/>
        <v>0</v>
      </c>
      <c r="I3343" s="121">
        <f t="shared" si="992"/>
        <v>1000</v>
      </c>
      <c r="J3343" s="120"/>
    </row>
    <row r="3344" spans="1:10" ht="15" x14ac:dyDescent="0.2">
      <c r="A3344" s="129">
        <v>4511</v>
      </c>
      <c r="B3344" s="222" t="s">
        <v>136</v>
      </c>
      <c r="C3344" s="111">
        <v>43</v>
      </c>
      <c r="D3344" s="112" t="s">
        <v>25</v>
      </c>
      <c r="E3344" s="179">
        <v>1000</v>
      </c>
      <c r="F3344" s="179">
        <v>1000</v>
      </c>
      <c r="G3344" s="179"/>
      <c r="H3344" s="179"/>
      <c r="I3344" s="179">
        <f t="shared" si="992"/>
        <v>1000</v>
      </c>
    </row>
    <row r="3345" spans="1:10" s="115" customFormat="1" x14ac:dyDescent="0.2">
      <c r="A3345" s="126">
        <v>452</v>
      </c>
      <c r="B3345" s="144" t="s">
        <v>137</v>
      </c>
      <c r="C3345" s="117"/>
      <c r="D3345" s="128"/>
      <c r="E3345" s="121">
        <f t="shared" si="994"/>
        <v>1000</v>
      </c>
      <c r="F3345" s="121">
        <f t="shared" si="994"/>
        <v>1000</v>
      </c>
      <c r="G3345" s="121">
        <f t="shared" si="994"/>
        <v>0</v>
      </c>
      <c r="H3345" s="121">
        <f t="shared" si="994"/>
        <v>0</v>
      </c>
      <c r="I3345" s="121">
        <f t="shared" si="992"/>
        <v>1000</v>
      </c>
      <c r="J3345" s="120"/>
    </row>
    <row r="3346" spans="1:10" ht="15" x14ac:dyDescent="0.2">
      <c r="A3346" s="129">
        <v>4521</v>
      </c>
      <c r="B3346" s="222" t="s">
        <v>137</v>
      </c>
      <c r="C3346" s="111">
        <v>43</v>
      </c>
      <c r="D3346" s="112" t="s">
        <v>25</v>
      </c>
      <c r="E3346" s="179">
        <v>1000</v>
      </c>
      <c r="F3346" s="179">
        <v>1000</v>
      </c>
      <c r="G3346" s="179"/>
      <c r="H3346" s="179"/>
      <c r="I3346" s="179">
        <f t="shared" si="992"/>
        <v>1000</v>
      </c>
    </row>
    <row r="3347" spans="1:10" s="115" customFormat="1" x14ac:dyDescent="0.2">
      <c r="A3347" s="126">
        <v>453</v>
      </c>
      <c r="B3347" s="144" t="s">
        <v>145</v>
      </c>
      <c r="C3347" s="117"/>
      <c r="D3347" s="128"/>
      <c r="E3347" s="121">
        <f t="shared" si="994"/>
        <v>1000</v>
      </c>
      <c r="F3347" s="121">
        <f t="shared" si="994"/>
        <v>1000</v>
      </c>
      <c r="G3347" s="121">
        <f t="shared" si="994"/>
        <v>0</v>
      </c>
      <c r="H3347" s="121">
        <f t="shared" si="994"/>
        <v>0</v>
      </c>
      <c r="I3347" s="121">
        <f t="shared" si="992"/>
        <v>1000</v>
      </c>
      <c r="J3347" s="120"/>
    </row>
    <row r="3348" spans="1:10" ht="15" x14ac:dyDescent="0.2">
      <c r="A3348" s="129">
        <v>4531</v>
      </c>
      <c r="B3348" s="222" t="s">
        <v>145</v>
      </c>
      <c r="C3348" s="111">
        <v>43</v>
      </c>
      <c r="D3348" s="112" t="s">
        <v>25</v>
      </c>
      <c r="E3348" s="179">
        <v>1000</v>
      </c>
      <c r="F3348" s="179">
        <v>1000</v>
      </c>
      <c r="G3348" s="179"/>
      <c r="H3348" s="179"/>
      <c r="I3348" s="179">
        <f t="shared" si="992"/>
        <v>1000</v>
      </c>
    </row>
    <row r="3349" spans="1:10" s="115" customFormat="1" x14ac:dyDescent="0.2">
      <c r="A3349" s="126">
        <v>454</v>
      </c>
      <c r="B3349" s="119" t="s">
        <v>743</v>
      </c>
      <c r="C3349" s="117"/>
      <c r="D3349" s="128"/>
      <c r="E3349" s="121">
        <f t="shared" si="994"/>
        <v>1000</v>
      </c>
      <c r="F3349" s="121">
        <f t="shared" si="994"/>
        <v>1000</v>
      </c>
      <c r="G3349" s="121">
        <f t="shared" si="994"/>
        <v>0</v>
      </c>
      <c r="H3349" s="121">
        <f t="shared" si="994"/>
        <v>0</v>
      </c>
      <c r="I3349" s="121">
        <f t="shared" si="992"/>
        <v>1000</v>
      </c>
      <c r="J3349" s="120"/>
    </row>
    <row r="3350" spans="1:10" ht="15" x14ac:dyDescent="0.2">
      <c r="A3350" s="129">
        <v>4541</v>
      </c>
      <c r="B3350" s="222" t="s">
        <v>743</v>
      </c>
      <c r="C3350" s="111">
        <v>43</v>
      </c>
      <c r="D3350" s="112" t="s">
        <v>25</v>
      </c>
      <c r="E3350" s="179">
        <v>1000</v>
      </c>
      <c r="F3350" s="179">
        <v>1000</v>
      </c>
      <c r="G3350" s="179"/>
      <c r="H3350" s="179"/>
      <c r="I3350" s="179">
        <f t="shared" si="992"/>
        <v>1000</v>
      </c>
    </row>
    <row r="3351" spans="1:10" s="142" customFormat="1" x14ac:dyDescent="0.2">
      <c r="A3351" s="207" t="s">
        <v>952</v>
      </c>
      <c r="B3351" s="205" t="s">
        <v>953</v>
      </c>
      <c r="C3351" s="208"/>
      <c r="D3351" s="208"/>
      <c r="E3351" s="209">
        <f t="shared" ref="E3351:H3351" si="995">E3352</f>
        <v>42404</v>
      </c>
      <c r="F3351" s="209">
        <f t="shared" si="995"/>
        <v>42404</v>
      </c>
      <c r="G3351" s="209">
        <f t="shared" si="995"/>
        <v>0</v>
      </c>
      <c r="H3351" s="209">
        <f t="shared" si="995"/>
        <v>0</v>
      </c>
      <c r="I3351" s="209">
        <f t="shared" si="992"/>
        <v>42404</v>
      </c>
      <c r="J3351" s="140"/>
    </row>
    <row r="3352" spans="1:10" x14ac:dyDescent="0.2">
      <c r="A3352" s="210" t="s">
        <v>976</v>
      </c>
      <c r="B3352" s="211" t="s">
        <v>987</v>
      </c>
      <c r="C3352" s="212"/>
      <c r="D3352" s="212"/>
      <c r="E3352" s="213">
        <f t="shared" ref="E3352:H3352" si="996">E3353</f>
        <v>42404</v>
      </c>
      <c r="F3352" s="213">
        <f t="shared" si="996"/>
        <v>42404</v>
      </c>
      <c r="G3352" s="213">
        <f t="shared" si="996"/>
        <v>0</v>
      </c>
      <c r="H3352" s="213">
        <f t="shared" si="996"/>
        <v>0</v>
      </c>
      <c r="I3352" s="213">
        <f t="shared" si="992"/>
        <v>42404</v>
      </c>
    </row>
    <row r="3353" spans="1:10" s="115" customFormat="1" x14ac:dyDescent="0.2">
      <c r="A3353" s="126">
        <v>323</v>
      </c>
      <c r="B3353" s="227" t="s">
        <v>918</v>
      </c>
      <c r="C3353" s="117"/>
      <c r="D3353" s="128"/>
      <c r="E3353" s="121">
        <f t="shared" ref="E3353:H3353" si="997">E3354</f>
        <v>42404</v>
      </c>
      <c r="F3353" s="121">
        <f t="shared" si="997"/>
        <v>42404</v>
      </c>
      <c r="G3353" s="121">
        <f t="shared" si="997"/>
        <v>0</v>
      </c>
      <c r="H3353" s="121">
        <f t="shared" si="997"/>
        <v>0</v>
      </c>
      <c r="I3353" s="121">
        <f t="shared" si="992"/>
        <v>42404</v>
      </c>
      <c r="J3353" s="120"/>
    </row>
    <row r="3354" spans="1:10" ht="15" x14ac:dyDescent="0.2">
      <c r="A3354" s="129">
        <v>3232</v>
      </c>
      <c r="B3354" s="222" t="s">
        <v>118</v>
      </c>
      <c r="C3354" s="111">
        <v>51</v>
      </c>
      <c r="D3354" s="112" t="s">
        <v>25</v>
      </c>
      <c r="E3354" s="147">
        <v>42404</v>
      </c>
      <c r="F3354" s="147">
        <v>42404</v>
      </c>
      <c r="G3354" s="147"/>
      <c r="H3354" s="147"/>
      <c r="I3354" s="147">
        <f t="shared" si="992"/>
        <v>42404</v>
      </c>
    </row>
    <row r="3355" spans="1:10" s="115" customFormat="1" ht="31.5" x14ac:dyDescent="0.2">
      <c r="A3355" s="171" t="s">
        <v>592</v>
      </c>
      <c r="B3355" s="173" t="s">
        <v>420</v>
      </c>
      <c r="C3355" s="194"/>
      <c r="D3355" s="194"/>
      <c r="E3355" s="174">
        <f>E3356+E3360</f>
        <v>15840000</v>
      </c>
      <c r="F3355" s="174">
        <f>F3356+F3360</f>
        <v>15840000</v>
      </c>
      <c r="G3355" s="174">
        <f>G3356+G3360</f>
        <v>0</v>
      </c>
      <c r="H3355" s="174">
        <f>H3356+H3360</f>
        <v>0</v>
      </c>
      <c r="I3355" s="174">
        <f t="shared" si="992"/>
        <v>15840000</v>
      </c>
      <c r="J3355" s="120"/>
    </row>
    <row r="3356" spans="1:10" s="142" customFormat="1" x14ac:dyDescent="0.2">
      <c r="A3356" s="207" t="s">
        <v>956</v>
      </c>
      <c r="B3356" s="205" t="s">
        <v>910</v>
      </c>
      <c r="C3356" s="208"/>
      <c r="D3356" s="208"/>
      <c r="E3356" s="209">
        <f t="shared" ref="E3356:H3356" si="998">E3357</f>
        <v>11000000</v>
      </c>
      <c r="F3356" s="209">
        <f t="shared" si="998"/>
        <v>11000000</v>
      </c>
      <c r="G3356" s="209">
        <f t="shared" si="998"/>
        <v>0</v>
      </c>
      <c r="H3356" s="209">
        <f t="shared" si="998"/>
        <v>0</v>
      </c>
      <c r="I3356" s="209">
        <f t="shared" si="992"/>
        <v>11000000</v>
      </c>
      <c r="J3356" s="140"/>
    </row>
    <row r="3357" spans="1:10" x14ac:dyDescent="0.2">
      <c r="A3357" s="210" t="s">
        <v>980</v>
      </c>
      <c r="B3357" s="211" t="s">
        <v>998</v>
      </c>
      <c r="C3357" s="212"/>
      <c r="D3357" s="212"/>
      <c r="E3357" s="213">
        <f t="shared" ref="E3357:H3357" si="999">E3358</f>
        <v>11000000</v>
      </c>
      <c r="F3357" s="213">
        <f t="shared" si="999"/>
        <v>11000000</v>
      </c>
      <c r="G3357" s="213">
        <f t="shared" si="999"/>
        <v>0</v>
      </c>
      <c r="H3357" s="213">
        <f t="shared" si="999"/>
        <v>0</v>
      </c>
      <c r="I3357" s="213">
        <f t="shared" si="992"/>
        <v>11000000</v>
      </c>
    </row>
    <row r="3358" spans="1:10" s="115" customFormat="1" ht="47.25" x14ac:dyDescent="0.2">
      <c r="A3358" s="126">
        <v>541</v>
      </c>
      <c r="B3358" s="119" t="s">
        <v>942</v>
      </c>
      <c r="C3358" s="117"/>
      <c r="D3358" s="128"/>
      <c r="E3358" s="121">
        <f t="shared" ref="E3358:H3365" si="1000">E3359</f>
        <v>11000000</v>
      </c>
      <c r="F3358" s="121">
        <f t="shared" si="1000"/>
        <v>11000000</v>
      </c>
      <c r="G3358" s="121">
        <f t="shared" si="1000"/>
        <v>0</v>
      </c>
      <c r="H3358" s="121">
        <f t="shared" si="1000"/>
        <v>0</v>
      </c>
      <c r="I3358" s="121">
        <f t="shared" si="992"/>
        <v>11000000</v>
      </c>
      <c r="J3358" s="120"/>
    </row>
    <row r="3359" spans="1:10" ht="30" x14ac:dyDescent="0.2">
      <c r="A3359" s="129">
        <v>5413</v>
      </c>
      <c r="B3359" s="222" t="s">
        <v>729</v>
      </c>
      <c r="C3359" s="111">
        <v>11</v>
      </c>
      <c r="D3359" s="112" t="s">
        <v>25</v>
      </c>
      <c r="E3359" s="179">
        <v>11000000</v>
      </c>
      <c r="F3359" s="179">
        <v>11000000</v>
      </c>
      <c r="G3359" s="179"/>
      <c r="H3359" s="179"/>
      <c r="I3359" s="179">
        <f t="shared" si="992"/>
        <v>11000000</v>
      </c>
    </row>
    <row r="3360" spans="1:10" x14ac:dyDescent="0.2">
      <c r="A3360" s="207" t="s">
        <v>950</v>
      </c>
      <c r="B3360" s="205" t="s">
        <v>951</v>
      </c>
      <c r="C3360" s="208"/>
      <c r="D3360" s="208"/>
      <c r="E3360" s="209">
        <f t="shared" ref="E3360:H3360" si="1001">E3361+E3364</f>
        <v>4840000</v>
      </c>
      <c r="F3360" s="209">
        <f t="shared" si="1001"/>
        <v>4840000</v>
      </c>
      <c r="G3360" s="209">
        <f t="shared" si="1001"/>
        <v>0</v>
      </c>
      <c r="H3360" s="209">
        <f t="shared" si="1001"/>
        <v>0</v>
      </c>
      <c r="I3360" s="209">
        <f t="shared" si="992"/>
        <v>4840000</v>
      </c>
    </row>
    <row r="3361" spans="1:10" x14ac:dyDescent="0.2">
      <c r="A3361" s="210" t="s">
        <v>978</v>
      </c>
      <c r="B3361" s="211" t="s">
        <v>988</v>
      </c>
      <c r="C3361" s="212"/>
      <c r="D3361" s="212"/>
      <c r="E3361" s="213">
        <f t="shared" ref="E3361:H3361" si="1002">E3362</f>
        <v>550000</v>
      </c>
      <c r="F3361" s="213">
        <f t="shared" si="1002"/>
        <v>550000</v>
      </c>
      <c r="G3361" s="213">
        <f t="shared" si="1002"/>
        <v>0</v>
      </c>
      <c r="H3361" s="213">
        <f t="shared" si="1002"/>
        <v>0</v>
      </c>
      <c r="I3361" s="213">
        <f t="shared" si="992"/>
        <v>550000</v>
      </c>
    </row>
    <row r="3362" spans="1:10" x14ac:dyDescent="0.2">
      <c r="A3362" s="126">
        <v>342</v>
      </c>
      <c r="B3362" s="119" t="s">
        <v>922</v>
      </c>
      <c r="C3362" s="117"/>
      <c r="D3362" s="128"/>
      <c r="E3362" s="121">
        <f t="shared" si="1000"/>
        <v>550000</v>
      </c>
      <c r="F3362" s="121">
        <f t="shared" si="1000"/>
        <v>550000</v>
      </c>
      <c r="G3362" s="121">
        <f t="shared" si="1000"/>
        <v>0</v>
      </c>
      <c r="H3362" s="121">
        <f t="shared" si="1000"/>
        <v>0</v>
      </c>
      <c r="I3362" s="121">
        <f t="shared" si="992"/>
        <v>550000</v>
      </c>
    </row>
    <row r="3363" spans="1:10" s="115" customFormat="1" ht="30" x14ac:dyDescent="0.2">
      <c r="A3363" s="129">
        <v>3421</v>
      </c>
      <c r="B3363" s="222" t="s">
        <v>730</v>
      </c>
      <c r="C3363" s="111">
        <v>43</v>
      </c>
      <c r="D3363" s="112" t="s">
        <v>25</v>
      </c>
      <c r="E3363" s="179">
        <v>550000</v>
      </c>
      <c r="F3363" s="179">
        <v>550000</v>
      </c>
      <c r="G3363" s="179"/>
      <c r="H3363" s="179"/>
      <c r="I3363" s="179">
        <f t="shared" si="992"/>
        <v>550000</v>
      </c>
      <c r="J3363" s="120"/>
    </row>
    <row r="3364" spans="1:10" s="115" customFormat="1" x14ac:dyDescent="0.2">
      <c r="A3364" s="217">
        <v>54</v>
      </c>
      <c r="B3364" s="211" t="s">
        <v>998</v>
      </c>
      <c r="C3364" s="212"/>
      <c r="D3364" s="214"/>
      <c r="E3364" s="215">
        <f t="shared" ref="E3364:H3364" si="1003">E3365</f>
        <v>4290000</v>
      </c>
      <c r="F3364" s="215">
        <f t="shared" si="1003"/>
        <v>4290000</v>
      </c>
      <c r="G3364" s="215">
        <f t="shared" si="1003"/>
        <v>0</v>
      </c>
      <c r="H3364" s="215">
        <f t="shared" si="1003"/>
        <v>0</v>
      </c>
      <c r="I3364" s="215">
        <f t="shared" si="992"/>
        <v>4290000</v>
      </c>
      <c r="J3364" s="120"/>
    </row>
    <row r="3365" spans="1:10" s="115" customFormat="1" ht="47.25" x14ac:dyDescent="0.2">
      <c r="A3365" s="126">
        <v>541</v>
      </c>
      <c r="B3365" s="119" t="s">
        <v>942</v>
      </c>
      <c r="C3365" s="117"/>
      <c r="D3365" s="128"/>
      <c r="E3365" s="121">
        <f t="shared" si="1000"/>
        <v>4290000</v>
      </c>
      <c r="F3365" s="121">
        <f t="shared" si="1000"/>
        <v>4290000</v>
      </c>
      <c r="G3365" s="121">
        <f t="shared" si="1000"/>
        <v>0</v>
      </c>
      <c r="H3365" s="121">
        <f t="shared" si="1000"/>
        <v>0</v>
      </c>
      <c r="I3365" s="121">
        <f t="shared" si="992"/>
        <v>4290000</v>
      </c>
      <c r="J3365" s="120"/>
    </row>
    <row r="3366" spans="1:10" ht="30" x14ac:dyDescent="0.2">
      <c r="A3366" s="129">
        <v>5413</v>
      </c>
      <c r="B3366" s="222" t="s">
        <v>729</v>
      </c>
      <c r="C3366" s="111">
        <v>43</v>
      </c>
      <c r="D3366" s="112" t="s">
        <v>25</v>
      </c>
      <c r="E3366" s="179">
        <v>4290000</v>
      </c>
      <c r="F3366" s="179">
        <v>4290000</v>
      </c>
      <c r="G3366" s="179"/>
      <c r="H3366" s="179"/>
      <c r="I3366" s="179">
        <f t="shared" si="992"/>
        <v>4290000</v>
      </c>
    </row>
    <row r="3367" spans="1:10" ht="31.5" x14ac:dyDescent="0.2">
      <c r="A3367" s="171" t="s">
        <v>826</v>
      </c>
      <c r="B3367" s="173" t="s">
        <v>825</v>
      </c>
      <c r="C3367" s="194"/>
      <c r="D3367" s="194"/>
      <c r="E3367" s="174">
        <f>E3368+E3396</f>
        <v>1575400</v>
      </c>
      <c r="F3367" s="174">
        <f>F3368+F3396</f>
        <v>1575400</v>
      </c>
      <c r="G3367" s="174">
        <f>G3368+G3396</f>
        <v>0</v>
      </c>
      <c r="H3367" s="174">
        <f>H3368+H3396</f>
        <v>0</v>
      </c>
      <c r="I3367" s="174">
        <f t="shared" si="992"/>
        <v>1575400</v>
      </c>
    </row>
    <row r="3368" spans="1:10" x14ac:dyDescent="0.2">
      <c r="A3368" s="207" t="s">
        <v>950</v>
      </c>
      <c r="B3368" s="205" t="s">
        <v>951</v>
      </c>
      <c r="C3368" s="208"/>
      <c r="D3368" s="208"/>
      <c r="E3368" s="209">
        <f t="shared" ref="E3368:H3368" si="1004">E3369+E3376+E3391</f>
        <v>251600</v>
      </c>
      <c r="F3368" s="209">
        <f t="shared" si="1004"/>
        <v>251600</v>
      </c>
      <c r="G3368" s="209">
        <f t="shared" si="1004"/>
        <v>0</v>
      </c>
      <c r="H3368" s="209">
        <f t="shared" si="1004"/>
        <v>0</v>
      </c>
      <c r="I3368" s="209">
        <f t="shared" si="992"/>
        <v>251600</v>
      </c>
    </row>
    <row r="3369" spans="1:10" x14ac:dyDescent="0.2">
      <c r="A3369" s="210" t="s">
        <v>944</v>
      </c>
      <c r="B3369" s="211" t="s">
        <v>986</v>
      </c>
      <c r="C3369" s="212"/>
      <c r="D3369" s="212"/>
      <c r="E3369" s="213">
        <f t="shared" ref="E3369:H3369" si="1005">E3370+E3372+E3374</f>
        <v>111000</v>
      </c>
      <c r="F3369" s="213">
        <f t="shared" si="1005"/>
        <v>111000</v>
      </c>
      <c r="G3369" s="213">
        <f t="shared" si="1005"/>
        <v>0</v>
      </c>
      <c r="H3369" s="213">
        <f t="shared" si="1005"/>
        <v>0</v>
      </c>
      <c r="I3369" s="213">
        <f t="shared" si="992"/>
        <v>111000</v>
      </c>
    </row>
    <row r="3370" spans="1:10" x14ac:dyDescent="0.2">
      <c r="A3370" s="126">
        <v>311</v>
      </c>
      <c r="B3370" s="226" t="s">
        <v>914</v>
      </c>
      <c r="C3370" s="117"/>
      <c r="D3370" s="128"/>
      <c r="E3370" s="121">
        <f>E3371</f>
        <v>90000</v>
      </c>
      <c r="F3370" s="121">
        <f>F3371</f>
        <v>90000</v>
      </c>
      <c r="G3370" s="121">
        <f>G3371</f>
        <v>0</v>
      </c>
      <c r="H3370" s="121">
        <f>H3371</f>
        <v>0</v>
      </c>
      <c r="I3370" s="121">
        <f t="shared" si="992"/>
        <v>90000</v>
      </c>
    </row>
    <row r="3371" spans="1:10" ht="15" x14ac:dyDescent="0.2">
      <c r="A3371" s="129">
        <v>3111</v>
      </c>
      <c r="B3371" s="222" t="s">
        <v>19</v>
      </c>
      <c r="C3371" s="111">
        <v>43</v>
      </c>
      <c r="D3371" s="112" t="s">
        <v>25</v>
      </c>
      <c r="E3371" s="179">
        <v>90000</v>
      </c>
      <c r="F3371" s="179">
        <v>90000</v>
      </c>
      <c r="G3371" s="179"/>
      <c r="H3371" s="179"/>
      <c r="I3371" s="179">
        <f t="shared" si="992"/>
        <v>90000</v>
      </c>
    </row>
    <row r="3372" spans="1:10" s="115" customFormat="1" x14ac:dyDescent="0.2">
      <c r="A3372" s="126">
        <v>312</v>
      </c>
      <c r="B3372" s="227" t="s">
        <v>22</v>
      </c>
      <c r="C3372" s="117"/>
      <c r="D3372" s="128"/>
      <c r="E3372" s="121">
        <f>E3373</f>
        <v>4000</v>
      </c>
      <c r="F3372" s="121">
        <f>F3373</f>
        <v>4000</v>
      </c>
      <c r="G3372" s="121">
        <f>G3373</f>
        <v>0</v>
      </c>
      <c r="H3372" s="121">
        <f>H3373</f>
        <v>0</v>
      </c>
      <c r="I3372" s="121">
        <f t="shared" si="992"/>
        <v>4000</v>
      </c>
      <c r="J3372" s="120"/>
    </row>
    <row r="3373" spans="1:10" ht="15" x14ac:dyDescent="0.2">
      <c r="A3373" s="129">
        <v>3121</v>
      </c>
      <c r="B3373" s="222" t="s">
        <v>138</v>
      </c>
      <c r="C3373" s="111">
        <v>43</v>
      </c>
      <c r="D3373" s="112" t="s">
        <v>25</v>
      </c>
      <c r="E3373" s="179">
        <v>4000</v>
      </c>
      <c r="F3373" s="179">
        <v>4000</v>
      </c>
      <c r="G3373" s="179"/>
      <c r="H3373" s="179"/>
      <c r="I3373" s="179">
        <f t="shared" si="992"/>
        <v>4000</v>
      </c>
    </row>
    <row r="3374" spans="1:10" x14ac:dyDescent="0.2">
      <c r="A3374" s="126">
        <v>313</v>
      </c>
      <c r="B3374" s="227" t="s">
        <v>915</v>
      </c>
      <c r="C3374" s="117"/>
      <c r="D3374" s="128"/>
      <c r="E3374" s="121">
        <f>E3375</f>
        <v>17000</v>
      </c>
      <c r="F3374" s="121">
        <f>F3375</f>
        <v>17000</v>
      </c>
      <c r="G3374" s="121">
        <f>G3375</f>
        <v>0</v>
      </c>
      <c r="H3374" s="121">
        <f>H3375</f>
        <v>0</v>
      </c>
      <c r="I3374" s="121">
        <f t="shared" si="992"/>
        <v>17000</v>
      </c>
    </row>
    <row r="3375" spans="1:10" ht="15" x14ac:dyDescent="0.2">
      <c r="A3375" s="129">
        <v>3132</v>
      </c>
      <c r="B3375" s="222" t="s">
        <v>280</v>
      </c>
      <c r="C3375" s="111">
        <v>43</v>
      </c>
      <c r="D3375" s="112" t="s">
        <v>25</v>
      </c>
      <c r="E3375" s="179">
        <v>17000</v>
      </c>
      <c r="F3375" s="179">
        <v>17000</v>
      </c>
      <c r="G3375" s="179"/>
      <c r="H3375" s="179"/>
      <c r="I3375" s="179">
        <f t="shared" si="992"/>
        <v>17000</v>
      </c>
    </row>
    <row r="3376" spans="1:10" s="115" customFormat="1" x14ac:dyDescent="0.2">
      <c r="A3376" s="217">
        <v>32</v>
      </c>
      <c r="B3376" s="211" t="s">
        <v>987</v>
      </c>
      <c r="C3376" s="212"/>
      <c r="D3376" s="214"/>
      <c r="E3376" s="215">
        <f t="shared" ref="E3376:H3376" si="1006">E3377+E3381+E3383+E3388</f>
        <v>24600</v>
      </c>
      <c r="F3376" s="215">
        <f t="shared" si="1006"/>
        <v>24600</v>
      </c>
      <c r="G3376" s="215">
        <f t="shared" si="1006"/>
        <v>0</v>
      </c>
      <c r="H3376" s="215">
        <f t="shared" si="1006"/>
        <v>0</v>
      </c>
      <c r="I3376" s="215">
        <f t="shared" si="992"/>
        <v>24600</v>
      </c>
      <c r="J3376" s="120"/>
    </row>
    <row r="3377" spans="1:10" x14ac:dyDescent="0.2">
      <c r="A3377" s="126">
        <v>321</v>
      </c>
      <c r="B3377" s="227" t="s">
        <v>916</v>
      </c>
      <c r="C3377" s="117"/>
      <c r="D3377" s="128"/>
      <c r="E3377" s="121">
        <f>E3378+E3379+E3380</f>
        <v>4800</v>
      </c>
      <c r="F3377" s="121">
        <f>F3378+F3379+F3380</f>
        <v>4800</v>
      </c>
      <c r="G3377" s="121">
        <f>G3378+G3379+G3380</f>
        <v>0</v>
      </c>
      <c r="H3377" s="121">
        <f>H3378+H3379+H3380</f>
        <v>0</v>
      </c>
      <c r="I3377" s="121">
        <f t="shared" si="992"/>
        <v>4800</v>
      </c>
    </row>
    <row r="3378" spans="1:10" ht="15" x14ac:dyDescent="0.2">
      <c r="A3378" s="129">
        <v>3211</v>
      </c>
      <c r="B3378" s="222" t="s">
        <v>110</v>
      </c>
      <c r="C3378" s="111">
        <v>43</v>
      </c>
      <c r="D3378" s="112" t="s">
        <v>25</v>
      </c>
      <c r="E3378" s="179">
        <v>3700</v>
      </c>
      <c r="F3378" s="179">
        <v>3700</v>
      </c>
      <c r="G3378" s="179"/>
      <c r="H3378" s="179"/>
      <c r="I3378" s="179">
        <f t="shared" si="992"/>
        <v>3700</v>
      </c>
    </row>
    <row r="3379" spans="1:10" s="115" customFormat="1" x14ac:dyDescent="0.2">
      <c r="A3379" s="129">
        <v>3212</v>
      </c>
      <c r="B3379" s="222" t="s">
        <v>111</v>
      </c>
      <c r="C3379" s="111">
        <v>43</v>
      </c>
      <c r="D3379" s="112" t="s">
        <v>25</v>
      </c>
      <c r="E3379" s="179">
        <v>1000</v>
      </c>
      <c r="F3379" s="179">
        <v>1000</v>
      </c>
      <c r="G3379" s="179"/>
      <c r="H3379" s="179"/>
      <c r="I3379" s="179">
        <f t="shared" si="992"/>
        <v>1000</v>
      </c>
      <c r="J3379" s="120"/>
    </row>
    <row r="3380" spans="1:10" ht="15" x14ac:dyDescent="0.2">
      <c r="A3380" s="129">
        <v>3214</v>
      </c>
      <c r="B3380" s="222" t="s">
        <v>234</v>
      </c>
      <c r="C3380" s="111">
        <v>43</v>
      </c>
      <c r="D3380" s="112" t="s">
        <v>25</v>
      </c>
      <c r="E3380" s="179">
        <v>100</v>
      </c>
      <c r="F3380" s="179">
        <v>100</v>
      </c>
      <c r="G3380" s="179"/>
      <c r="H3380" s="179"/>
      <c r="I3380" s="179">
        <f t="shared" si="992"/>
        <v>100</v>
      </c>
    </row>
    <row r="3381" spans="1:10" s="115" customFormat="1" x14ac:dyDescent="0.2">
      <c r="A3381" s="126">
        <v>322</v>
      </c>
      <c r="B3381" s="227" t="s">
        <v>917</v>
      </c>
      <c r="C3381" s="117"/>
      <c r="D3381" s="128"/>
      <c r="E3381" s="121">
        <f>E3382</f>
        <v>500</v>
      </c>
      <c r="F3381" s="121">
        <f>F3382</f>
        <v>500</v>
      </c>
      <c r="G3381" s="121">
        <f>G3382</f>
        <v>0</v>
      </c>
      <c r="H3381" s="121">
        <f>H3382</f>
        <v>0</v>
      </c>
      <c r="I3381" s="121">
        <f t="shared" si="992"/>
        <v>500</v>
      </c>
      <c r="J3381" s="120"/>
    </row>
    <row r="3382" spans="1:10" ht="15" x14ac:dyDescent="0.2">
      <c r="A3382" s="129">
        <v>3223</v>
      </c>
      <c r="B3382" s="222" t="s">
        <v>115</v>
      </c>
      <c r="C3382" s="111">
        <v>43</v>
      </c>
      <c r="D3382" s="112" t="s">
        <v>25</v>
      </c>
      <c r="E3382" s="179">
        <v>500</v>
      </c>
      <c r="F3382" s="179">
        <v>500</v>
      </c>
      <c r="G3382" s="179"/>
      <c r="H3382" s="179"/>
      <c r="I3382" s="179">
        <f t="shared" si="992"/>
        <v>500</v>
      </c>
    </row>
    <row r="3383" spans="1:10" s="115" customFormat="1" x14ac:dyDescent="0.2">
      <c r="A3383" s="126">
        <v>323</v>
      </c>
      <c r="B3383" s="227" t="s">
        <v>918</v>
      </c>
      <c r="C3383" s="117"/>
      <c r="D3383" s="128"/>
      <c r="E3383" s="121">
        <f>SUM(E3384:E3387)</f>
        <v>18200</v>
      </c>
      <c r="F3383" s="121">
        <f t="shared" ref="F3383:H3383" si="1007">SUM(F3384:F3387)</f>
        <v>18200</v>
      </c>
      <c r="G3383" s="121">
        <f t="shared" si="1007"/>
        <v>0</v>
      </c>
      <c r="H3383" s="121">
        <f t="shared" si="1007"/>
        <v>0</v>
      </c>
      <c r="I3383" s="121">
        <f t="shared" si="992"/>
        <v>18200</v>
      </c>
      <c r="J3383" s="120"/>
    </row>
    <row r="3384" spans="1:10" ht="15" x14ac:dyDescent="0.2">
      <c r="A3384" s="129">
        <v>3231</v>
      </c>
      <c r="B3384" s="222" t="s">
        <v>117</v>
      </c>
      <c r="C3384" s="111">
        <v>43</v>
      </c>
      <c r="D3384" s="112" t="s">
        <v>25</v>
      </c>
      <c r="E3384" s="179">
        <v>1000</v>
      </c>
      <c r="F3384" s="179">
        <v>1000</v>
      </c>
      <c r="G3384" s="179"/>
      <c r="H3384" s="179"/>
      <c r="I3384" s="179">
        <f t="shared" si="992"/>
        <v>1000</v>
      </c>
    </row>
    <row r="3385" spans="1:10" ht="15" x14ac:dyDescent="0.2">
      <c r="A3385" s="129">
        <v>3233</v>
      </c>
      <c r="B3385" s="222" t="s">
        <v>119</v>
      </c>
      <c r="C3385" s="111">
        <v>43</v>
      </c>
      <c r="D3385" s="112" t="s">
        <v>25</v>
      </c>
      <c r="E3385" s="179">
        <v>1200</v>
      </c>
      <c r="F3385" s="179">
        <v>1200</v>
      </c>
      <c r="G3385" s="179"/>
      <c r="H3385" s="179"/>
      <c r="I3385" s="179">
        <f t="shared" si="992"/>
        <v>1200</v>
      </c>
    </row>
    <row r="3386" spans="1:10" ht="15" x14ac:dyDescent="0.2">
      <c r="A3386" s="129">
        <v>3237</v>
      </c>
      <c r="B3386" s="222" t="s">
        <v>852</v>
      </c>
      <c r="C3386" s="111">
        <v>43</v>
      </c>
      <c r="D3386" s="112" t="s">
        <v>25</v>
      </c>
      <c r="E3386" s="179">
        <v>15000</v>
      </c>
      <c r="F3386" s="179">
        <v>15000</v>
      </c>
      <c r="G3386" s="179"/>
      <c r="H3386" s="179"/>
      <c r="I3386" s="179">
        <f t="shared" si="992"/>
        <v>15000</v>
      </c>
    </row>
    <row r="3387" spans="1:10" ht="15" x14ac:dyDescent="0.2">
      <c r="A3387" s="129">
        <v>3239</v>
      </c>
      <c r="B3387" s="222" t="s">
        <v>727</v>
      </c>
      <c r="C3387" s="111">
        <v>43</v>
      </c>
      <c r="D3387" s="112" t="s">
        <v>25</v>
      </c>
      <c r="E3387" s="179">
        <v>1000</v>
      </c>
      <c r="F3387" s="179">
        <v>1000</v>
      </c>
      <c r="G3387" s="179"/>
      <c r="H3387" s="179"/>
      <c r="I3387" s="179">
        <f t="shared" si="992"/>
        <v>1000</v>
      </c>
    </row>
    <row r="3388" spans="1:10" x14ac:dyDescent="0.2">
      <c r="A3388" s="126">
        <v>329</v>
      </c>
      <c r="B3388" s="227" t="s">
        <v>125</v>
      </c>
      <c r="C3388" s="117"/>
      <c r="D3388" s="128"/>
      <c r="E3388" s="121">
        <f>SUM(E3389:E3390)</f>
        <v>1100</v>
      </c>
      <c r="F3388" s="121">
        <f t="shared" ref="F3388:H3388" si="1008">SUM(F3389:F3390)</f>
        <v>1100</v>
      </c>
      <c r="G3388" s="121">
        <f t="shared" si="1008"/>
        <v>0</v>
      </c>
      <c r="H3388" s="121">
        <f t="shared" si="1008"/>
        <v>0</v>
      </c>
      <c r="I3388" s="121">
        <f t="shared" si="992"/>
        <v>1100</v>
      </c>
    </row>
    <row r="3389" spans="1:10" ht="15" x14ac:dyDescent="0.2">
      <c r="A3389" s="129">
        <v>3293</v>
      </c>
      <c r="B3389" s="222" t="s">
        <v>124</v>
      </c>
      <c r="C3389" s="111">
        <v>43</v>
      </c>
      <c r="D3389" s="112" t="s">
        <v>25</v>
      </c>
      <c r="E3389" s="179">
        <v>1000</v>
      </c>
      <c r="F3389" s="179">
        <v>1000</v>
      </c>
      <c r="G3389" s="179"/>
      <c r="H3389" s="179"/>
      <c r="I3389" s="179">
        <f t="shared" si="992"/>
        <v>1000</v>
      </c>
    </row>
    <row r="3390" spans="1:10" ht="15" x14ac:dyDescent="0.2">
      <c r="A3390" s="129">
        <v>3295</v>
      </c>
      <c r="B3390" s="222" t="s">
        <v>237</v>
      </c>
      <c r="C3390" s="111">
        <v>43</v>
      </c>
      <c r="D3390" s="112" t="s">
        <v>25</v>
      </c>
      <c r="E3390" s="179">
        <v>100</v>
      </c>
      <c r="F3390" s="179">
        <v>100</v>
      </c>
      <c r="G3390" s="179"/>
      <c r="H3390" s="179"/>
      <c r="I3390" s="179">
        <f t="shared" si="992"/>
        <v>100</v>
      </c>
    </row>
    <row r="3391" spans="1:10" s="115" customFormat="1" x14ac:dyDescent="0.2">
      <c r="A3391" s="217">
        <v>42</v>
      </c>
      <c r="B3391" s="211" t="s">
        <v>994</v>
      </c>
      <c r="C3391" s="212"/>
      <c r="D3391" s="214"/>
      <c r="E3391" s="215">
        <f t="shared" ref="E3391:H3391" si="1009">E3392+E3394</f>
        <v>116000</v>
      </c>
      <c r="F3391" s="215">
        <f t="shared" si="1009"/>
        <v>116000</v>
      </c>
      <c r="G3391" s="215">
        <f t="shared" si="1009"/>
        <v>0</v>
      </c>
      <c r="H3391" s="215">
        <f t="shared" si="1009"/>
        <v>0</v>
      </c>
      <c r="I3391" s="215">
        <f t="shared" si="992"/>
        <v>116000</v>
      </c>
      <c r="J3391" s="120"/>
    </row>
    <row r="3392" spans="1:10" x14ac:dyDescent="0.2">
      <c r="A3392" s="126">
        <v>422</v>
      </c>
      <c r="B3392" s="227" t="s">
        <v>921</v>
      </c>
      <c r="C3392" s="117"/>
      <c r="D3392" s="128"/>
      <c r="E3392" s="121">
        <f>E3393</f>
        <v>76000</v>
      </c>
      <c r="F3392" s="121">
        <f>F3393</f>
        <v>76000</v>
      </c>
      <c r="G3392" s="121">
        <f>G3393</f>
        <v>0</v>
      </c>
      <c r="H3392" s="121">
        <f>H3393</f>
        <v>0</v>
      </c>
      <c r="I3392" s="121">
        <f t="shared" si="992"/>
        <v>76000</v>
      </c>
    </row>
    <row r="3393" spans="1:10" s="115" customFormat="1" x14ac:dyDescent="0.2">
      <c r="A3393" s="129">
        <v>4225</v>
      </c>
      <c r="B3393" s="222" t="s">
        <v>134</v>
      </c>
      <c r="C3393" s="111">
        <v>43</v>
      </c>
      <c r="D3393" s="112" t="s">
        <v>25</v>
      </c>
      <c r="E3393" s="179">
        <v>76000</v>
      </c>
      <c r="F3393" s="179">
        <v>76000</v>
      </c>
      <c r="G3393" s="179"/>
      <c r="H3393" s="179"/>
      <c r="I3393" s="179">
        <f t="shared" si="992"/>
        <v>76000</v>
      </c>
      <c r="J3393" s="120"/>
    </row>
    <row r="3394" spans="1:10" x14ac:dyDescent="0.2">
      <c r="A3394" s="126">
        <v>423</v>
      </c>
      <c r="B3394" s="119" t="s">
        <v>937</v>
      </c>
      <c r="C3394" s="117"/>
      <c r="D3394" s="128"/>
      <c r="E3394" s="121">
        <f>E3395</f>
        <v>40000</v>
      </c>
      <c r="F3394" s="121">
        <f>F3395</f>
        <v>40000</v>
      </c>
      <c r="G3394" s="121">
        <f>G3395</f>
        <v>0</v>
      </c>
      <c r="H3394" s="121">
        <f>H3395</f>
        <v>0</v>
      </c>
      <c r="I3394" s="121">
        <f t="shared" si="992"/>
        <v>40000</v>
      </c>
    </row>
    <row r="3395" spans="1:10" s="115" customFormat="1" x14ac:dyDescent="0.2">
      <c r="A3395" s="129">
        <v>4231</v>
      </c>
      <c r="B3395" s="222" t="s">
        <v>128</v>
      </c>
      <c r="C3395" s="111">
        <v>43</v>
      </c>
      <c r="D3395" s="112" t="s">
        <v>25</v>
      </c>
      <c r="E3395" s="179">
        <v>40000</v>
      </c>
      <c r="F3395" s="179">
        <v>40000</v>
      </c>
      <c r="G3395" s="179"/>
      <c r="H3395" s="179"/>
      <c r="I3395" s="179">
        <f t="shared" si="992"/>
        <v>40000</v>
      </c>
      <c r="J3395" s="120"/>
    </row>
    <row r="3396" spans="1:10" s="115" customFormat="1" x14ac:dyDescent="0.2">
      <c r="A3396" s="207" t="s">
        <v>948</v>
      </c>
      <c r="B3396" s="205" t="s">
        <v>949</v>
      </c>
      <c r="C3396" s="208"/>
      <c r="D3396" s="208"/>
      <c r="E3396" s="209">
        <f t="shared" ref="E3396:H3396" si="1010">E3397+E3404+E3419</f>
        <v>1323800</v>
      </c>
      <c r="F3396" s="209">
        <f t="shared" si="1010"/>
        <v>1323800</v>
      </c>
      <c r="G3396" s="209">
        <f t="shared" si="1010"/>
        <v>0</v>
      </c>
      <c r="H3396" s="209">
        <f t="shared" si="1010"/>
        <v>0</v>
      </c>
      <c r="I3396" s="209">
        <f t="shared" si="992"/>
        <v>1323800</v>
      </c>
      <c r="J3396" s="120"/>
    </row>
    <row r="3397" spans="1:10" s="115" customFormat="1" x14ac:dyDescent="0.2">
      <c r="A3397" s="210" t="s">
        <v>944</v>
      </c>
      <c r="B3397" s="211" t="s">
        <v>986</v>
      </c>
      <c r="C3397" s="212"/>
      <c r="D3397" s="212"/>
      <c r="E3397" s="213">
        <f t="shared" ref="E3397:H3397" si="1011">E3398+E3400+E3402</f>
        <v>584000</v>
      </c>
      <c r="F3397" s="213">
        <f t="shared" si="1011"/>
        <v>584000</v>
      </c>
      <c r="G3397" s="213">
        <f t="shared" si="1011"/>
        <v>0</v>
      </c>
      <c r="H3397" s="213">
        <f t="shared" si="1011"/>
        <v>0</v>
      </c>
      <c r="I3397" s="213">
        <f t="shared" si="992"/>
        <v>584000</v>
      </c>
      <c r="J3397" s="120"/>
    </row>
    <row r="3398" spans="1:10" x14ac:dyDescent="0.2">
      <c r="A3398" s="126">
        <v>311</v>
      </c>
      <c r="B3398" s="226" t="s">
        <v>914</v>
      </c>
      <c r="C3398" s="117"/>
      <c r="D3398" s="128"/>
      <c r="E3398" s="121">
        <f>E3399</f>
        <v>480000</v>
      </c>
      <c r="F3398" s="121">
        <f>F3399</f>
        <v>480000</v>
      </c>
      <c r="G3398" s="121">
        <f>G3399</f>
        <v>0</v>
      </c>
      <c r="H3398" s="121">
        <f>H3399</f>
        <v>0</v>
      </c>
      <c r="I3398" s="121">
        <f t="shared" si="992"/>
        <v>480000</v>
      </c>
    </row>
    <row r="3399" spans="1:10" ht="15" x14ac:dyDescent="0.2">
      <c r="A3399" s="129">
        <v>3111</v>
      </c>
      <c r="B3399" s="222" t="s">
        <v>19</v>
      </c>
      <c r="C3399" s="111">
        <v>559</v>
      </c>
      <c r="D3399" s="112" t="s">
        <v>25</v>
      </c>
      <c r="E3399" s="179">
        <v>480000</v>
      </c>
      <c r="F3399" s="179">
        <v>480000</v>
      </c>
      <c r="G3399" s="179"/>
      <c r="H3399" s="179"/>
      <c r="I3399" s="179">
        <f t="shared" si="992"/>
        <v>480000</v>
      </c>
    </row>
    <row r="3400" spans="1:10" s="115" customFormat="1" x14ac:dyDescent="0.2">
      <c r="A3400" s="126">
        <v>312</v>
      </c>
      <c r="B3400" s="227" t="s">
        <v>22</v>
      </c>
      <c r="C3400" s="117"/>
      <c r="D3400" s="128"/>
      <c r="E3400" s="121">
        <f>E3401</f>
        <v>10000</v>
      </c>
      <c r="F3400" s="121">
        <f>F3401</f>
        <v>10000</v>
      </c>
      <c r="G3400" s="121">
        <f>G3401</f>
        <v>0</v>
      </c>
      <c r="H3400" s="121">
        <f>H3401</f>
        <v>0</v>
      </c>
      <c r="I3400" s="121">
        <f t="shared" si="992"/>
        <v>10000</v>
      </c>
      <c r="J3400" s="120"/>
    </row>
    <row r="3401" spans="1:10" ht="15" x14ac:dyDescent="0.2">
      <c r="A3401" s="129">
        <v>3121</v>
      </c>
      <c r="B3401" s="222" t="s">
        <v>138</v>
      </c>
      <c r="C3401" s="111">
        <v>559</v>
      </c>
      <c r="D3401" s="112" t="s">
        <v>25</v>
      </c>
      <c r="E3401" s="179">
        <v>10000</v>
      </c>
      <c r="F3401" s="179">
        <v>10000</v>
      </c>
      <c r="G3401" s="179"/>
      <c r="H3401" s="179"/>
      <c r="I3401" s="179">
        <f t="shared" si="992"/>
        <v>10000</v>
      </c>
    </row>
    <row r="3402" spans="1:10" x14ac:dyDescent="0.2">
      <c r="A3402" s="126">
        <v>313</v>
      </c>
      <c r="B3402" s="227" t="s">
        <v>915</v>
      </c>
      <c r="C3402" s="117"/>
      <c r="D3402" s="128"/>
      <c r="E3402" s="121">
        <f>E3403</f>
        <v>94000</v>
      </c>
      <c r="F3402" s="121">
        <f>F3403</f>
        <v>94000</v>
      </c>
      <c r="G3402" s="121">
        <f>G3403</f>
        <v>0</v>
      </c>
      <c r="H3402" s="121">
        <f>H3403</f>
        <v>0</v>
      </c>
      <c r="I3402" s="121">
        <f t="shared" si="992"/>
        <v>94000</v>
      </c>
    </row>
    <row r="3403" spans="1:10" s="115" customFormat="1" x14ac:dyDescent="0.2">
      <c r="A3403" s="129">
        <v>3132</v>
      </c>
      <c r="B3403" s="222" t="s">
        <v>280</v>
      </c>
      <c r="C3403" s="111">
        <v>559</v>
      </c>
      <c r="D3403" s="112" t="s">
        <v>25</v>
      </c>
      <c r="E3403" s="179">
        <v>94000</v>
      </c>
      <c r="F3403" s="179">
        <v>94000</v>
      </c>
      <c r="G3403" s="179"/>
      <c r="H3403" s="179"/>
      <c r="I3403" s="179">
        <f t="shared" si="992"/>
        <v>94000</v>
      </c>
      <c r="J3403" s="120"/>
    </row>
    <row r="3404" spans="1:10" s="115" customFormat="1" x14ac:dyDescent="0.2">
      <c r="A3404" s="217">
        <v>32</v>
      </c>
      <c r="B3404" s="211" t="s">
        <v>987</v>
      </c>
      <c r="C3404" s="212"/>
      <c r="D3404" s="214"/>
      <c r="E3404" s="215">
        <f t="shared" ref="E3404:H3404" si="1012">E3405+E3409+E3411+E3416</f>
        <v>55800</v>
      </c>
      <c r="F3404" s="215">
        <f t="shared" si="1012"/>
        <v>55800</v>
      </c>
      <c r="G3404" s="215">
        <f t="shared" si="1012"/>
        <v>0</v>
      </c>
      <c r="H3404" s="215">
        <f t="shared" si="1012"/>
        <v>0</v>
      </c>
      <c r="I3404" s="215">
        <f t="shared" si="992"/>
        <v>55800</v>
      </c>
      <c r="J3404" s="120"/>
    </row>
    <row r="3405" spans="1:10" s="115" customFormat="1" x14ac:dyDescent="0.2">
      <c r="A3405" s="126">
        <v>321</v>
      </c>
      <c r="B3405" s="227" t="s">
        <v>916</v>
      </c>
      <c r="C3405" s="117"/>
      <c r="D3405" s="128"/>
      <c r="E3405" s="121">
        <f>E3406+E3407+E3408</f>
        <v>28800</v>
      </c>
      <c r="F3405" s="121">
        <f>F3406+F3407+F3408</f>
        <v>28800</v>
      </c>
      <c r="G3405" s="121">
        <f>G3406+G3407+G3408</f>
        <v>0</v>
      </c>
      <c r="H3405" s="121">
        <f>H3406+H3407+H3408</f>
        <v>0</v>
      </c>
      <c r="I3405" s="121">
        <f t="shared" si="992"/>
        <v>28800</v>
      </c>
      <c r="J3405" s="120"/>
    </row>
    <row r="3406" spans="1:10" ht="15" x14ac:dyDescent="0.2">
      <c r="A3406" s="129">
        <v>3211</v>
      </c>
      <c r="B3406" s="222" t="s">
        <v>110</v>
      </c>
      <c r="C3406" s="111">
        <v>559</v>
      </c>
      <c r="D3406" s="112" t="s">
        <v>25</v>
      </c>
      <c r="E3406" s="179">
        <v>21300</v>
      </c>
      <c r="F3406" s="179">
        <v>21300</v>
      </c>
      <c r="G3406" s="179"/>
      <c r="H3406" s="179"/>
      <c r="I3406" s="179">
        <f t="shared" ref="I3406:I3475" si="1013">F3406-G3406+H3406</f>
        <v>21300</v>
      </c>
    </row>
    <row r="3407" spans="1:10" s="115" customFormat="1" x14ac:dyDescent="0.2">
      <c r="A3407" s="129">
        <v>3212</v>
      </c>
      <c r="B3407" s="222" t="s">
        <v>111</v>
      </c>
      <c r="C3407" s="111">
        <v>559</v>
      </c>
      <c r="D3407" s="112" t="s">
        <v>25</v>
      </c>
      <c r="E3407" s="179">
        <v>6500</v>
      </c>
      <c r="F3407" s="179">
        <v>6500</v>
      </c>
      <c r="G3407" s="179"/>
      <c r="H3407" s="179"/>
      <c r="I3407" s="179">
        <f t="shared" si="1013"/>
        <v>6500</v>
      </c>
      <c r="J3407" s="120"/>
    </row>
    <row r="3408" spans="1:10" ht="15" x14ac:dyDescent="0.2">
      <c r="A3408" s="129">
        <v>3214</v>
      </c>
      <c r="B3408" s="222" t="s">
        <v>234</v>
      </c>
      <c r="C3408" s="111">
        <v>559</v>
      </c>
      <c r="D3408" s="112" t="s">
        <v>25</v>
      </c>
      <c r="E3408" s="179">
        <v>1000</v>
      </c>
      <c r="F3408" s="179">
        <v>1000</v>
      </c>
      <c r="G3408" s="179"/>
      <c r="H3408" s="179"/>
      <c r="I3408" s="179">
        <f t="shared" si="1013"/>
        <v>1000</v>
      </c>
    </row>
    <row r="3409" spans="1:10" s="115" customFormat="1" x14ac:dyDescent="0.2">
      <c r="A3409" s="126">
        <v>322</v>
      </c>
      <c r="B3409" s="227" t="s">
        <v>917</v>
      </c>
      <c r="C3409" s="117"/>
      <c r="D3409" s="128"/>
      <c r="E3409" s="121">
        <f>E3410</f>
        <v>3000</v>
      </c>
      <c r="F3409" s="121">
        <f>F3410</f>
        <v>3000</v>
      </c>
      <c r="G3409" s="121">
        <f>G3410</f>
        <v>0</v>
      </c>
      <c r="H3409" s="121">
        <f>H3410</f>
        <v>0</v>
      </c>
      <c r="I3409" s="121">
        <f t="shared" si="1013"/>
        <v>3000</v>
      </c>
      <c r="J3409" s="120"/>
    </row>
    <row r="3410" spans="1:10" ht="15" x14ac:dyDescent="0.2">
      <c r="A3410" s="129">
        <v>3223</v>
      </c>
      <c r="B3410" s="222" t="s">
        <v>115</v>
      </c>
      <c r="C3410" s="111">
        <v>559</v>
      </c>
      <c r="D3410" s="112" t="s">
        <v>25</v>
      </c>
      <c r="E3410" s="179">
        <v>3000</v>
      </c>
      <c r="F3410" s="179">
        <v>3000</v>
      </c>
      <c r="G3410" s="179"/>
      <c r="H3410" s="179"/>
      <c r="I3410" s="179">
        <f t="shared" si="1013"/>
        <v>3000</v>
      </c>
    </row>
    <row r="3411" spans="1:10" x14ac:dyDescent="0.2">
      <c r="A3411" s="126">
        <v>323</v>
      </c>
      <c r="B3411" s="227" t="s">
        <v>918</v>
      </c>
      <c r="C3411" s="117"/>
      <c r="D3411" s="128"/>
      <c r="E3411" s="121">
        <f>SUM(E3412:E3415)</f>
        <v>16500</v>
      </c>
      <c r="F3411" s="121">
        <f t="shared" ref="F3411:H3411" si="1014">SUM(F3412:F3415)</f>
        <v>16500</v>
      </c>
      <c r="G3411" s="121">
        <f t="shared" si="1014"/>
        <v>0</v>
      </c>
      <c r="H3411" s="121">
        <f t="shared" si="1014"/>
        <v>0</v>
      </c>
      <c r="I3411" s="121">
        <f t="shared" si="1013"/>
        <v>16500</v>
      </c>
    </row>
    <row r="3412" spans="1:10" s="115" customFormat="1" x14ac:dyDescent="0.2">
      <c r="A3412" s="129">
        <v>3231</v>
      </c>
      <c r="B3412" s="222" t="s">
        <v>117</v>
      </c>
      <c r="C3412" s="111">
        <v>559</v>
      </c>
      <c r="D3412" s="112" t="s">
        <v>25</v>
      </c>
      <c r="E3412" s="179">
        <v>1000</v>
      </c>
      <c r="F3412" s="179">
        <v>1000</v>
      </c>
      <c r="G3412" s="179"/>
      <c r="H3412" s="179"/>
      <c r="I3412" s="179">
        <f t="shared" si="1013"/>
        <v>1000</v>
      </c>
      <c r="J3412" s="120"/>
    </row>
    <row r="3413" spans="1:10" ht="15" x14ac:dyDescent="0.2">
      <c r="A3413" s="129">
        <v>3233</v>
      </c>
      <c r="B3413" s="222" t="s">
        <v>119</v>
      </c>
      <c r="C3413" s="111">
        <v>559</v>
      </c>
      <c r="D3413" s="112" t="s">
        <v>25</v>
      </c>
      <c r="E3413" s="179">
        <v>7000</v>
      </c>
      <c r="F3413" s="179">
        <v>7000</v>
      </c>
      <c r="G3413" s="179"/>
      <c r="H3413" s="179"/>
      <c r="I3413" s="179">
        <f t="shared" si="1013"/>
        <v>7000</v>
      </c>
    </row>
    <row r="3414" spans="1:10" ht="15" x14ac:dyDescent="0.2">
      <c r="A3414" s="129">
        <v>3237</v>
      </c>
      <c r="B3414" s="222" t="s">
        <v>36</v>
      </c>
      <c r="C3414" s="111">
        <v>559</v>
      </c>
      <c r="D3414" s="112" t="s">
        <v>25</v>
      </c>
      <c r="E3414" s="179">
        <v>7500</v>
      </c>
      <c r="F3414" s="179">
        <v>7500</v>
      </c>
      <c r="G3414" s="179"/>
      <c r="H3414" s="179"/>
      <c r="I3414" s="179">
        <f t="shared" si="1013"/>
        <v>7500</v>
      </c>
    </row>
    <row r="3415" spans="1:10" ht="15" x14ac:dyDescent="0.2">
      <c r="A3415" s="129">
        <v>3239</v>
      </c>
      <c r="B3415" s="222" t="s">
        <v>727</v>
      </c>
      <c r="C3415" s="111">
        <v>559</v>
      </c>
      <c r="D3415" s="112" t="s">
        <v>25</v>
      </c>
      <c r="E3415" s="179">
        <v>1000</v>
      </c>
      <c r="F3415" s="179">
        <v>1000</v>
      </c>
      <c r="G3415" s="179"/>
      <c r="H3415" s="179"/>
      <c r="I3415" s="179">
        <f t="shared" si="1013"/>
        <v>1000</v>
      </c>
    </row>
    <row r="3416" spans="1:10" s="115" customFormat="1" x14ac:dyDescent="0.2">
      <c r="A3416" s="126">
        <v>329</v>
      </c>
      <c r="B3416" s="227" t="s">
        <v>125</v>
      </c>
      <c r="C3416" s="117"/>
      <c r="D3416" s="128"/>
      <c r="E3416" s="121">
        <f>SUM(E3417:E3418)</f>
        <v>7500</v>
      </c>
      <c r="F3416" s="121">
        <f t="shared" ref="F3416:H3416" si="1015">SUM(F3417:F3418)</f>
        <v>7500</v>
      </c>
      <c r="G3416" s="121">
        <f t="shared" si="1015"/>
        <v>0</v>
      </c>
      <c r="H3416" s="121">
        <f t="shared" si="1015"/>
        <v>0</v>
      </c>
      <c r="I3416" s="121">
        <f t="shared" si="1013"/>
        <v>7500</v>
      </c>
      <c r="J3416" s="120"/>
    </row>
    <row r="3417" spans="1:10" ht="15" x14ac:dyDescent="0.2">
      <c r="A3417" s="129">
        <v>3293</v>
      </c>
      <c r="B3417" s="222" t="s">
        <v>124</v>
      </c>
      <c r="C3417" s="111">
        <v>559</v>
      </c>
      <c r="D3417" s="112" t="s">
        <v>25</v>
      </c>
      <c r="E3417" s="179">
        <v>7000</v>
      </c>
      <c r="F3417" s="179">
        <v>7000</v>
      </c>
      <c r="G3417" s="179"/>
      <c r="H3417" s="179"/>
      <c r="I3417" s="179">
        <f t="shared" si="1013"/>
        <v>7000</v>
      </c>
    </row>
    <row r="3418" spans="1:10" ht="15" x14ac:dyDescent="0.2">
      <c r="A3418" s="129">
        <v>3295</v>
      </c>
      <c r="B3418" s="222" t="s">
        <v>237</v>
      </c>
      <c r="C3418" s="111">
        <v>559</v>
      </c>
      <c r="D3418" s="112" t="s">
        <v>25</v>
      </c>
      <c r="E3418" s="179">
        <v>500</v>
      </c>
      <c r="F3418" s="179">
        <v>500</v>
      </c>
      <c r="G3418" s="179"/>
      <c r="H3418" s="179"/>
      <c r="I3418" s="179">
        <f t="shared" si="1013"/>
        <v>500</v>
      </c>
    </row>
    <row r="3419" spans="1:10" s="115" customFormat="1" x14ac:dyDescent="0.2">
      <c r="A3419" s="217">
        <v>42</v>
      </c>
      <c r="B3419" s="211" t="s">
        <v>994</v>
      </c>
      <c r="C3419" s="212"/>
      <c r="D3419" s="214"/>
      <c r="E3419" s="215">
        <f t="shared" ref="E3419:H3419" si="1016">E3420+E3422</f>
        <v>684000</v>
      </c>
      <c r="F3419" s="215">
        <f t="shared" si="1016"/>
        <v>684000</v>
      </c>
      <c r="G3419" s="215">
        <f t="shared" si="1016"/>
        <v>0</v>
      </c>
      <c r="H3419" s="215">
        <f t="shared" si="1016"/>
        <v>0</v>
      </c>
      <c r="I3419" s="215">
        <f t="shared" si="1013"/>
        <v>684000</v>
      </c>
      <c r="J3419" s="120"/>
    </row>
    <row r="3420" spans="1:10" x14ac:dyDescent="0.2">
      <c r="A3420" s="126">
        <v>422</v>
      </c>
      <c r="B3420" s="227" t="s">
        <v>921</v>
      </c>
      <c r="C3420" s="117"/>
      <c r="D3420" s="128"/>
      <c r="E3420" s="121">
        <f>E3421</f>
        <v>434000</v>
      </c>
      <c r="F3420" s="121">
        <f>F3421</f>
        <v>434000</v>
      </c>
      <c r="G3420" s="121">
        <f>G3421</f>
        <v>0</v>
      </c>
      <c r="H3420" s="121">
        <f>H3421</f>
        <v>0</v>
      </c>
      <c r="I3420" s="121">
        <f t="shared" si="1013"/>
        <v>434000</v>
      </c>
    </row>
    <row r="3421" spans="1:10" ht="15" x14ac:dyDescent="0.2">
      <c r="A3421" s="129">
        <v>4225</v>
      </c>
      <c r="B3421" s="222" t="s">
        <v>134</v>
      </c>
      <c r="C3421" s="111">
        <v>559</v>
      </c>
      <c r="D3421" s="112" t="s">
        <v>25</v>
      </c>
      <c r="E3421" s="179">
        <v>434000</v>
      </c>
      <c r="F3421" s="179">
        <v>434000</v>
      </c>
      <c r="G3421" s="179"/>
      <c r="H3421" s="179"/>
      <c r="I3421" s="179">
        <f t="shared" si="1013"/>
        <v>434000</v>
      </c>
    </row>
    <row r="3422" spans="1:10" x14ac:dyDescent="0.2">
      <c r="A3422" s="126">
        <v>423</v>
      </c>
      <c r="B3422" s="119" t="s">
        <v>937</v>
      </c>
      <c r="C3422" s="117"/>
      <c r="D3422" s="128"/>
      <c r="E3422" s="121">
        <f>E3423</f>
        <v>250000</v>
      </c>
      <c r="F3422" s="121">
        <f>F3423</f>
        <v>250000</v>
      </c>
      <c r="G3422" s="121">
        <f>G3423</f>
        <v>0</v>
      </c>
      <c r="H3422" s="121">
        <f>H3423</f>
        <v>0</v>
      </c>
      <c r="I3422" s="121">
        <f t="shared" si="1013"/>
        <v>250000</v>
      </c>
    </row>
    <row r="3423" spans="1:10" ht="15" x14ac:dyDescent="0.2">
      <c r="A3423" s="129">
        <v>4231</v>
      </c>
      <c r="B3423" s="222" t="s">
        <v>128</v>
      </c>
      <c r="C3423" s="111">
        <v>559</v>
      </c>
      <c r="D3423" s="112" t="s">
        <v>25</v>
      </c>
      <c r="E3423" s="179">
        <v>250000</v>
      </c>
      <c r="F3423" s="179">
        <v>250000</v>
      </c>
      <c r="G3423" s="179"/>
      <c r="H3423" s="179"/>
      <c r="I3423" s="179">
        <f t="shared" si="1013"/>
        <v>250000</v>
      </c>
    </row>
    <row r="3424" spans="1:10" ht="47.25" x14ac:dyDescent="0.2">
      <c r="A3424" s="171" t="s">
        <v>828</v>
      </c>
      <c r="B3424" s="173" t="s">
        <v>827</v>
      </c>
      <c r="C3424" s="194"/>
      <c r="D3424" s="194"/>
      <c r="E3424" s="174">
        <f>E3425+E3444</f>
        <v>1799000</v>
      </c>
      <c r="F3424" s="174">
        <f>F3425+F3444</f>
        <v>1799000</v>
      </c>
      <c r="G3424" s="174">
        <f>G3425+G3444</f>
        <v>0</v>
      </c>
      <c r="H3424" s="174">
        <f>H3425+H3444</f>
        <v>0</v>
      </c>
      <c r="I3424" s="174">
        <f t="shared" si="1013"/>
        <v>1799000</v>
      </c>
    </row>
    <row r="3425" spans="1:10" x14ac:dyDescent="0.2">
      <c r="A3425" s="207" t="s">
        <v>950</v>
      </c>
      <c r="B3425" s="205" t="s">
        <v>951</v>
      </c>
      <c r="C3425" s="208"/>
      <c r="D3425" s="208"/>
      <c r="E3425" s="209">
        <f t="shared" ref="E3425:H3425" si="1017">E3426+E3431+E3439</f>
        <v>271400</v>
      </c>
      <c r="F3425" s="209">
        <f t="shared" si="1017"/>
        <v>271400</v>
      </c>
      <c r="G3425" s="209">
        <f t="shared" si="1017"/>
        <v>0</v>
      </c>
      <c r="H3425" s="209">
        <f t="shared" si="1017"/>
        <v>0</v>
      </c>
      <c r="I3425" s="209">
        <f t="shared" si="1013"/>
        <v>271400</v>
      </c>
    </row>
    <row r="3426" spans="1:10" x14ac:dyDescent="0.2">
      <c r="A3426" s="210" t="s">
        <v>944</v>
      </c>
      <c r="B3426" s="211" t="s">
        <v>986</v>
      </c>
      <c r="C3426" s="212"/>
      <c r="D3426" s="212"/>
      <c r="E3426" s="213">
        <f t="shared" ref="E3426:H3426" si="1018">E3427+E3429</f>
        <v>15500</v>
      </c>
      <c r="F3426" s="213">
        <f t="shared" si="1018"/>
        <v>15500</v>
      </c>
      <c r="G3426" s="213">
        <f t="shared" si="1018"/>
        <v>0</v>
      </c>
      <c r="H3426" s="213">
        <f t="shared" si="1018"/>
        <v>0</v>
      </c>
      <c r="I3426" s="213">
        <f t="shared" si="1013"/>
        <v>15500</v>
      </c>
    </row>
    <row r="3427" spans="1:10" x14ac:dyDescent="0.2">
      <c r="A3427" s="126">
        <v>311</v>
      </c>
      <c r="B3427" s="226" t="s">
        <v>914</v>
      </c>
      <c r="C3427" s="117"/>
      <c r="D3427" s="128"/>
      <c r="E3427" s="121">
        <f>E3428</f>
        <v>13000</v>
      </c>
      <c r="F3427" s="121">
        <f>F3428</f>
        <v>13000</v>
      </c>
      <c r="G3427" s="121">
        <f>G3428</f>
        <v>0</v>
      </c>
      <c r="H3427" s="121">
        <f>H3428</f>
        <v>0</v>
      </c>
      <c r="I3427" s="121">
        <f t="shared" si="1013"/>
        <v>13000</v>
      </c>
    </row>
    <row r="3428" spans="1:10" ht="15" x14ac:dyDescent="0.2">
      <c r="A3428" s="129">
        <v>3111</v>
      </c>
      <c r="B3428" s="222" t="s">
        <v>19</v>
      </c>
      <c r="C3428" s="111">
        <v>43</v>
      </c>
      <c r="D3428" s="112" t="s">
        <v>25</v>
      </c>
      <c r="E3428" s="179">
        <v>13000</v>
      </c>
      <c r="F3428" s="179">
        <v>13000</v>
      </c>
      <c r="G3428" s="179"/>
      <c r="H3428" s="179"/>
      <c r="I3428" s="179">
        <f t="shared" si="1013"/>
        <v>13000</v>
      </c>
    </row>
    <row r="3429" spans="1:10" x14ac:dyDescent="0.2">
      <c r="A3429" s="126">
        <v>313</v>
      </c>
      <c r="B3429" s="227" t="s">
        <v>915</v>
      </c>
      <c r="C3429" s="117"/>
      <c r="D3429" s="128"/>
      <c r="E3429" s="121">
        <f>E3430</f>
        <v>2500</v>
      </c>
      <c r="F3429" s="121">
        <f>F3430</f>
        <v>2500</v>
      </c>
      <c r="G3429" s="121">
        <f>G3430</f>
        <v>0</v>
      </c>
      <c r="H3429" s="121">
        <f>H3430</f>
        <v>0</v>
      </c>
      <c r="I3429" s="121">
        <f t="shared" si="1013"/>
        <v>2500</v>
      </c>
    </row>
    <row r="3430" spans="1:10" s="115" customFormat="1" x14ac:dyDescent="0.2">
      <c r="A3430" s="129">
        <v>3132</v>
      </c>
      <c r="B3430" s="222" t="s">
        <v>280</v>
      </c>
      <c r="C3430" s="111">
        <v>43</v>
      </c>
      <c r="D3430" s="112" t="s">
        <v>25</v>
      </c>
      <c r="E3430" s="179">
        <v>2500</v>
      </c>
      <c r="F3430" s="179">
        <v>2500</v>
      </c>
      <c r="G3430" s="179"/>
      <c r="H3430" s="179"/>
      <c r="I3430" s="179">
        <f t="shared" si="1013"/>
        <v>2500</v>
      </c>
      <c r="J3430" s="120"/>
    </row>
    <row r="3431" spans="1:10" x14ac:dyDescent="0.2">
      <c r="A3431" s="210" t="s">
        <v>976</v>
      </c>
      <c r="B3431" s="211" t="s">
        <v>987</v>
      </c>
      <c r="C3431" s="212"/>
      <c r="D3431" s="212"/>
      <c r="E3431" s="213">
        <f t="shared" ref="E3431:H3431" si="1019">E3432+E3435+E3437</f>
        <v>11900</v>
      </c>
      <c r="F3431" s="213">
        <f t="shared" si="1019"/>
        <v>11900</v>
      </c>
      <c r="G3431" s="213">
        <f t="shared" si="1019"/>
        <v>0</v>
      </c>
      <c r="H3431" s="213">
        <f t="shared" si="1019"/>
        <v>0</v>
      </c>
      <c r="I3431" s="213">
        <f t="shared" si="1013"/>
        <v>11900</v>
      </c>
    </row>
    <row r="3432" spans="1:10" x14ac:dyDescent="0.2">
      <c r="A3432" s="126">
        <v>321</v>
      </c>
      <c r="B3432" s="227" t="s">
        <v>916</v>
      </c>
      <c r="C3432" s="117"/>
      <c r="D3432" s="128"/>
      <c r="E3432" s="121">
        <f t="shared" ref="E3432:H3432" si="1020">E3433+E3434</f>
        <v>6500</v>
      </c>
      <c r="F3432" s="121">
        <f t="shared" si="1020"/>
        <v>6500</v>
      </c>
      <c r="G3432" s="121">
        <f t="shared" si="1020"/>
        <v>0</v>
      </c>
      <c r="H3432" s="121">
        <f t="shared" si="1020"/>
        <v>0</v>
      </c>
      <c r="I3432" s="121">
        <f t="shared" si="1013"/>
        <v>6500</v>
      </c>
    </row>
    <row r="3433" spans="1:10" s="115" customFormat="1" x14ac:dyDescent="0.2">
      <c r="A3433" s="129">
        <v>3211</v>
      </c>
      <c r="B3433" s="222" t="s">
        <v>110</v>
      </c>
      <c r="C3433" s="111">
        <v>43</v>
      </c>
      <c r="D3433" s="112" t="s">
        <v>25</v>
      </c>
      <c r="E3433" s="179">
        <v>6000</v>
      </c>
      <c r="F3433" s="179">
        <v>6000</v>
      </c>
      <c r="G3433" s="179"/>
      <c r="H3433" s="179"/>
      <c r="I3433" s="179">
        <f t="shared" si="1013"/>
        <v>6000</v>
      </c>
      <c r="J3433" s="120"/>
    </row>
    <row r="3434" spans="1:10" s="115" customFormat="1" x14ac:dyDescent="0.2">
      <c r="A3434" s="129">
        <v>3212</v>
      </c>
      <c r="B3434" s="222" t="s">
        <v>111</v>
      </c>
      <c r="C3434" s="111">
        <v>43</v>
      </c>
      <c r="D3434" s="112" t="s">
        <v>25</v>
      </c>
      <c r="E3434" s="179">
        <v>500</v>
      </c>
      <c r="F3434" s="179">
        <v>500</v>
      </c>
      <c r="G3434" s="179"/>
      <c r="H3434" s="179"/>
      <c r="I3434" s="179">
        <f t="shared" si="1013"/>
        <v>500</v>
      </c>
      <c r="J3434" s="120"/>
    </row>
    <row r="3435" spans="1:10" x14ac:dyDescent="0.2">
      <c r="A3435" s="126">
        <v>322</v>
      </c>
      <c r="B3435" s="227" t="s">
        <v>917</v>
      </c>
      <c r="C3435" s="117"/>
      <c r="D3435" s="128"/>
      <c r="E3435" s="121">
        <f>E3436</f>
        <v>1000</v>
      </c>
      <c r="F3435" s="121">
        <f>F3436</f>
        <v>1000</v>
      </c>
      <c r="G3435" s="121">
        <f>G3436</f>
        <v>0</v>
      </c>
      <c r="H3435" s="121">
        <f>H3436</f>
        <v>0</v>
      </c>
      <c r="I3435" s="121">
        <f t="shared" si="1013"/>
        <v>1000</v>
      </c>
    </row>
    <row r="3436" spans="1:10" ht="15" x14ac:dyDescent="0.2">
      <c r="A3436" s="129">
        <v>3223</v>
      </c>
      <c r="B3436" s="222" t="s">
        <v>115</v>
      </c>
      <c r="C3436" s="111">
        <v>43</v>
      </c>
      <c r="D3436" s="112" t="s">
        <v>25</v>
      </c>
      <c r="E3436" s="179">
        <v>1000</v>
      </c>
      <c r="F3436" s="179">
        <v>1000</v>
      </c>
      <c r="G3436" s="179"/>
      <c r="H3436" s="179"/>
      <c r="I3436" s="179">
        <f t="shared" si="1013"/>
        <v>1000</v>
      </c>
    </row>
    <row r="3437" spans="1:10" s="115" customFormat="1" x14ac:dyDescent="0.2">
      <c r="A3437" s="126">
        <v>323</v>
      </c>
      <c r="B3437" s="227" t="s">
        <v>918</v>
      </c>
      <c r="C3437" s="117"/>
      <c r="D3437" s="128"/>
      <c r="E3437" s="121">
        <f t="shared" ref="E3437:H3437" si="1021">E3438</f>
        <v>4400</v>
      </c>
      <c r="F3437" s="121">
        <f t="shared" si="1021"/>
        <v>4400</v>
      </c>
      <c r="G3437" s="121">
        <f t="shared" si="1021"/>
        <v>0</v>
      </c>
      <c r="H3437" s="121">
        <f t="shared" si="1021"/>
        <v>0</v>
      </c>
      <c r="I3437" s="121">
        <f t="shared" si="1013"/>
        <v>4400</v>
      </c>
      <c r="J3437" s="120"/>
    </row>
    <row r="3438" spans="1:10" ht="15" x14ac:dyDescent="0.2">
      <c r="A3438" s="129">
        <v>3237</v>
      </c>
      <c r="B3438" s="222" t="s">
        <v>36</v>
      </c>
      <c r="C3438" s="111">
        <v>43</v>
      </c>
      <c r="D3438" s="112" t="s">
        <v>25</v>
      </c>
      <c r="E3438" s="179">
        <v>4400</v>
      </c>
      <c r="F3438" s="179">
        <v>4400</v>
      </c>
      <c r="G3438" s="179"/>
      <c r="H3438" s="179"/>
      <c r="I3438" s="179">
        <f t="shared" si="1013"/>
        <v>4400</v>
      </c>
    </row>
    <row r="3439" spans="1:10" s="115" customFormat="1" x14ac:dyDescent="0.2">
      <c r="A3439" s="217">
        <v>42</v>
      </c>
      <c r="B3439" s="211" t="s">
        <v>994</v>
      </c>
      <c r="C3439" s="212"/>
      <c r="D3439" s="214"/>
      <c r="E3439" s="215">
        <f t="shared" ref="E3439:H3439" si="1022">E3440</f>
        <v>244000</v>
      </c>
      <c r="F3439" s="215">
        <f t="shared" si="1022"/>
        <v>244000</v>
      </c>
      <c r="G3439" s="215">
        <f t="shared" si="1022"/>
        <v>0</v>
      </c>
      <c r="H3439" s="215">
        <f t="shared" si="1022"/>
        <v>0</v>
      </c>
      <c r="I3439" s="215">
        <f t="shared" si="1013"/>
        <v>244000</v>
      </c>
      <c r="J3439" s="120"/>
    </row>
    <row r="3440" spans="1:10" x14ac:dyDescent="0.2">
      <c r="A3440" s="126">
        <v>422</v>
      </c>
      <c r="B3440" s="227" t="s">
        <v>921</v>
      </c>
      <c r="C3440" s="117"/>
      <c r="D3440" s="128"/>
      <c r="E3440" s="121">
        <f>SUM(E3441:E3443)</f>
        <v>244000</v>
      </c>
      <c r="F3440" s="121">
        <f t="shared" ref="F3440:H3440" si="1023">SUM(F3441:F3443)</f>
        <v>244000</v>
      </c>
      <c r="G3440" s="121">
        <f t="shared" si="1023"/>
        <v>0</v>
      </c>
      <c r="H3440" s="121">
        <f t="shared" si="1023"/>
        <v>0</v>
      </c>
      <c r="I3440" s="121">
        <f t="shared" si="1013"/>
        <v>244000</v>
      </c>
    </row>
    <row r="3441" spans="1:10" x14ac:dyDescent="0.2">
      <c r="A3441" s="129">
        <v>4221</v>
      </c>
      <c r="B3441" s="222" t="s">
        <v>129</v>
      </c>
      <c r="C3441" s="111">
        <v>43</v>
      </c>
      <c r="D3441" s="112" t="s">
        <v>25</v>
      </c>
      <c r="E3441" s="179">
        <v>2000</v>
      </c>
      <c r="F3441" s="179">
        <v>2000</v>
      </c>
      <c r="G3441" s="121"/>
      <c r="H3441" s="121"/>
      <c r="I3441" s="179">
        <f t="shared" si="1013"/>
        <v>2000</v>
      </c>
    </row>
    <row r="3442" spans="1:10" x14ac:dyDescent="0.2">
      <c r="A3442" s="129">
        <v>4225</v>
      </c>
      <c r="B3442" s="222" t="s">
        <v>1037</v>
      </c>
      <c r="C3442" s="111">
        <v>43</v>
      </c>
      <c r="D3442" s="112" t="s">
        <v>25</v>
      </c>
      <c r="E3442" s="179">
        <v>92000</v>
      </c>
      <c r="F3442" s="179">
        <v>92000</v>
      </c>
      <c r="G3442" s="121"/>
      <c r="H3442" s="121"/>
      <c r="I3442" s="179">
        <f t="shared" si="1013"/>
        <v>92000</v>
      </c>
    </row>
    <row r="3443" spans="1:10" ht="15" x14ac:dyDescent="0.2">
      <c r="A3443" s="129">
        <v>4227</v>
      </c>
      <c r="B3443" s="222" t="s">
        <v>132</v>
      </c>
      <c r="C3443" s="111">
        <v>43</v>
      </c>
      <c r="D3443" s="112" t="s">
        <v>25</v>
      </c>
      <c r="E3443" s="179">
        <v>150000</v>
      </c>
      <c r="F3443" s="179">
        <v>150000</v>
      </c>
      <c r="G3443" s="179"/>
      <c r="H3443" s="179"/>
      <c r="I3443" s="179">
        <f t="shared" si="1013"/>
        <v>150000</v>
      </c>
    </row>
    <row r="3444" spans="1:10" s="115" customFormat="1" x14ac:dyDescent="0.2">
      <c r="A3444" s="207" t="s">
        <v>948</v>
      </c>
      <c r="B3444" s="205" t="s">
        <v>949</v>
      </c>
      <c r="C3444" s="208"/>
      <c r="D3444" s="208"/>
      <c r="E3444" s="209">
        <f t="shared" ref="E3444:H3444" si="1024">E3450+E3458+E3445</f>
        <v>1527600</v>
      </c>
      <c r="F3444" s="209">
        <f t="shared" si="1024"/>
        <v>1527600</v>
      </c>
      <c r="G3444" s="209">
        <f t="shared" si="1024"/>
        <v>0</v>
      </c>
      <c r="H3444" s="209">
        <f t="shared" si="1024"/>
        <v>0</v>
      </c>
      <c r="I3444" s="209">
        <f t="shared" si="1013"/>
        <v>1527600</v>
      </c>
      <c r="J3444" s="120"/>
    </row>
    <row r="3445" spans="1:10" x14ac:dyDescent="0.2">
      <c r="A3445" s="210" t="s">
        <v>944</v>
      </c>
      <c r="B3445" s="211" t="s">
        <v>986</v>
      </c>
      <c r="C3445" s="212"/>
      <c r="D3445" s="212"/>
      <c r="E3445" s="213">
        <f t="shared" ref="E3445:F3445" si="1025">E3446+E3448</f>
        <v>75000</v>
      </c>
      <c r="F3445" s="213">
        <f t="shared" si="1025"/>
        <v>75000</v>
      </c>
      <c r="G3445" s="213">
        <f t="shared" ref="G3445" si="1026">G3446+G3448</f>
        <v>0</v>
      </c>
      <c r="H3445" s="213">
        <f t="shared" ref="H3445" si="1027">H3446+H3448</f>
        <v>0</v>
      </c>
      <c r="I3445" s="213">
        <f t="shared" si="1013"/>
        <v>75000</v>
      </c>
    </row>
    <row r="3446" spans="1:10" x14ac:dyDescent="0.2">
      <c r="A3446" s="126">
        <v>311</v>
      </c>
      <c r="B3446" s="226" t="s">
        <v>914</v>
      </c>
      <c r="C3446" s="117"/>
      <c r="D3446" s="128"/>
      <c r="E3446" s="121">
        <f>E3447</f>
        <v>65000</v>
      </c>
      <c r="F3446" s="121">
        <f>F3447</f>
        <v>65000</v>
      </c>
      <c r="G3446" s="121">
        <f>G3447</f>
        <v>0</v>
      </c>
      <c r="H3446" s="121">
        <f>H3447</f>
        <v>0</v>
      </c>
      <c r="I3446" s="121">
        <f t="shared" si="1013"/>
        <v>65000</v>
      </c>
    </row>
    <row r="3447" spans="1:10" ht="15" x14ac:dyDescent="0.2">
      <c r="A3447" s="129">
        <v>3111</v>
      </c>
      <c r="B3447" s="222" t="s">
        <v>19</v>
      </c>
      <c r="C3447" s="111">
        <v>559</v>
      </c>
      <c r="D3447" s="112" t="s">
        <v>25</v>
      </c>
      <c r="E3447" s="179">
        <v>65000</v>
      </c>
      <c r="F3447" s="179">
        <v>65000</v>
      </c>
      <c r="G3447" s="179"/>
      <c r="H3447" s="179"/>
      <c r="I3447" s="179">
        <f t="shared" si="1013"/>
        <v>65000</v>
      </c>
    </row>
    <row r="3448" spans="1:10" x14ac:dyDescent="0.2">
      <c r="A3448" s="126">
        <v>313</v>
      </c>
      <c r="B3448" s="227" t="s">
        <v>915</v>
      </c>
      <c r="C3448" s="117"/>
      <c r="D3448" s="128"/>
      <c r="E3448" s="121">
        <f>E3449</f>
        <v>10000</v>
      </c>
      <c r="F3448" s="121">
        <f>F3449</f>
        <v>10000</v>
      </c>
      <c r="G3448" s="121">
        <f>G3449</f>
        <v>0</v>
      </c>
      <c r="H3448" s="121">
        <f>H3449</f>
        <v>0</v>
      </c>
      <c r="I3448" s="121">
        <f t="shared" si="1013"/>
        <v>10000</v>
      </c>
    </row>
    <row r="3449" spans="1:10" s="115" customFormat="1" x14ac:dyDescent="0.2">
      <c r="A3449" s="129">
        <v>3132</v>
      </c>
      <c r="B3449" s="222" t="s">
        <v>280</v>
      </c>
      <c r="C3449" s="111">
        <v>559</v>
      </c>
      <c r="D3449" s="112" t="s">
        <v>25</v>
      </c>
      <c r="E3449" s="179">
        <v>10000</v>
      </c>
      <c r="F3449" s="179">
        <v>10000</v>
      </c>
      <c r="G3449" s="179"/>
      <c r="H3449" s="179"/>
      <c r="I3449" s="179">
        <f t="shared" si="1013"/>
        <v>10000</v>
      </c>
      <c r="J3449" s="120"/>
    </row>
    <row r="3450" spans="1:10" s="115" customFormat="1" x14ac:dyDescent="0.2">
      <c r="A3450" s="210" t="s">
        <v>976</v>
      </c>
      <c r="B3450" s="211" t="s">
        <v>987</v>
      </c>
      <c r="C3450" s="212"/>
      <c r="D3450" s="212"/>
      <c r="E3450" s="213">
        <f t="shared" ref="E3450:H3450" si="1028">E3451+E3454+E3456</f>
        <v>52600</v>
      </c>
      <c r="F3450" s="213">
        <f t="shared" si="1028"/>
        <v>52600</v>
      </c>
      <c r="G3450" s="213">
        <f t="shared" si="1028"/>
        <v>0</v>
      </c>
      <c r="H3450" s="213">
        <f t="shared" si="1028"/>
        <v>0</v>
      </c>
      <c r="I3450" s="213">
        <f t="shared" si="1013"/>
        <v>52600</v>
      </c>
      <c r="J3450" s="120"/>
    </row>
    <row r="3451" spans="1:10" s="115" customFormat="1" x14ac:dyDescent="0.2">
      <c r="A3451" s="126">
        <v>321</v>
      </c>
      <c r="B3451" s="227" t="s">
        <v>916</v>
      </c>
      <c r="C3451" s="117"/>
      <c r="D3451" s="128"/>
      <c r="E3451" s="121">
        <f t="shared" ref="E3451:H3451" si="1029">E3452+E3453</f>
        <v>27000</v>
      </c>
      <c r="F3451" s="121">
        <f t="shared" si="1029"/>
        <v>27000</v>
      </c>
      <c r="G3451" s="121">
        <f t="shared" si="1029"/>
        <v>0</v>
      </c>
      <c r="H3451" s="121">
        <f t="shared" si="1029"/>
        <v>0</v>
      </c>
      <c r="I3451" s="121">
        <f t="shared" si="1013"/>
        <v>27000</v>
      </c>
      <c r="J3451" s="120"/>
    </row>
    <row r="3452" spans="1:10" ht="15" x14ac:dyDescent="0.2">
      <c r="A3452" s="129">
        <v>3211</v>
      </c>
      <c r="B3452" s="222" t="s">
        <v>110</v>
      </c>
      <c r="C3452" s="111">
        <v>559</v>
      </c>
      <c r="D3452" s="112" t="s">
        <v>25</v>
      </c>
      <c r="E3452" s="179">
        <v>26000</v>
      </c>
      <c r="F3452" s="179">
        <v>26000</v>
      </c>
      <c r="G3452" s="179"/>
      <c r="H3452" s="179"/>
      <c r="I3452" s="179">
        <f t="shared" si="1013"/>
        <v>26000</v>
      </c>
    </row>
    <row r="3453" spans="1:10" s="115" customFormat="1" x14ac:dyDescent="0.2">
      <c r="A3453" s="129">
        <v>3212</v>
      </c>
      <c r="B3453" s="222" t="s">
        <v>111</v>
      </c>
      <c r="C3453" s="111">
        <v>559</v>
      </c>
      <c r="D3453" s="112" t="s">
        <v>25</v>
      </c>
      <c r="E3453" s="179">
        <v>1000</v>
      </c>
      <c r="F3453" s="179">
        <v>1000</v>
      </c>
      <c r="G3453" s="179"/>
      <c r="H3453" s="179"/>
      <c r="I3453" s="179">
        <f t="shared" si="1013"/>
        <v>1000</v>
      </c>
      <c r="J3453" s="120"/>
    </row>
    <row r="3454" spans="1:10" s="115" customFormat="1" x14ac:dyDescent="0.2">
      <c r="A3454" s="126">
        <v>322</v>
      </c>
      <c r="B3454" s="227" t="s">
        <v>917</v>
      </c>
      <c r="C3454" s="117"/>
      <c r="D3454" s="128"/>
      <c r="E3454" s="121">
        <f>E3455</f>
        <v>4000</v>
      </c>
      <c r="F3454" s="121">
        <f>F3455</f>
        <v>4000</v>
      </c>
      <c r="G3454" s="121">
        <f>G3455</f>
        <v>0</v>
      </c>
      <c r="H3454" s="121">
        <f>H3455</f>
        <v>0</v>
      </c>
      <c r="I3454" s="121">
        <f t="shared" si="1013"/>
        <v>4000</v>
      </c>
      <c r="J3454" s="120"/>
    </row>
    <row r="3455" spans="1:10" ht="15" x14ac:dyDescent="0.2">
      <c r="A3455" s="129">
        <v>3223</v>
      </c>
      <c r="B3455" s="222" t="s">
        <v>115</v>
      </c>
      <c r="C3455" s="111">
        <v>559</v>
      </c>
      <c r="D3455" s="112" t="s">
        <v>25</v>
      </c>
      <c r="E3455" s="179">
        <v>4000</v>
      </c>
      <c r="F3455" s="179">
        <v>4000</v>
      </c>
      <c r="G3455" s="179"/>
      <c r="H3455" s="179"/>
      <c r="I3455" s="179">
        <f t="shared" si="1013"/>
        <v>4000</v>
      </c>
    </row>
    <row r="3456" spans="1:10" s="115" customFormat="1" x14ac:dyDescent="0.2">
      <c r="A3456" s="126">
        <v>323</v>
      </c>
      <c r="B3456" s="227" t="s">
        <v>918</v>
      </c>
      <c r="C3456" s="117"/>
      <c r="D3456" s="128"/>
      <c r="E3456" s="121">
        <f t="shared" ref="E3456:F3456" si="1030">E3457</f>
        <v>21600</v>
      </c>
      <c r="F3456" s="121">
        <f t="shared" si="1030"/>
        <v>21600</v>
      </c>
      <c r="G3456" s="121">
        <f t="shared" ref="G3456" si="1031">G3457</f>
        <v>0</v>
      </c>
      <c r="H3456" s="121">
        <f t="shared" ref="H3456" si="1032">H3457</f>
        <v>0</v>
      </c>
      <c r="I3456" s="121">
        <f t="shared" si="1013"/>
        <v>21600</v>
      </c>
      <c r="J3456" s="120"/>
    </row>
    <row r="3457" spans="1:10" ht="15" x14ac:dyDescent="0.2">
      <c r="A3457" s="129">
        <v>3237</v>
      </c>
      <c r="B3457" s="222" t="s">
        <v>36</v>
      </c>
      <c r="C3457" s="111">
        <v>559</v>
      </c>
      <c r="D3457" s="112" t="s">
        <v>25</v>
      </c>
      <c r="E3457" s="179">
        <v>21600</v>
      </c>
      <c r="F3457" s="179">
        <v>21600</v>
      </c>
      <c r="G3457" s="179"/>
      <c r="H3457" s="179"/>
      <c r="I3457" s="179">
        <f t="shared" si="1013"/>
        <v>21600</v>
      </c>
    </row>
    <row r="3458" spans="1:10" s="115" customFormat="1" x14ac:dyDescent="0.2">
      <c r="A3458" s="217">
        <v>42</v>
      </c>
      <c r="B3458" s="211" t="s">
        <v>994</v>
      </c>
      <c r="C3458" s="212"/>
      <c r="D3458" s="214"/>
      <c r="E3458" s="215">
        <f t="shared" ref="E3458:H3458" si="1033">E3459</f>
        <v>1400000</v>
      </c>
      <c r="F3458" s="215">
        <f t="shared" si="1033"/>
        <v>1400000</v>
      </c>
      <c r="G3458" s="215">
        <f t="shared" si="1033"/>
        <v>0</v>
      </c>
      <c r="H3458" s="215">
        <f t="shared" si="1033"/>
        <v>0</v>
      </c>
      <c r="I3458" s="215">
        <f t="shared" si="1013"/>
        <v>1400000</v>
      </c>
      <c r="J3458" s="120"/>
    </row>
    <row r="3459" spans="1:10" x14ac:dyDescent="0.2">
      <c r="A3459" s="126">
        <v>422</v>
      </c>
      <c r="B3459" s="227" t="s">
        <v>921</v>
      </c>
      <c r="C3459" s="117"/>
      <c r="D3459" s="128"/>
      <c r="E3459" s="121">
        <f>SUM(E3460:E3462)</f>
        <v>1400000</v>
      </c>
      <c r="F3459" s="121">
        <f t="shared" ref="F3459:H3459" si="1034">SUM(F3460:F3462)</f>
        <v>1400000</v>
      </c>
      <c r="G3459" s="121">
        <f t="shared" si="1034"/>
        <v>0</v>
      </c>
      <c r="H3459" s="121">
        <f t="shared" si="1034"/>
        <v>0</v>
      </c>
      <c r="I3459" s="121">
        <f t="shared" si="1013"/>
        <v>1400000</v>
      </c>
    </row>
    <row r="3460" spans="1:10" x14ac:dyDescent="0.2">
      <c r="A3460" s="129">
        <v>4221</v>
      </c>
      <c r="B3460" s="222" t="s">
        <v>129</v>
      </c>
      <c r="C3460" s="111">
        <v>559</v>
      </c>
      <c r="D3460" s="112" t="s">
        <v>25</v>
      </c>
      <c r="E3460" s="179">
        <v>10000</v>
      </c>
      <c r="F3460" s="179">
        <v>10000</v>
      </c>
      <c r="G3460" s="121"/>
      <c r="H3460" s="121"/>
      <c r="I3460" s="179">
        <f t="shared" si="1013"/>
        <v>10000</v>
      </c>
    </row>
    <row r="3461" spans="1:10" x14ac:dyDescent="0.2">
      <c r="A3461" s="129">
        <v>4225</v>
      </c>
      <c r="B3461" s="222" t="s">
        <v>1037</v>
      </c>
      <c r="C3461" s="111">
        <v>559</v>
      </c>
      <c r="D3461" s="112" t="s">
        <v>25</v>
      </c>
      <c r="E3461" s="179">
        <v>540000</v>
      </c>
      <c r="F3461" s="179">
        <v>540000</v>
      </c>
      <c r="G3461" s="121"/>
      <c r="H3461" s="121"/>
      <c r="I3461" s="179">
        <f t="shared" si="1013"/>
        <v>540000</v>
      </c>
    </row>
    <row r="3462" spans="1:10" ht="15" x14ac:dyDescent="0.2">
      <c r="A3462" s="129">
        <v>4227</v>
      </c>
      <c r="B3462" s="222" t="s">
        <v>132</v>
      </c>
      <c r="C3462" s="111">
        <v>559</v>
      </c>
      <c r="D3462" s="112" t="s">
        <v>25</v>
      </c>
      <c r="E3462" s="179">
        <v>850000</v>
      </c>
      <c r="F3462" s="179">
        <v>850000</v>
      </c>
      <c r="G3462" s="179"/>
      <c r="H3462" s="179"/>
      <c r="I3462" s="179">
        <f t="shared" si="1013"/>
        <v>850000</v>
      </c>
    </row>
    <row r="3463" spans="1:10" ht="47.25" x14ac:dyDescent="0.2">
      <c r="A3463" s="171" t="s">
        <v>830</v>
      </c>
      <c r="B3463" s="173" t="s">
        <v>829</v>
      </c>
      <c r="C3463" s="194"/>
      <c r="D3463" s="194"/>
      <c r="E3463" s="174">
        <f>E3464+E3490</f>
        <v>2080100</v>
      </c>
      <c r="F3463" s="174">
        <f>F3464+F3490</f>
        <v>2080100</v>
      </c>
      <c r="G3463" s="174">
        <f>G3464+G3490</f>
        <v>0</v>
      </c>
      <c r="H3463" s="174">
        <f>H3464+H3490</f>
        <v>0</v>
      </c>
      <c r="I3463" s="174">
        <f t="shared" si="1013"/>
        <v>2080100</v>
      </c>
    </row>
    <row r="3464" spans="1:10" x14ac:dyDescent="0.2">
      <c r="A3464" s="207" t="s">
        <v>950</v>
      </c>
      <c r="B3464" s="205" t="s">
        <v>951</v>
      </c>
      <c r="C3464" s="208"/>
      <c r="D3464" s="208"/>
      <c r="E3464" s="209">
        <f t="shared" ref="E3464:H3464" si="1035">E3465+E3472+E3487</f>
        <v>316600</v>
      </c>
      <c r="F3464" s="209">
        <f t="shared" si="1035"/>
        <v>316600</v>
      </c>
      <c r="G3464" s="209">
        <f t="shared" si="1035"/>
        <v>0</v>
      </c>
      <c r="H3464" s="209">
        <f t="shared" si="1035"/>
        <v>0</v>
      </c>
      <c r="I3464" s="209">
        <f t="shared" si="1013"/>
        <v>316600</v>
      </c>
    </row>
    <row r="3465" spans="1:10" x14ac:dyDescent="0.2">
      <c r="A3465" s="210" t="s">
        <v>944</v>
      </c>
      <c r="B3465" s="211" t="s">
        <v>986</v>
      </c>
      <c r="C3465" s="212"/>
      <c r="D3465" s="212"/>
      <c r="E3465" s="213">
        <f t="shared" ref="E3465:H3465" si="1036">E3466+E3468+E3470</f>
        <v>20000</v>
      </c>
      <c r="F3465" s="213">
        <f t="shared" si="1036"/>
        <v>20000</v>
      </c>
      <c r="G3465" s="213">
        <f t="shared" si="1036"/>
        <v>0</v>
      </c>
      <c r="H3465" s="213">
        <f t="shared" si="1036"/>
        <v>0</v>
      </c>
      <c r="I3465" s="213">
        <f t="shared" si="1013"/>
        <v>20000</v>
      </c>
    </row>
    <row r="3466" spans="1:10" x14ac:dyDescent="0.2">
      <c r="A3466" s="126">
        <v>311</v>
      </c>
      <c r="B3466" s="226" t="s">
        <v>914</v>
      </c>
      <c r="C3466" s="117"/>
      <c r="D3466" s="128"/>
      <c r="E3466" s="121">
        <f>E3467</f>
        <v>16000</v>
      </c>
      <c r="F3466" s="121">
        <f>F3467</f>
        <v>16000</v>
      </c>
      <c r="G3466" s="121">
        <f>G3467</f>
        <v>0</v>
      </c>
      <c r="H3466" s="121">
        <f>H3467</f>
        <v>0</v>
      </c>
      <c r="I3466" s="121">
        <f t="shared" si="1013"/>
        <v>16000</v>
      </c>
    </row>
    <row r="3467" spans="1:10" ht="15" x14ac:dyDescent="0.2">
      <c r="A3467" s="129">
        <v>3111</v>
      </c>
      <c r="B3467" s="222" t="s">
        <v>19</v>
      </c>
      <c r="C3467" s="111">
        <v>43</v>
      </c>
      <c r="D3467" s="112" t="s">
        <v>25</v>
      </c>
      <c r="E3467" s="179">
        <v>16000</v>
      </c>
      <c r="F3467" s="179">
        <v>16000</v>
      </c>
      <c r="G3467" s="179"/>
      <c r="H3467" s="179"/>
      <c r="I3467" s="179">
        <f t="shared" si="1013"/>
        <v>16000</v>
      </c>
    </row>
    <row r="3468" spans="1:10" s="115" customFormat="1" x14ac:dyDescent="0.2">
      <c r="A3468" s="126">
        <v>312</v>
      </c>
      <c r="B3468" s="227" t="s">
        <v>22</v>
      </c>
      <c r="C3468" s="117"/>
      <c r="D3468" s="128"/>
      <c r="E3468" s="121">
        <f>E3469</f>
        <v>1000</v>
      </c>
      <c r="F3468" s="121">
        <f>F3469</f>
        <v>1000</v>
      </c>
      <c r="G3468" s="121">
        <f>G3469</f>
        <v>0</v>
      </c>
      <c r="H3468" s="121">
        <f>H3469</f>
        <v>0</v>
      </c>
      <c r="I3468" s="121">
        <f t="shared" si="1013"/>
        <v>1000</v>
      </c>
      <c r="J3468" s="120"/>
    </row>
    <row r="3469" spans="1:10" ht="15" x14ac:dyDescent="0.2">
      <c r="A3469" s="129">
        <v>3121</v>
      </c>
      <c r="B3469" s="222" t="s">
        <v>138</v>
      </c>
      <c r="C3469" s="111">
        <v>43</v>
      </c>
      <c r="D3469" s="112" t="s">
        <v>25</v>
      </c>
      <c r="E3469" s="179">
        <v>1000</v>
      </c>
      <c r="F3469" s="179">
        <v>1000</v>
      </c>
      <c r="G3469" s="179"/>
      <c r="H3469" s="179"/>
      <c r="I3469" s="179">
        <f t="shared" si="1013"/>
        <v>1000</v>
      </c>
    </row>
    <row r="3470" spans="1:10" x14ac:dyDescent="0.2">
      <c r="A3470" s="126">
        <v>313</v>
      </c>
      <c r="B3470" s="227" t="s">
        <v>915</v>
      </c>
      <c r="C3470" s="117"/>
      <c r="D3470" s="128"/>
      <c r="E3470" s="121">
        <f>E3471</f>
        <v>3000</v>
      </c>
      <c r="F3470" s="121">
        <f>F3471</f>
        <v>3000</v>
      </c>
      <c r="G3470" s="121">
        <f>G3471</f>
        <v>0</v>
      </c>
      <c r="H3470" s="121">
        <f>H3471</f>
        <v>0</v>
      </c>
      <c r="I3470" s="121">
        <f t="shared" si="1013"/>
        <v>3000</v>
      </c>
    </row>
    <row r="3471" spans="1:10" s="115" customFormat="1" x14ac:dyDescent="0.2">
      <c r="A3471" s="129">
        <v>3132</v>
      </c>
      <c r="B3471" s="222" t="s">
        <v>280</v>
      </c>
      <c r="C3471" s="111">
        <v>43</v>
      </c>
      <c r="D3471" s="112" t="s">
        <v>25</v>
      </c>
      <c r="E3471" s="179">
        <v>3000</v>
      </c>
      <c r="F3471" s="179">
        <v>3000</v>
      </c>
      <c r="G3471" s="179"/>
      <c r="H3471" s="179"/>
      <c r="I3471" s="179">
        <f t="shared" si="1013"/>
        <v>3000</v>
      </c>
      <c r="J3471" s="120"/>
    </row>
    <row r="3472" spans="1:10" s="115" customFormat="1" x14ac:dyDescent="0.2">
      <c r="A3472" s="217">
        <v>32</v>
      </c>
      <c r="B3472" s="211" t="s">
        <v>987</v>
      </c>
      <c r="C3472" s="212"/>
      <c r="D3472" s="214"/>
      <c r="E3472" s="215">
        <f t="shared" ref="E3472:H3472" si="1037">E3473+E3477+E3479+E3484</f>
        <v>16100</v>
      </c>
      <c r="F3472" s="215">
        <f t="shared" si="1037"/>
        <v>16100</v>
      </c>
      <c r="G3472" s="215">
        <f t="shared" si="1037"/>
        <v>0</v>
      </c>
      <c r="H3472" s="215">
        <f t="shared" si="1037"/>
        <v>0</v>
      </c>
      <c r="I3472" s="215">
        <f t="shared" si="1013"/>
        <v>16100</v>
      </c>
      <c r="J3472" s="120"/>
    </row>
    <row r="3473" spans="1:10" s="115" customFormat="1" x14ac:dyDescent="0.2">
      <c r="A3473" s="126">
        <v>321</v>
      </c>
      <c r="B3473" s="227" t="s">
        <v>916</v>
      </c>
      <c r="C3473" s="117"/>
      <c r="D3473" s="128"/>
      <c r="E3473" s="121">
        <f>E3474+E3475+E3476</f>
        <v>5000</v>
      </c>
      <c r="F3473" s="121">
        <f>F3474+F3475+F3476</f>
        <v>5000</v>
      </c>
      <c r="G3473" s="121">
        <f>G3474+G3475+G3476</f>
        <v>0</v>
      </c>
      <c r="H3473" s="121">
        <f>H3474+H3475+H3476</f>
        <v>0</v>
      </c>
      <c r="I3473" s="121">
        <f t="shared" si="1013"/>
        <v>5000</v>
      </c>
      <c r="J3473" s="120"/>
    </row>
    <row r="3474" spans="1:10" ht="15" x14ac:dyDescent="0.2">
      <c r="A3474" s="129">
        <v>3211</v>
      </c>
      <c r="B3474" s="222" t="s">
        <v>110</v>
      </c>
      <c r="C3474" s="111">
        <v>43</v>
      </c>
      <c r="D3474" s="112" t="s">
        <v>25</v>
      </c>
      <c r="E3474" s="179">
        <v>3000</v>
      </c>
      <c r="F3474" s="179">
        <v>3000</v>
      </c>
      <c r="G3474" s="179"/>
      <c r="H3474" s="179"/>
      <c r="I3474" s="179">
        <f t="shared" si="1013"/>
        <v>3000</v>
      </c>
    </row>
    <row r="3475" spans="1:10" s="115" customFormat="1" x14ac:dyDescent="0.2">
      <c r="A3475" s="129">
        <v>3212</v>
      </c>
      <c r="B3475" s="222" t="s">
        <v>111</v>
      </c>
      <c r="C3475" s="111">
        <v>43</v>
      </c>
      <c r="D3475" s="112" t="s">
        <v>25</v>
      </c>
      <c r="E3475" s="179">
        <v>1000</v>
      </c>
      <c r="F3475" s="179">
        <v>1000</v>
      </c>
      <c r="G3475" s="179"/>
      <c r="H3475" s="179"/>
      <c r="I3475" s="179">
        <f t="shared" si="1013"/>
        <v>1000</v>
      </c>
      <c r="J3475" s="120"/>
    </row>
    <row r="3476" spans="1:10" ht="15" x14ac:dyDescent="0.2">
      <c r="A3476" s="129">
        <v>3214</v>
      </c>
      <c r="B3476" s="222" t="s">
        <v>234</v>
      </c>
      <c r="C3476" s="111">
        <v>43</v>
      </c>
      <c r="D3476" s="112" t="s">
        <v>25</v>
      </c>
      <c r="E3476" s="179">
        <v>1000</v>
      </c>
      <c r="F3476" s="179">
        <v>1000</v>
      </c>
      <c r="G3476" s="179"/>
      <c r="H3476" s="179"/>
      <c r="I3476" s="179">
        <f t="shared" ref="I3476:I3543" si="1038">F3476-G3476+H3476</f>
        <v>1000</v>
      </c>
    </row>
    <row r="3477" spans="1:10" x14ac:dyDescent="0.2">
      <c r="A3477" s="126">
        <v>322</v>
      </c>
      <c r="B3477" s="227" t="s">
        <v>917</v>
      </c>
      <c r="C3477" s="117"/>
      <c r="D3477" s="128"/>
      <c r="E3477" s="121">
        <f>E3478</f>
        <v>1000</v>
      </c>
      <c r="F3477" s="121">
        <f>F3478</f>
        <v>1000</v>
      </c>
      <c r="G3477" s="121">
        <f>G3478</f>
        <v>0</v>
      </c>
      <c r="H3477" s="121">
        <f>H3478</f>
        <v>0</v>
      </c>
      <c r="I3477" s="121">
        <f t="shared" si="1038"/>
        <v>1000</v>
      </c>
    </row>
    <row r="3478" spans="1:10" s="115" customFormat="1" x14ac:dyDescent="0.2">
      <c r="A3478" s="129">
        <v>3223</v>
      </c>
      <c r="B3478" s="222" t="s">
        <v>115</v>
      </c>
      <c r="C3478" s="111">
        <v>43</v>
      </c>
      <c r="D3478" s="112" t="s">
        <v>25</v>
      </c>
      <c r="E3478" s="179">
        <v>1000</v>
      </c>
      <c r="F3478" s="179">
        <v>1000</v>
      </c>
      <c r="G3478" s="179"/>
      <c r="H3478" s="179"/>
      <c r="I3478" s="179">
        <f t="shared" si="1038"/>
        <v>1000</v>
      </c>
      <c r="J3478" s="120"/>
    </row>
    <row r="3479" spans="1:10" x14ac:dyDescent="0.2">
      <c r="A3479" s="126">
        <v>323</v>
      </c>
      <c r="B3479" s="227" t="s">
        <v>918</v>
      </c>
      <c r="C3479" s="117"/>
      <c r="D3479" s="128"/>
      <c r="E3479" s="121">
        <f>SUM(E3480:E3483)</f>
        <v>9000</v>
      </c>
      <c r="F3479" s="121">
        <f t="shared" ref="F3479:H3479" si="1039">SUM(F3480:F3483)</f>
        <v>9000</v>
      </c>
      <c r="G3479" s="121">
        <f t="shared" si="1039"/>
        <v>0</v>
      </c>
      <c r="H3479" s="121">
        <f t="shared" si="1039"/>
        <v>0</v>
      </c>
      <c r="I3479" s="121">
        <f t="shared" si="1038"/>
        <v>9000</v>
      </c>
    </row>
    <row r="3480" spans="1:10" ht="15" x14ac:dyDescent="0.2">
      <c r="A3480" s="129">
        <v>3231</v>
      </c>
      <c r="B3480" s="222" t="s">
        <v>117</v>
      </c>
      <c r="C3480" s="111">
        <v>43</v>
      </c>
      <c r="D3480" s="112" t="s">
        <v>25</v>
      </c>
      <c r="E3480" s="179">
        <v>1000</v>
      </c>
      <c r="F3480" s="179">
        <v>1000</v>
      </c>
      <c r="G3480" s="179"/>
      <c r="H3480" s="179"/>
      <c r="I3480" s="179">
        <f t="shared" si="1038"/>
        <v>1000</v>
      </c>
    </row>
    <row r="3481" spans="1:10" ht="15" x14ac:dyDescent="0.2">
      <c r="A3481" s="129">
        <v>3233</v>
      </c>
      <c r="B3481" s="222" t="s">
        <v>119</v>
      </c>
      <c r="C3481" s="111">
        <v>43</v>
      </c>
      <c r="D3481" s="112" t="s">
        <v>25</v>
      </c>
      <c r="E3481" s="179">
        <v>1000</v>
      </c>
      <c r="F3481" s="179">
        <v>1000</v>
      </c>
      <c r="G3481" s="179"/>
      <c r="H3481" s="179"/>
      <c r="I3481" s="179">
        <f t="shared" si="1038"/>
        <v>1000</v>
      </c>
    </row>
    <row r="3482" spans="1:10" ht="15" x14ac:dyDescent="0.2">
      <c r="A3482" s="129">
        <v>3237</v>
      </c>
      <c r="B3482" s="222" t="s">
        <v>36</v>
      </c>
      <c r="C3482" s="111">
        <v>43</v>
      </c>
      <c r="D3482" s="112" t="s">
        <v>25</v>
      </c>
      <c r="E3482" s="179">
        <v>7000</v>
      </c>
      <c r="F3482" s="179">
        <v>7000</v>
      </c>
      <c r="G3482" s="179"/>
      <c r="H3482" s="179"/>
      <c r="I3482" s="179">
        <f t="shared" si="1038"/>
        <v>7000</v>
      </c>
    </row>
    <row r="3483" spans="1:10" ht="15" x14ac:dyDescent="0.2">
      <c r="A3483" s="129">
        <v>3239</v>
      </c>
      <c r="B3483" s="222" t="s">
        <v>727</v>
      </c>
      <c r="C3483" s="111">
        <v>43</v>
      </c>
      <c r="D3483" s="112" t="s">
        <v>25</v>
      </c>
      <c r="E3483" s="179">
        <v>0</v>
      </c>
      <c r="F3483" s="179">
        <v>0</v>
      </c>
      <c r="G3483" s="179"/>
      <c r="H3483" s="179"/>
      <c r="I3483" s="179">
        <f t="shared" si="1038"/>
        <v>0</v>
      </c>
    </row>
    <row r="3484" spans="1:10" s="115" customFormat="1" x14ac:dyDescent="0.2">
      <c r="A3484" s="126">
        <v>329</v>
      </c>
      <c r="B3484" s="227" t="s">
        <v>125</v>
      </c>
      <c r="C3484" s="117"/>
      <c r="D3484" s="128"/>
      <c r="E3484" s="121">
        <f>SUM(E3485:E3486)</f>
        <v>1100</v>
      </c>
      <c r="F3484" s="121">
        <f t="shared" ref="F3484:H3484" si="1040">SUM(F3485:F3486)</f>
        <v>1100</v>
      </c>
      <c r="G3484" s="121">
        <f t="shared" si="1040"/>
        <v>0</v>
      </c>
      <c r="H3484" s="121">
        <f t="shared" si="1040"/>
        <v>0</v>
      </c>
      <c r="I3484" s="121">
        <f t="shared" si="1038"/>
        <v>1100</v>
      </c>
      <c r="J3484" s="120"/>
    </row>
    <row r="3485" spans="1:10" ht="15" x14ac:dyDescent="0.2">
      <c r="A3485" s="129">
        <v>3293</v>
      </c>
      <c r="B3485" s="222" t="s">
        <v>124</v>
      </c>
      <c r="C3485" s="111">
        <v>43</v>
      </c>
      <c r="D3485" s="112" t="s">
        <v>25</v>
      </c>
      <c r="E3485" s="179">
        <v>1000</v>
      </c>
      <c r="F3485" s="179">
        <v>1000</v>
      </c>
      <c r="G3485" s="179"/>
      <c r="H3485" s="179"/>
      <c r="I3485" s="179">
        <f t="shared" si="1038"/>
        <v>1000</v>
      </c>
    </row>
    <row r="3486" spans="1:10" ht="15" x14ac:dyDescent="0.2">
      <c r="A3486" s="129">
        <v>3295</v>
      </c>
      <c r="B3486" s="222" t="s">
        <v>237</v>
      </c>
      <c r="C3486" s="111">
        <v>43</v>
      </c>
      <c r="D3486" s="112" t="s">
        <v>25</v>
      </c>
      <c r="E3486" s="179">
        <v>100</v>
      </c>
      <c r="F3486" s="179">
        <v>100</v>
      </c>
      <c r="G3486" s="179"/>
      <c r="H3486" s="179"/>
      <c r="I3486" s="179">
        <f t="shared" si="1038"/>
        <v>100</v>
      </c>
    </row>
    <row r="3487" spans="1:10" s="115" customFormat="1" x14ac:dyDescent="0.2">
      <c r="A3487" s="217">
        <v>42</v>
      </c>
      <c r="B3487" s="211" t="s">
        <v>994</v>
      </c>
      <c r="C3487" s="212"/>
      <c r="D3487" s="214"/>
      <c r="E3487" s="215">
        <f t="shared" ref="E3487:H3487" si="1041">E3488</f>
        <v>280500</v>
      </c>
      <c r="F3487" s="215">
        <f t="shared" si="1041"/>
        <v>280500</v>
      </c>
      <c r="G3487" s="215">
        <f t="shared" si="1041"/>
        <v>0</v>
      </c>
      <c r="H3487" s="215">
        <f t="shared" si="1041"/>
        <v>0</v>
      </c>
      <c r="I3487" s="215">
        <f t="shared" si="1038"/>
        <v>280500</v>
      </c>
      <c r="J3487" s="120"/>
    </row>
    <row r="3488" spans="1:10" x14ac:dyDescent="0.2">
      <c r="A3488" s="126">
        <v>422</v>
      </c>
      <c r="B3488" s="227" t="s">
        <v>921</v>
      </c>
      <c r="C3488" s="117"/>
      <c r="D3488" s="128"/>
      <c r="E3488" s="121">
        <f t="shared" ref="E3488:H3488" si="1042">E3489</f>
        <v>280500</v>
      </c>
      <c r="F3488" s="121">
        <f t="shared" si="1042"/>
        <v>280500</v>
      </c>
      <c r="G3488" s="121">
        <f t="shared" si="1042"/>
        <v>0</v>
      </c>
      <c r="H3488" s="121">
        <f t="shared" si="1042"/>
        <v>0</v>
      </c>
      <c r="I3488" s="121">
        <f t="shared" si="1038"/>
        <v>280500</v>
      </c>
    </row>
    <row r="3489" spans="1:10" ht="15" x14ac:dyDescent="0.2">
      <c r="A3489" s="129">
        <v>4227</v>
      </c>
      <c r="B3489" s="222" t="s">
        <v>132</v>
      </c>
      <c r="C3489" s="111">
        <v>43</v>
      </c>
      <c r="D3489" s="112" t="s">
        <v>25</v>
      </c>
      <c r="E3489" s="179">
        <v>280500</v>
      </c>
      <c r="F3489" s="179">
        <v>280500</v>
      </c>
      <c r="G3489" s="179"/>
      <c r="H3489" s="179"/>
      <c r="I3489" s="179">
        <f t="shared" si="1038"/>
        <v>280500</v>
      </c>
    </row>
    <row r="3490" spans="1:10" s="115" customFormat="1" x14ac:dyDescent="0.2">
      <c r="A3490" s="207" t="s">
        <v>948</v>
      </c>
      <c r="B3490" s="205" t="s">
        <v>949</v>
      </c>
      <c r="C3490" s="208"/>
      <c r="D3490" s="208"/>
      <c r="E3490" s="209">
        <f t="shared" ref="E3490:H3490" si="1043">E3491+E3498+E3513</f>
        <v>1763500</v>
      </c>
      <c r="F3490" s="209">
        <f t="shared" si="1043"/>
        <v>1763500</v>
      </c>
      <c r="G3490" s="209">
        <f t="shared" si="1043"/>
        <v>0</v>
      </c>
      <c r="H3490" s="209">
        <f t="shared" si="1043"/>
        <v>0</v>
      </c>
      <c r="I3490" s="209">
        <f t="shared" si="1038"/>
        <v>1763500</v>
      </c>
      <c r="J3490" s="120"/>
    </row>
    <row r="3491" spans="1:10" s="115" customFormat="1" x14ac:dyDescent="0.2">
      <c r="A3491" s="210" t="s">
        <v>944</v>
      </c>
      <c r="B3491" s="211" t="s">
        <v>986</v>
      </c>
      <c r="C3491" s="212"/>
      <c r="D3491" s="212"/>
      <c r="E3491" s="213">
        <f t="shared" ref="E3491:H3491" si="1044">E3492+E3494+E3496</f>
        <v>108000</v>
      </c>
      <c r="F3491" s="213">
        <f t="shared" si="1044"/>
        <v>108000</v>
      </c>
      <c r="G3491" s="213">
        <f t="shared" si="1044"/>
        <v>0</v>
      </c>
      <c r="H3491" s="213">
        <f t="shared" si="1044"/>
        <v>0</v>
      </c>
      <c r="I3491" s="213">
        <f t="shared" si="1038"/>
        <v>108000</v>
      </c>
      <c r="J3491" s="120"/>
    </row>
    <row r="3492" spans="1:10" x14ac:dyDescent="0.2">
      <c r="A3492" s="126">
        <v>311</v>
      </c>
      <c r="B3492" s="226" t="s">
        <v>914</v>
      </c>
      <c r="C3492" s="117"/>
      <c r="D3492" s="128"/>
      <c r="E3492" s="121">
        <f>E3493</f>
        <v>92000</v>
      </c>
      <c r="F3492" s="121">
        <f>F3493</f>
        <v>92000</v>
      </c>
      <c r="G3492" s="121">
        <f>G3493</f>
        <v>0</v>
      </c>
      <c r="H3492" s="121">
        <f>H3493</f>
        <v>0</v>
      </c>
      <c r="I3492" s="121">
        <f t="shared" si="1038"/>
        <v>92000</v>
      </c>
    </row>
    <row r="3493" spans="1:10" ht="15" x14ac:dyDescent="0.2">
      <c r="A3493" s="129">
        <v>3111</v>
      </c>
      <c r="B3493" s="222" t="s">
        <v>19</v>
      </c>
      <c r="C3493" s="111">
        <v>559</v>
      </c>
      <c r="D3493" s="112" t="s">
        <v>25</v>
      </c>
      <c r="E3493" s="179">
        <v>92000</v>
      </c>
      <c r="F3493" s="179">
        <v>92000</v>
      </c>
      <c r="G3493" s="179"/>
      <c r="H3493" s="179"/>
      <c r="I3493" s="179">
        <f t="shared" si="1038"/>
        <v>92000</v>
      </c>
    </row>
    <row r="3494" spans="1:10" s="115" customFormat="1" x14ac:dyDescent="0.2">
      <c r="A3494" s="126">
        <v>312</v>
      </c>
      <c r="B3494" s="227" t="s">
        <v>22</v>
      </c>
      <c r="C3494" s="117"/>
      <c r="D3494" s="128"/>
      <c r="E3494" s="121">
        <f>E3495</f>
        <v>1000</v>
      </c>
      <c r="F3494" s="121">
        <f>F3495</f>
        <v>1000</v>
      </c>
      <c r="G3494" s="121">
        <f>G3495</f>
        <v>0</v>
      </c>
      <c r="H3494" s="121">
        <f>H3495</f>
        <v>0</v>
      </c>
      <c r="I3494" s="121">
        <f t="shared" si="1038"/>
        <v>1000</v>
      </c>
      <c r="J3494" s="120"/>
    </row>
    <row r="3495" spans="1:10" ht="15" x14ac:dyDescent="0.2">
      <c r="A3495" s="129">
        <v>3121</v>
      </c>
      <c r="B3495" s="222" t="s">
        <v>138</v>
      </c>
      <c r="C3495" s="111">
        <v>559</v>
      </c>
      <c r="D3495" s="112" t="s">
        <v>25</v>
      </c>
      <c r="E3495" s="179">
        <v>1000</v>
      </c>
      <c r="F3495" s="179">
        <v>1000</v>
      </c>
      <c r="G3495" s="179"/>
      <c r="H3495" s="179"/>
      <c r="I3495" s="179">
        <f t="shared" si="1038"/>
        <v>1000</v>
      </c>
    </row>
    <row r="3496" spans="1:10" s="115" customFormat="1" x14ac:dyDescent="0.2">
      <c r="A3496" s="126">
        <v>313</v>
      </c>
      <c r="B3496" s="227" t="s">
        <v>915</v>
      </c>
      <c r="C3496" s="117"/>
      <c r="D3496" s="128"/>
      <c r="E3496" s="121">
        <f>E3497</f>
        <v>15000</v>
      </c>
      <c r="F3496" s="121">
        <f>F3497</f>
        <v>15000</v>
      </c>
      <c r="G3496" s="121">
        <f>G3497</f>
        <v>0</v>
      </c>
      <c r="H3496" s="121">
        <f>H3497</f>
        <v>0</v>
      </c>
      <c r="I3496" s="121">
        <f t="shared" si="1038"/>
        <v>15000</v>
      </c>
      <c r="J3496" s="120"/>
    </row>
    <row r="3497" spans="1:10" ht="15" x14ac:dyDescent="0.2">
      <c r="A3497" s="129">
        <v>3132</v>
      </c>
      <c r="B3497" s="222" t="s">
        <v>280</v>
      </c>
      <c r="C3497" s="111">
        <v>559</v>
      </c>
      <c r="D3497" s="112" t="s">
        <v>25</v>
      </c>
      <c r="E3497" s="179">
        <v>15000</v>
      </c>
      <c r="F3497" s="179">
        <v>15000</v>
      </c>
      <c r="G3497" s="179"/>
      <c r="H3497" s="179"/>
      <c r="I3497" s="179">
        <f t="shared" si="1038"/>
        <v>15000</v>
      </c>
    </row>
    <row r="3498" spans="1:10" s="115" customFormat="1" x14ac:dyDescent="0.2">
      <c r="A3498" s="217">
        <v>32</v>
      </c>
      <c r="B3498" s="211" t="s">
        <v>987</v>
      </c>
      <c r="C3498" s="212"/>
      <c r="D3498" s="214"/>
      <c r="E3498" s="215">
        <f t="shared" ref="E3498:H3498" si="1045">E3499+E3503+E3505+E3510</f>
        <v>65500</v>
      </c>
      <c r="F3498" s="215">
        <f t="shared" si="1045"/>
        <v>65500</v>
      </c>
      <c r="G3498" s="215">
        <f t="shared" si="1045"/>
        <v>0</v>
      </c>
      <c r="H3498" s="215">
        <f t="shared" si="1045"/>
        <v>0</v>
      </c>
      <c r="I3498" s="215">
        <f t="shared" si="1038"/>
        <v>65500</v>
      </c>
      <c r="J3498" s="120"/>
    </row>
    <row r="3499" spans="1:10" x14ac:dyDescent="0.2">
      <c r="A3499" s="126">
        <v>321</v>
      </c>
      <c r="B3499" s="227" t="s">
        <v>916</v>
      </c>
      <c r="C3499" s="117"/>
      <c r="D3499" s="128"/>
      <c r="E3499" s="121">
        <f>E3500+E3501+E3502</f>
        <v>19000</v>
      </c>
      <c r="F3499" s="121">
        <f>F3500+F3501+F3502</f>
        <v>19000</v>
      </c>
      <c r="G3499" s="121">
        <f>G3500+G3501+G3502</f>
        <v>0</v>
      </c>
      <c r="H3499" s="121">
        <f>H3500+H3501+H3502</f>
        <v>0</v>
      </c>
      <c r="I3499" s="121">
        <f t="shared" si="1038"/>
        <v>19000</v>
      </c>
    </row>
    <row r="3500" spans="1:10" ht="15" x14ac:dyDescent="0.2">
      <c r="A3500" s="129">
        <v>3211</v>
      </c>
      <c r="B3500" s="222" t="s">
        <v>110</v>
      </c>
      <c r="C3500" s="111">
        <v>559</v>
      </c>
      <c r="D3500" s="112" t="s">
        <v>25</v>
      </c>
      <c r="E3500" s="179">
        <v>17000</v>
      </c>
      <c r="F3500" s="179">
        <v>17000</v>
      </c>
      <c r="G3500" s="179"/>
      <c r="H3500" s="179"/>
      <c r="I3500" s="179">
        <f t="shared" si="1038"/>
        <v>17000</v>
      </c>
    </row>
    <row r="3501" spans="1:10" s="115" customFormat="1" x14ac:dyDescent="0.2">
      <c r="A3501" s="129">
        <v>3212</v>
      </c>
      <c r="B3501" s="222" t="s">
        <v>111</v>
      </c>
      <c r="C3501" s="111">
        <v>559</v>
      </c>
      <c r="D3501" s="112" t="s">
        <v>25</v>
      </c>
      <c r="E3501" s="179">
        <v>1000</v>
      </c>
      <c r="F3501" s="179">
        <v>1000</v>
      </c>
      <c r="G3501" s="179"/>
      <c r="H3501" s="179"/>
      <c r="I3501" s="179">
        <f t="shared" si="1038"/>
        <v>1000</v>
      </c>
      <c r="J3501" s="120"/>
    </row>
    <row r="3502" spans="1:10" ht="15" x14ac:dyDescent="0.2">
      <c r="A3502" s="129">
        <v>3214</v>
      </c>
      <c r="B3502" s="222" t="s">
        <v>234</v>
      </c>
      <c r="C3502" s="111">
        <v>559</v>
      </c>
      <c r="D3502" s="112" t="s">
        <v>25</v>
      </c>
      <c r="E3502" s="179">
        <v>1000</v>
      </c>
      <c r="F3502" s="179">
        <v>1000</v>
      </c>
      <c r="G3502" s="179"/>
      <c r="H3502" s="179"/>
      <c r="I3502" s="179">
        <f t="shared" si="1038"/>
        <v>1000</v>
      </c>
    </row>
    <row r="3503" spans="1:10" x14ac:dyDescent="0.2">
      <c r="A3503" s="126">
        <v>322</v>
      </c>
      <c r="B3503" s="227" t="s">
        <v>917</v>
      </c>
      <c r="C3503" s="117"/>
      <c r="D3503" s="128"/>
      <c r="E3503" s="121">
        <f>E3504</f>
        <v>1000</v>
      </c>
      <c r="F3503" s="121">
        <f>F3504</f>
        <v>1000</v>
      </c>
      <c r="G3503" s="121">
        <f>G3504</f>
        <v>0</v>
      </c>
      <c r="H3503" s="121">
        <f>H3504</f>
        <v>0</v>
      </c>
      <c r="I3503" s="121">
        <f t="shared" si="1038"/>
        <v>1000</v>
      </c>
    </row>
    <row r="3504" spans="1:10" s="115" customFormat="1" x14ac:dyDescent="0.2">
      <c r="A3504" s="129">
        <v>3223</v>
      </c>
      <c r="B3504" s="222" t="s">
        <v>115</v>
      </c>
      <c r="C3504" s="111">
        <v>559</v>
      </c>
      <c r="D3504" s="112" t="s">
        <v>25</v>
      </c>
      <c r="E3504" s="179">
        <v>1000</v>
      </c>
      <c r="F3504" s="179">
        <v>1000</v>
      </c>
      <c r="G3504" s="179"/>
      <c r="H3504" s="179"/>
      <c r="I3504" s="179">
        <f t="shared" si="1038"/>
        <v>1000</v>
      </c>
      <c r="J3504" s="120"/>
    </row>
    <row r="3505" spans="1:10" x14ac:dyDescent="0.2">
      <c r="A3505" s="126">
        <v>323</v>
      </c>
      <c r="B3505" s="227" t="s">
        <v>918</v>
      </c>
      <c r="C3505" s="117"/>
      <c r="D3505" s="128"/>
      <c r="E3505" s="121">
        <f>SUM(E3506:E3509)</f>
        <v>41000</v>
      </c>
      <c r="F3505" s="121">
        <f t="shared" ref="F3505:H3505" si="1046">SUM(F3506:F3509)</f>
        <v>41000</v>
      </c>
      <c r="G3505" s="121">
        <f t="shared" si="1046"/>
        <v>0</v>
      </c>
      <c r="H3505" s="121">
        <f t="shared" si="1046"/>
        <v>0</v>
      </c>
      <c r="I3505" s="121">
        <f t="shared" si="1038"/>
        <v>41000</v>
      </c>
    </row>
    <row r="3506" spans="1:10" ht="15" x14ac:dyDescent="0.2">
      <c r="A3506" s="129">
        <v>3231</v>
      </c>
      <c r="B3506" s="222" t="s">
        <v>117</v>
      </c>
      <c r="C3506" s="111">
        <v>559</v>
      </c>
      <c r="D3506" s="112" t="s">
        <v>25</v>
      </c>
      <c r="E3506" s="179">
        <v>1000</v>
      </c>
      <c r="F3506" s="179">
        <v>1000</v>
      </c>
      <c r="G3506" s="179"/>
      <c r="H3506" s="179"/>
      <c r="I3506" s="179">
        <f t="shared" si="1038"/>
        <v>1000</v>
      </c>
    </row>
    <row r="3507" spans="1:10" s="115" customFormat="1" x14ac:dyDescent="0.2">
      <c r="A3507" s="129">
        <v>3233</v>
      </c>
      <c r="B3507" s="222" t="s">
        <v>119</v>
      </c>
      <c r="C3507" s="111">
        <v>559</v>
      </c>
      <c r="D3507" s="112" t="s">
        <v>25</v>
      </c>
      <c r="E3507" s="179">
        <v>5000</v>
      </c>
      <c r="F3507" s="179">
        <v>5000</v>
      </c>
      <c r="G3507" s="179"/>
      <c r="H3507" s="179"/>
      <c r="I3507" s="179">
        <f t="shared" si="1038"/>
        <v>5000</v>
      </c>
      <c r="J3507" s="120"/>
    </row>
    <row r="3508" spans="1:10" s="115" customFormat="1" x14ac:dyDescent="0.2">
      <c r="A3508" s="129">
        <v>3237</v>
      </c>
      <c r="B3508" s="222" t="s">
        <v>36</v>
      </c>
      <c r="C3508" s="111">
        <v>559</v>
      </c>
      <c r="D3508" s="112" t="s">
        <v>25</v>
      </c>
      <c r="E3508" s="179">
        <v>35000</v>
      </c>
      <c r="F3508" s="179">
        <v>35000</v>
      </c>
      <c r="G3508" s="179"/>
      <c r="H3508" s="179"/>
      <c r="I3508" s="179">
        <f t="shared" si="1038"/>
        <v>35000</v>
      </c>
      <c r="J3508" s="120"/>
    </row>
    <row r="3509" spans="1:10" s="115" customFormat="1" x14ac:dyDescent="0.2">
      <c r="A3509" s="129">
        <v>3239</v>
      </c>
      <c r="B3509" s="222" t="s">
        <v>727</v>
      </c>
      <c r="C3509" s="111">
        <v>559</v>
      </c>
      <c r="D3509" s="112" t="s">
        <v>25</v>
      </c>
      <c r="E3509" s="179">
        <v>0</v>
      </c>
      <c r="F3509" s="179">
        <v>0</v>
      </c>
      <c r="G3509" s="179"/>
      <c r="H3509" s="179"/>
      <c r="I3509" s="179">
        <f t="shared" si="1038"/>
        <v>0</v>
      </c>
      <c r="J3509" s="120"/>
    </row>
    <row r="3510" spans="1:10" x14ac:dyDescent="0.2">
      <c r="A3510" s="126">
        <v>329</v>
      </c>
      <c r="B3510" s="227" t="s">
        <v>125</v>
      </c>
      <c r="C3510" s="117"/>
      <c r="D3510" s="128"/>
      <c r="E3510" s="121">
        <f>SUM(E3511:E3512)</f>
        <v>4500</v>
      </c>
      <c r="F3510" s="121">
        <f t="shared" ref="F3510:H3510" si="1047">SUM(F3511:F3512)</f>
        <v>4500</v>
      </c>
      <c r="G3510" s="121">
        <f t="shared" si="1047"/>
        <v>0</v>
      </c>
      <c r="H3510" s="121">
        <f t="shared" si="1047"/>
        <v>0</v>
      </c>
      <c r="I3510" s="121">
        <f t="shared" si="1038"/>
        <v>4500</v>
      </c>
    </row>
    <row r="3511" spans="1:10" s="115" customFormat="1" x14ac:dyDescent="0.2">
      <c r="A3511" s="129">
        <v>3293</v>
      </c>
      <c r="B3511" s="222" t="s">
        <v>124</v>
      </c>
      <c r="C3511" s="111">
        <v>559</v>
      </c>
      <c r="D3511" s="112" t="s">
        <v>25</v>
      </c>
      <c r="E3511" s="179">
        <v>4000</v>
      </c>
      <c r="F3511" s="179">
        <v>4000</v>
      </c>
      <c r="G3511" s="179"/>
      <c r="H3511" s="179"/>
      <c r="I3511" s="179">
        <f t="shared" si="1038"/>
        <v>4000</v>
      </c>
      <c r="J3511" s="120"/>
    </row>
    <row r="3512" spans="1:10" s="115" customFormat="1" x14ac:dyDescent="0.2">
      <c r="A3512" s="129">
        <v>3295</v>
      </c>
      <c r="B3512" s="222" t="s">
        <v>237</v>
      </c>
      <c r="C3512" s="111">
        <v>559</v>
      </c>
      <c r="D3512" s="112" t="s">
        <v>25</v>
      </c>
      <c r="E3512" s="179">
        <v>500</v>
      </c>
      <c r="F3512" s="179">
        <v>500</v>
      </c>
      <c r="G3512" s="179"/>
      <c r="H3512" s="179"/>
      <c r="I3512" s="179">
        <f t="shared" si="1038"/>
        <v>500</v>
      </c>
      <c r="J3512" s="120"/>
    </row>
    <row r="3513" spans="1:10" s="115" customFormat="1" x14ac:dyDescent="0.2">
      <c r="A3513" s="217">
        <v>42</v>
      </c>
      <c r="B3513" s="211" t="s">
        <v>994</v>
      </c>
      <c r="C3513" s="212"/>
      <c r="D3513" s="214"/>
      <c r="E3513" s="215">
        <f t="shared" ref="E3513:H3513" si="1048">E3514</f>
        <v>1590000</v>
      </c>
      <c r="F3513" s="215">
        <f t="shared" si="1048"/>
        <v>1590000</v>
      </c>
      <c r="G3513" s="215">
        <f t="shared" si="1048"/>
        <v>0</v>
      </c>
      <c r="H3513" s="215">
        <f t="shared" si="1048"/>
        <v>0</v>
      </c>
      <c r="I3513" s="215">
        <f t="shared" si="1038"/>
        <v>1590000</v>
      </c>
      <c r="J3513" s="120"/>
    </row>
    <row r="3514" spans="1:10" s="115" customFormat="1" x14ac:dyDescent="0.2">
      <c r="A3514" s="126">
        <v>422</v>
      </c>
      <c r="B3514" s="227" t="s">
        <v>921</v>
      </c>
      <c r="C3514" s="117"/>
      <c r="D3514" s="128"/>
      <c r="E3514" s="121">
        <f t="shared" ref="E3514:H3514" si="1049">E3515</f>
        <v>1590000</v>
      </c>
      <c r="F3514" s="121">
        <f t="shared" si="1049"/>
        <v>1590000</v>
      </c>
      <c r="G3514" s="121">
        <f t="shared" si="1049"/>
        <v>0</v>
      </c>
      <c r="H3514" s="121">
        <f t="shared" si="1049"/>
        <v>0</v>
      </c>
      <c r="I3514" s="121">
        <f t="shared" si="1038"/>
        <v>1590000</v>
      </c>
      <c r="J3514" s="120"/>
    </row>
    <row r="3515" spans="1:10" ht="15" x14ac:dyDescent="0.2">
      <c r="A3515" s="129">
        <v>4227</v>
      </c>
      <c r="B3515" s="222" t="s">
        <v>132</v>
      </c>
      <c r="C3515" s="111">
        <v>559</v>
      </c>
      <c r="D3515" s="112" t="s">
        <v>25</v>
      </c>
      <c r="E3515" s="179">
        <v>1590000</v>
      </c>
      <c r="F3515" s="179">
        <v>1590000</v>
      </c>
      <c r="G3515" s="179"/>
      <c r="H3515" s="179"/>
      <c r="I3515" s="179">
        <f t="shared" si="1038"/>
        <v>1590000</v>
      </c>
    </row>
    <row r="3516" spans="1:10" s="115" customFormat="1" ht="31.5" x14ac:dyDescent="0.2">
      <c r="A3516" s="171" t="s">
        <v>832</v>
      </c>
      <c r="B3516" s="173" t="s">
        <v>831</v>
      </c>
      <c r="C3516" s="194"/>
      <c r="D3516" s="194"/>
      <c r="E3516" s="174">
        <f>E3517+E3521</f>
        <v>1218750</v>
      </c>
      <c r="F3516" s="174">
        <f>F3517+F3521</f>
        <v>1218750</v>
      </c>
      <c r="G3516" s="174">
        <f>G3517+G3521</f>
        <v>0</v>
      </c>
      <c r="H3516" s="174">
        <f>H3517+H3521</f>
        <v>0</v>
      </c>
      <c r="I3516" s="174">
        <f t="shared" si="1038"/>
        <v>1218750</v>
      </c>
      <c r="J3516" s="120"/>
    </row>
    <row r="3517" spans="1:10" x14ac:dyDescent="0.2">
      <c r="A3517" s="207" t="s">
        <v>950</v>
      </c>
      <c r="B3517" s="205" t="s">
        <v>951</v>
      </c>
      <c r="C3517" s="208"/>
      <c r="D3517" s="208"/>
      <c r="E3517" s="209">
        <f t="shared" ref="E3517:H3517" si="1050">E3518</f>
        <v>25000</v>
      </c>
      <c r="F3517" s="209">
        <f t="shared" si="1050"/>
        <v>25000</v>
      </c>
      <c r="G3517" s="209">
        <f t="shared" si="1050"/>
        <v>0</v>
      </c>
      <c r="H3517" s="209">
        <f t="shared" si="1050"/>
        <v>0</v>
      </c>
      <c r="I3517" s="209">
        <f t="shared" si="1038"/>
        <v>25000</v>
      </c>
    </row>
    <row r="3518" spans="1:10" x14ac:dyDescent="0.2">
      <c r="A3518" s="210" t="s">
        <v>976</v>
      </c>
      <c r="B3518" s="211" t="s">
        <v>987</v>
      </c>
      <c r="C3518" s="212"/>
      <c r="D3518" s="212"/>
      <c r="E3518" s="213">
        <f t="shared" ref="E3518:H3518" si="1051">E3519</f>
        <v>25000</v>
      </c>
      <c r="F3518" s="213">
        <f t="shared" si="1051"/>
        <v>25000</v>
      </c>
      <c r="G3518" s="213">
        <f t="shared" si="1051"/>
        <v>0</v>
      </c>
      <c r="H3518" s="213">
        <f t="shared" si="1051"/>
        <v>0</v>
      </c>
      <c r="I3518" s="213">
        <f t="shared" si="1038"/>
        <v>25000</v>
      </c>
    </row>
    <row r="3519" spans="1:10" x14ac:dyDescent="0.2">
      <c r="A3519" s="126">
        <v>323</v>
      </c>
      <c r="B3519" s="227" t="s">
        <v>918</v>
      </c>
      <c r="C3519" s="117"/>
      <c r="D3519" s="128"/>
      <c r="E3519" s="121">
        <f t="shared" ref="E3519:H3519" si="1052">E3520</f>
        <v>25000</v>
      </c>
      <c r="F3519" s="121">
        <f t="shared" si="1052"/>
        <v>25000</v>
      </c>
      <c r="G3519" s="121">
        <f t="shared" si="1052"/>
        <v>0</v>
      </c>
      <c r="H3519" s="121">
        <f t="shared" si="1052"/>
        <v>0</v>
      </c>
      <c r="I3519" s="121">
        <f t="shared" si="1038"/>
        <v>25000</v>
      </c>
    </row>
    <row r="3520" spans="1:10" ht="15" x14ac:dyDescent="0.2">
      <c r="A3520" s="129">
        <v>3237</v>
      </c>
      <c r="B3520" s="222" t="s">
        <v>36</v>
      </c>
      <c r="C3520" s="111">
        <v>43</v>
      </c>
      <c r="D3520" s="112" t="s">
        <v>25</v>
      </c>
      <c r="E3520" s="147">
        <v>25000</v>
      </c>
      <c r="F3520" s="147">
        <v>25000</v>
      </c>
      <c r="G3520" s="147"/>
      <c r="H3520" s="147"/>
      <c r="I3520" s="147">
        <f t="shared" si="1038"/>
        <v>25000</v>
      </c>
    </row>
    <row r="3521" spans="1:10" x14ac:dyDescent="0.2">
      <c r="A3521" s="207" t="s">
        <v>961</v>
      </c>
      <c r="B3521" s="205" t="s">
        <v>962</v>
      </c>
      <c r="C3521" s="208"/>
      <c r="D3521" s="208"/>
      <c r="E3521" s="209">
        <f t="shared" ref="E3521:H3521" si="1053">E3522</f>
        <v>1193750</v>
      </c>
      <c r="F3521" s="209">
        <f t="shared" si="1053"/>
        <v>1193750</v>
      </c>
      <c r="G3521" s="209">
        <f t="shared" si="1053"/>
        <v>0</v>
      </c>
      <c r="H3521" s="209">
        <f t="shared" si="1053"/>
        <v>0</v>
      </c>
      <c r="I3521" s="209">
        <f t="shared" si="1038"/>
        <v>1193750</v>
      </c>
    </row>
    <row r="3522" spans="1:10" x14ac:dyDescent="0.2">
      <c r="A3522" s="210" t="s">
        <v>977</v>
      </c>
      <c r="B3522" s="211" t="s">
        <v>994</v>
      </c>
      <c r="C3522" s="212"/>
      <c r="D3522" s="212"/>
      <c r="E3522" s="213">
        <f t="shared" ref="E3522:H3522" si="1054">E3523</f>
        <v>1193750</v>
      </c>
      <c r="F3522" s="213">
        <f t="shared" si="1054"/>
        <v>1193750</v>
      </c>
      <c r="G3522" s="213">
        <f t="shared" si="1054"/>
        <v>0</v>
      </c>
      <c r="H3522" s="213">
        <f t="shared" si="1054"/>
        <v>0</v>
      </c>
      <c r="I3522" s="213">
        <f t="shared" si="1038"/>
        <v>1193750</v>
      </c>
    </row>
    <row r="3523" spans="1:10" x14ac:dyDescent="0.2">
      <c r="A3523" s="126">
        <v>421</v>
      </c>
      <c r="B3523" s="119" t="s">
        <v>936</v>
      </c>
      <c r="C3523" s="117"/>
      <c r="D3523" s="128"/>
      <c r="E3523" s="121">
        <f>+E3524</f>
        <v>1193750</v>
      </c>
      <c r="F3523" s="121">
        <f>+F3524</f>
        <v>1193750</v>
      </c>
      <c r="G3523" s="121">
        <f>+G3524</f>
        <v>0</v>
      </c>
      <c r="H3523" s="121">
        <f>+H3524</f>
        <v>0</v>
      </c>
      <c r="I3523" s="121">
        <f t="shared" si="1038"/>
        <v>1193750</v>
      </c>
    </row>
    <row r="3524" spans="1:10" ht="15" x14ac:dyDescent="0.2">
      <c r="A3524" s="129">
        <v>4214</v>
      </c>
      <c r="B3524" s="222" t="s">
        <v>154</v>
      </c>
      <c r="C3524" s="111">
        <v>52</v>
      </c>
      <c r="D3524" s="112" t="s">
        <v>25</v>
      </c>
      <c r="E3524" s="179">
        <v>1193750</v>
      </c>
      <c r="F3524" s="179">
        <v>1193750</v>
      </c>
      <c r="G3524" s="179"/>
      <c r="H3524" s="179"/>
      <c r="I3524" s="179">
        <f t="shared" si="1038"/>
        <v>1193750</v>
      </c>
    </row>
    <row r="3525" spans="1:10" s="115" customFormat="1" ht="31.5" x14ac:dyDescent="0.2">
      <c r="A3525" s="171" t="s">
        <v>834</v>
      </c>
      <c r="B3525" s="173" t="s">
        <v>833</v>
      </c>
      <c r="C3525" s="194"/>
      <c r="D3525" s="194"/>
      <c r="E3525" s="174">
        <f>E3526+E3541</f>
        <v>10053725</v>
      </c>
      <c r="F3525" s="174">
        <f>F3526+F3541</f>
        <v>10053725</v>
      </c>
      <c r="G3525" s="174">
        <f>G3526+G3541</f>
        <v>6050</v>
      </c>
      <c r="H3525" s="174">
        <f>H3526+H3541</f>
        <v>0</v>
      </c>
      <c r="I3525" s="174">
        <f t="shared" si="1038"/>
        <v>10047675</v>
      </c>
      <c r="J3525" s="120"/>
    </row>
    <row r="3526" spans="1:10" s="115" customFormat="1" x14ac:dyDescent="0.2">
      <c r="A3526" s="207" t="s">
        <v>946</v>
      </c>
      <c r="B3526" s="205" t="s">
        <v>947</v>
      </c>
      <c r="C3526" s="208"/>
      <c r="D3526" s="208"/>
      <c r="E3526" s="209">
        <f t="shared" ref="E3526:H3526" si="1055">E3527+E3534+E3538</f>
        <v>1521725</v>
      </c>
      <c r="F3526" s="209">
        <f t="shared" si="1055"/>
        <v>1521725</v>
      </c>
      <c r="G3526" s="209">
        <f t="shared" si="1055"/>
        <v>6050</v>
      </c>
      <c r="H3526" s="209">
        <f t="shared" si="1055"/>
        <v>0</v>
      </c>
      <c r="I3526" s="209">
        <f t="shared" si="1038"/>
        <v>1515675</v>
      </c>
      <c r="J3526" s="120"/>
    </row>
    <row r="3527" spans="1:10" s="115" customFormat="1" x14ac:dyDescent="0.2">
      <c r="A3527" s="210" t="s">
        <v>944</v>
      </c>
      <c r="B3527" s="211" t="s">
        <v>986</v>
      </c>
      <c r="C3527" s="212"/>
      <c r="D3527" s="212"/>
      <c r="E3527" s="213">
        <f t="shared" ref="E3527:H3527" si="1056">E3528+E3530+E3532</f>
        <v>121000</v>
      </c>
      <c r="F3527" s="213">
        <f t="shared" si="1056"/>
        <v>121000</v>
      </c>
      <c r="G3527" s="213">
        <f t="shared" si="1056"/>
        <v>6050</v>
      </c>
      <c r="H3527" s="213">
        <f t="shared" si="1056"/>
        <v>0</v>
      </c>
      <c r="I3527" s="213">
        <f t="shared" si="1038"/>
        <v>114950</v>
      </c>
      <c r="J3527" s="120"/>
    </row>
    <row r="3528" spans="1:10" x14ac:dyDescent="0.2">
      <c r="A3528" s="126">
        <v>311</v>
      </c>
      <c r="B3528" s="226" t="s">
        <v>914</v>
      </c>
      <c r="C3528" s="117"/>
      <c r="D3528" s="128"/>
      <c r="E3528" s="121">
        <f>E3529</f>
        <v>100000</v>
      </c>
      <c r="F3528" s="121">
        <f>F3529</f>
        <v>100000</v>
      </c>
      <c r="G3528" s="121">
        <f>G3529</f>
        <v>5000</v>
      </c>
      <c r="H3528" s="121">
        <f>H3529</f>
        <v>0</v>
      </c>
      <c r="I3528" s="121">
        <f t="shared" si="1038"/>
        <v>95000</v>
      </c>
    </row>
    <row r="3529" spans="1:10" s="115" customFormat="1" x14ac:dyDescent="0.2">
      <c r="A3529" s="129">
        <v>3111</v>
      </c>
      <c r="B3529" s="222" t="s">
        <v>19</v>
      </c>
      <c r="C3529" s="111">
        <v>12</v>
      </c>
      <c r="D3529" s="112" t="s">
        <v>25</v>
      </c>
      <c r="E3529" s="179">
        <v>100000</v>
      </c>
      <c r="F3529" s="179">
        <v>100000</v>
      </c>
      <c r="G3529" s="179">
        <v>5000</v>
      </c>
      <c r="H3529" s="179"/>
      <c r="I3529" s="179">
        <f t="shared" si="1038"/>
        <v>95000</v>
      </c>
      <c r="J3529" s="120"/>
    </row>
    <row r="3530" spans="1:10" x14ac:dyDescent="0.2">
      <c r="A3530" s="126">
        <v>312</v>
      </c>
      <c r="B3530" s="227" t="s">
        <v>22</v>
      </c>
      <c r="C3530" s="117"/>
      <c r="D3530" s="128"/>
      <c r="E3530" s="121">
        <f>E3531</f>
        <v>1000</v>
      </c>
      <c r="F3530" s="121">
        <f>F3531</f>
        <v>1000</v>
      </c>
      <c r="G3530" s="121">
        <f>G3531</f>
        <v>50</v>
      </c>
      <c r="H3530" s="121">
        <f>H3531</f>
        <v>0</v>
      </c>
      <c r="I3530" s="121">
        <f t="shared" si="1038"/>
        <v>950</v>
      </c>
    </row>
    <row r="3531" spans="1:10" s="115" customFormat="1" x14ac:dyDescent="0.2">
      <c r="A3531" s="129">
        <v>3121</v>
      </c>
      <c r="B3531" s="222" t="s">
        <v>138</v>
      </c>
      <c r="C3531" s="111">
        <v>12</v>
      </c>
      <c r="D3531" s="112" t="s">
        <v>25</v>
      </c>
      <c r="E3531" s="179">
        <v>1000</v>
      </c>
      <c r="F3531" s="179">
        <v>1000</v>
      </c>
      <c r="G3531" s="179">
        <v>50</v>
      </c>
      <c r="H3531" s="179"/>
      <c r="I3531" s="179">
        <f t="shared" si="1038"/>
        <v>950</v>
      </c>
      <c r="J3531" s="120"/>
    </row>
    <row r="3532" spans="1:10" x14ac:dyDescent="0.2">
      <c r="A3532" s="126">
        <v>313</v>
      </c>
      <c r="B3532" s="227" t="s">
        <v>915</v>
      </c>
      <c r="C3532" s="117"/>
      <c r="D3532" s="128"/>
      <c r="E3532" s="121">
        <f>E3533</f>
        <v>20000</v>
      </c>
      <c r="F3532" s="121">
        <f>F3533</f>
        <v>20000</v>
      </c>
      <c r="G3532" s="121">
        <f>G3533</f>
        <v>1000</v>
      </c>
      <c r="H3532" s="121">
        <f>H3533</f>
        <v>0</v>
      </c>
      <c r="I3532" s="121">
        <f t="shared" si="1038"/>
        <v>19000</v>
      </c>
    </row>
    <row r="3533" spans="1:10" ht="15" x14ac:dyDescent="0.2">
      <c r="A3533" s="129">
        <v>3132</v>
      </c>
      <c r="B3533" s="222" t="s">
        <v>280</v>
      </c>
      <c r="C3533" s="111">
        <v>12</v>
      </c>
      <c r="D3533" s="112" t="s">
        <v>25</v>
      </c>
      <c r="E3533" s="179">
        <v>20000</v>
      </c>
      <c r="F3533" s="179">
        <v>20000</v>
      </c>
      <c r="G3533" s="179">
        <v>1000</v>
      </c>
      <c r="H3533" s="179"/>
      <c r="I3533" s="179">
        <f t="shared" si="1038"/>
        <v>19000</v>
      </c>
    </row>
    <row r="3534" spans="1:10" s="115" customFormat="1" x14ac:dyDescent="0.2">
      <c r="A3534" s="217">
        <v>32</v>
      </c>
      <c r="B3534" s="211" t="s">
        <v>987</v>
      </c>
      <c r="C3534" s="212"/>
      <c r="D3534" s="214"/>
      <c r="E3534" s="215">
        <f t="shared" ref="E3534:H3534" si="1057">E3535</f>
        <v>45000</v>
      </c>
      <c r="F3534" s="215">
        <f t="shared" si="1057"/>
        <v>45000</v>
      </c>
      <c r="G3534" s="215">
        <f t="shared" si="1057"/>
        <v>0</v>
      </c>
      <c r="H3534" s="215">
        <f t="shared" si="1057"/>
        <v>0</v>
      </c>
      <c r="I3534" s="215">
        <f t="shared" si="1038"/>
        <v>45000</v>
      </c>
      <c r="J3534" s="120"/>
    </row>
    <row r="3535" spans="1:10" s="115" customFormat="1" x14ac:dyDescent="0.2">
      <c r="A3535" s="126">
        <v>323</v>
      </c>
      <c r="B3535" s="227" t="s">
        <v>918</v>
      </c>
      <c r="C3535" s="117"/>
      <c r="D3535" s="128"/>
      <c r="E3535" s="121">
        <f t="shared" ref="E3535:H3535" si="1058">E3537+E3536</f>
        <v>45000</v>
      </c>
      <c r="F3535" s="121">
        <f t="shared" si="1058"/>
        <v>45000</v>
      </c>
      <c r="G3535" s="121">
        <f t="shared" si="1058"/>
        <v>0</v>
      </c>
      <c r="H3535" s="121">
        <f t="shared" si="1058"/>
        <v>0</v>
      </c>
      <c r="I3535" s="121">
        <f t="shared" si="1038"/>
        <v>45000</v>
      </c>
      <c r="J3535" s="120"/>
    </row>
    <row r="3536" spans="1:10" ht="15" x14ac:dyDescent="0.2">
      <c r="A3536" s="129">
        <v>3233</v>
      </c>
      <c r="B3536" s="222" t="s">
        <v>119</v>
      </c>
      <c r="C3536" s="111">
        <v>12</v>
      </c>
      <c r="D3536" s="112" t="s">
        <v>25</v>
      </c>
      <c r="E3536" s="179">
        <v>38000</v>
      </c>
      <c r="F3536" s="179">
        <v>38000</v>
      </c>
      <c r="G3536" s="179"/>
      <c r="H3536" s="179"/>
      <c r="I3536" s="179">
        <f t="shared" si="1038"/>
        <v>38000</v>
      </c>
    </row>
    <row r="3537" spans="1:10" s="115" customFormat="1" x14ac:dyDescent="0.2">
      <c r="A3537" s="129">
        <v>3239</v>
      </c>
      <c r="B3537" s="222" t="s">
        <v>727</v>
      </c>
      <c r="C3537" s="111">
        <v>12</v>
      </c>
      <c r="D3537" s="112" t="s">
        <v>25</v>
      </c>
      <c r="E3537" s="179">
        <v>7000</v>
      </c>
      <c r="F3537" s="179">
        <v>7000</v>
      </c>
      <c r="G3537" s="179"/>
      <c r="H3537" s="179"/>
      <c r="I3537" s="179">
        <f t="shared" si="1038"/>
        <v>7000</v>
      </c>
      <c r="J3537" s="120"/>
    </row>
    <row r="3538" spans="1:10" s="115" customFormat="1" x14ac:dyDescent="0.2">
      <c r="A3538" s="217">
        <v>42</v>
      </c>
      <c r="B3538" s="211" t="s">
        <v>994</v>
      </c>
      <c r="C3538" s="212"/>
      <c r="D3538" s="214"/>
      <c r="E3538" s="215">
        <f t="shared" ref="E3538:H3538" si="1059">E3539</f>
        <v>1355725</v>
      </c>
      <c r="F3538" s="215">
        <f t="shared" si="1059"/>
        <v>1355725</v>
      </c>
      <c r="G3538" s="215">
        <f t="shared" si="1059"/>
        <v>0</v>
      </c>
      <c r="H3538" s="215">
        <f t="shared" si="1059"/>
        <v>0</v>
      </c>
      <c r="I3538" s="215">
        <f t="shared" si="1038"/>
        <v>1355725</v>
      </c>
      <c r="J3538" s="120"/>
    </row>
    <row r="3539" spans="1:10" x14ac:dyDescent="0.2">
      <c r="A3539" s="126">
        <v>421</v>
      </c>
      <c r="B3539" s="119" t="s">
        <v>936</v>
      </c>
      <c r="C3539" s="117"/>
      <c r="D3539" s="128"/>
      <c r="E3539" s="121">
        <f>E3540</f>
        <v>1355725</v>
      </c>
      <c r="F3539" s="121">
        <f>F3540</f>
        <v>1355725</v>
      </c>
      <c r="G3539" s="121">
        <f>G3540</f>
        <v>0</v>
      </c>
      <c r="H3539" s="121">
        <f>H3540</f>
        <v>0</v>
      </c>
      <c r="I3539" s="121">
        <f t="shared" si="1038"/>
        <v>1355725</v>
      </c>
    </row>
    <row r="3540" spans="1:10" ht="15" x14ac:dyDescent="0.2">
      <c r="A3540" s="129">
        <v>4214</v>
      </c>
      <c r="B3540" s="222" t="s">
        <v>154</v>
      </c>
      <c r="C3540" s="111">
        <v>12</v>
      </c>
      <c r="D3540" s="112" t="s">
        <v>25</v>
      </c>
      <c r="E3540" s="179">
        <v>1355725</v>
      </c>
      <c r="F3540" s="179">
        <v>1355725</v>
      </c>
      <c r="G3540" s="179"/>
      <c r="H3540" s="179"/>
      <c r="I3540" s="179">
        <f t="shared" si="1038"/>
        <v>1355725</v>
      </c>
    </row>
    <row r="3541" spans="1:10" s="134" customFormat="1" x14ac:dyDescent="0.2">
      <c r="A3541" s="207" t="s">
        <v>963</v>
      </c>
      <c r="B3541" s="205" t="s">
        <v>964</v>
      </c>
      <c r="C3541" s="208"/>
      <c r="D3541" s="208"/>
      <c r="E3541" s="209">
        <f t="shared" ref="E3541:H3541" si="1060">E3542+E3549+E3553</f>
        <v>8532000</v>
      </c>
      <c r="F3541" s="209">
        <f t="shared" si="1060"/>
        <v>8532000</v>
      </c>
      <c r="G3541" s="209">
        <f t="shared" si="1060"/>
        <v>0</v>
      </c>
      <c r="H3541" s="209">
        <f t="shared" si="1060"/>
        <v>0</v>
      </c>
      <c r="I3541" s="209">
        <f t="shared" si="1038"/>
        <v>8532000</v>
      </c>
      <c r="J3541" s="241"/>
    </row>
    <row r="3542" spans="1:10" s="133" customFormat="1" x14ac:dyDescent="0.2">
      <c r="A3542" s="210" t="s">
        <v>944</v>
      </c>
      <c r="B3542" s="211" t="s">
        <v>986</v>
      </c>
      <c r="C3542" s="212"/>
      <c r="D3542" s="212"/>
      <c r="E3542" s="213">
        <f t="shared" ref="E3542:H3542" si="1061">E3543+E3545+E3547</f>
        <v>422000</v>
      </c>
      <c r="F3542" s="213">
        <f t="shared" si="1061"/>
        <v>422000</v>
      </c>
      <c r="G3542" s="213">
        <f t="shared" si="1061"/>
        <v>0</v>
      </c>
      <c r="H3542" s="213">
        <f t="shared" si="1061"/>
        <v>0</v>
      </c>
      <c r="I3542" s="213">
        <f t="shared" si="1038"/>
        <v>422000</v>
      </c>
      <c r="J3542" s="242"/>
    </row>
    <row r="3543" spans="1:10" x14ac:dyDescent="0.2">
      <c r="A3543" s="126">
        <v>311</v>
      </c>
      <c r="B3543" s="226" t="s">
        <v>914</v>
      </c>
      <c r="C3543" s="117"/>
      <c r="D3543" s="128"/>
      <c r="E3543" s="121">
        <f>E3544</f>
        <v>355000</v>
      </c>
      <c r="F3543" s="121">
        <f>F3544</f>
        <v>355000</v>
      </c>
      <c r="G3543" s="121">
        <f>G3544</f>
        <v>0</v>
      </c>
      <c r="H3543" s="121">
        <f>H3544</f>
        <v>0</v>
      </c>
      <c r="I3543" s="121">
        <f t="shared" si="1038"/>
        <v>355000</v>
      </c>
    </row>
    <row r="3544" spans="1:10" s="115" customFormat="1" x14ac:dyDescent="0.2">
      <c r="A3544" s="129">
        <v>3111</v>
      </c>
      <c r="B3544" s="222" t="s">
        <v>19</v>
      </c>
      <c r="C3544" s="111">
        <v>562</v>
      </c>
      <c r="D3544" s="112" t="s">
        <v>25</v>
      </c>
      <c r="E3544" s="179">
        <v>355000</v>
      </c>
      <c r="F3544" s="179">
        <v>355000</v>
      </c>
      <c r="G3544" s="179"/>
      <c r="H3544" s="179"/>
      <c r="I3544" s="179">
        <f t="shared" ref="I3544:I3607" si="1062">F3544-G3544+H3544</f>
        <v>355000</v>
      </c>
      <c r="J3544" s="120"/>
    </row>
    <row r="3545" spans="1:10" x14ac:dyDescent="0.2">
      <c r="A3545" s="126">
        <v>312</v>
      </c>
      <c r="B3545" s="227" t="s">
        <v>22</v>
      </c>
      <c r="C3545" s="117"/>
      <c r="D3545" s="128"/>
      <c r="E3545" s="121">
        <f>E3546</f>
        <v>0</v>
      </c>
      <c r="F3545" s="121">
        <f>F3546</f>
        <v>0</v>
      </c>
      <c r="G3545" s="121">
        <f>G3546</f>
        <v>0</v>
      </c>
      <c r="H3545" s="121">
        <f>H3546</f>
        <v>0</v>
      </c>
      <c r="I3545" s="121">
        <f t="shared" si="1062"/>
        <v>0</v>
      </c>
    </row>
    <row r="3546" spans="1:10" s="115" customFormat="1" x14ac:dyDescent="0.2">
      <c r="A3546" s="129">
        <v>3121</v>
      </c>
      <c r="B3546" s="222" t="s">
        <v>138</v>
      </c>
      <c r="C3546" s="111">
        <v>562</v>
      </c>
      <c r="D3546" s="112" t="s">
        <v>25</v>
      </c>
      <c r="E3546" s="179">
        <v>0</v>
      </c>
      <c r="F3546" s="179">
        <v>0</v>
      </c>
      <c r="G3546" s="179"/>
      <c r="H3546" s="179"/>
      <c r="I3546" s="179">
        <f t="shared" si="1062"/>
        <v>0</v>
      </c>
      <c r="J3546" s="120"/>
    </row>
    <row r="3547" spans="1:10" x14ac:dyDescent="0.2">
      <c r="A3547" s="126">
        <v>313</v>
      </c>
      <c r="B3547" s="227" t="s">
        <v>915</v>
      </c>
      <c r="C3547" s="117"/>
      <c r="D3547" s="128"/>
      <c r="E3547" s="121">
        <f>E3548</f>
        <v>67000</v>
      </c>
      <c r="F3547" s="121">
        <f>F3548</f>
        <v>67000</v>
      </c>
      <c r="G3547" s="121">
        <f>G3548</f>
        <v>0</v>
      </c>
      <c r="H3547" s="121">
        <f>H3548</f>
        <v>0</v>
      </c>
      <c r="I3547" s="121">
        <f t="shared" si="1062"/>
        <v>67000</v>
      </c>
    </row>
    <row r="3548" spans="1:10" ht="15" x14ac:dyDescent="0.2">
      <c r="A3548" s="129">
        <v>3132</v>
      </c>
      <c r="B3548" s="222" t="s">
        <v>280</v>
      </c>
      <c r="C3548" s="111">
        <v>562</v>
      </c>
      <c r="D3548" s="112" t="s">
        <v>25</v>
      </c>
      <c r="E3548" s="179">
        <v>67000</v>
      </c>
      <c r="F3548" s="179">
        <v>67000</v>
      </c>
      <c r="G3548" s="179"/>
      <c r="H3548" s="179"/>
      <c r="I3548" s="179">
        <f t="shared" si="1062"/>
        <v>67000</v>
      </c>
    </row>
    <row r="3549" spans="1:10" s="115" customFormat="1" x14ac:dyDescent="0.2">
      <c r="A3549" s="217">
        <v>32</v>
      </c>
      <c r="B3549" s="211" t="s">
        <v>987</v>
      </c>
      <c r="C3549" s="212"/>
      <c r="D3549" s="214"/>
      <c r="E3549" s="215">
        <f t="shared" ref="E3549:H3549" si="1063">E3550</f>
        <v>260000</v>
      </c>
      <c r="F3549" s="215">
        <f t="shared" si="1063"/>
        <v>260000</v>
      </c>
      <c r="G3549" s="215">
        <f t="shared" si="1063"/>
        <v>0</v>
      </c>
      <c r="H3549" s="215">
        <f t="shared" si="1063"/>
        <v>0</v>
      </c>
      <c r="I3549" s="215">
        <f t="shared" si="1062"/>
        <v>260000</v>
      </c>
      <c r="J3549" s="120"/>
    </row>
    <row r="3550" spans="1:10" x14ac:dyDescent="0.2">
      <c r="A3550" s="126">
        <v>323</v>
      </c>
      <c r="B3550" s="227" t="s">
        <v>918</v>
      </c>
      <c r="C3550" s="117"/>
      <c r="D3550" s="128"/>
      <c r="E3550" s="121">
        <f t="shared" ref="E3550:H3550" si="1064">E3552+E3551</f>
        <v>260000</v>
      </c>
      <c r="F3550" s="121">
        <f t="shared" si="1064"/>
        <v>260000</v>
      </c>
      <c r="G3550" s="121">
        <f t="shared" si="1064"/>
        <v>0</v>
      </c>
      <c r="H3550" s="121">
        <f t="shared" si="1064"/>
        <v>0</v>
      </c>
      <c r="I3550" s="121">
        <f t="shared" si="1062"/>
        <v>260000</v>
      </c>
    </row>
    <row r="3551" spans="1:10" ht="15" x14ac:dyDescent="0.2">
      <c r="A3551" s="129">
        <v>3233</v>
      </c>
      <c r="B3551" s="222" t="s">
        <v>119</v>
      </c>
      <c r="C3551" s="111">
        <v>562</v>
      </c>
      <c r="D3551" s="112" t="s">
        <v>25</v>
      </c>
      <c r="E3551" s="179">
        <v>220000</v>
      </c>
      <c r="F3551" s="179">
        <v>220000</v>
      </c>
      <c r="G3551" s="179"/>
      <c r="H3551" s="179"/>
      <c r="I3551" s="179">
        <f t="shared" si="1062"/>
        <v>220000</v>
      </c>
    </row>
    <row r="3552" spans="1:10" ht="15" x14ac:dyDescent="0.2">
      <c r="A3552" s="129">
        <v>3239</v>
      </c>
      <c r="B3552" s="222" t="s">
        <v>727</v>
      </c>
      <c r="C3552" s="111">
        <v>562</v>
      </c>
      <c r="D3552" s="112" t="s">
        <v>25</v>
      </c>
      <c r="E3552" s="179">
        <v>40000</v>
      </c>
      <c r="F3552" s="179">
        <v>40000</v>
      </c>
      <c r="G3552" s="179"/>
      <c r="H3552" s="179"/>
      <c r="I3552" s="179">
        <f t="shared" si="1062"/>
        <v>40000</v>
      </c>
    </row>
    <row r="3553" spans="1:10" s="115" customFormat="1" x14ac:dyDescent="0.2">
      <c r="A3553" s="217">
        <v>42</v>
      </c>
      <c r="B3553" s="211" t="s">
        <v>994</v>
      </c>
      <c r="C3553" s="212"/>
      <c r="D3553" s="214"/>
      <c r="E3553" s="215">
        <f t="shared" ref="E3553:H3553" si="1065">E3554</f>
        <v>7850000</v>
      </c>
      <c r="F3553" s="215">
        <f t="shared" si="1065"/>
        <v>7850000</v>
      </c>
      <c r="G3553" s="215">
        <f t="shared" si="1065"/>
        <v>0</v>
      </c>
      <c r="H3553" s="215">
        <f t="shared" si="1065"/>
        <v>0</v>
      </c>
      <c r="I3553" s="215">
        <f t="shared" si="1062"/>
        <v>7850000</v>
      </c>
      <c r="J3553" s="120"/>
    </row>
    <row r="3554" spans="1:10" s="115" customFormat="1" x14ac:dyDescent="0.2">
      <c r="A3554" s="126">
        <v>421</v>
      </c>
      <c r="B3554" s="119" t="s">
        <v>936</v>
      </c>
      <c r="C3554" s="117"/>
      <c r="D3554" s="128"/>
      <c r="E3554" s="121">
        <f>E3555</f>
        <v>7850000</v>
      </c>
      <c r="F3554" s="121">
        <f>F3555</f>
        <v>7850000</v>
      </c>
      <c r="G3554" s="121">
        <f>G3555</f>
        <v>0</v>
      </c>
      <c r="H3554" s="121">
        <f>H3555</f>
        <v>0</v>
      </c>
      <c r="I3554" s="121">
        <f t="shared" si="1062"/>
        <v>7850000</v>
      </c>
      <c r="J3554" s="120"/>
    </row>
    <row r="3555" spans="1:10" ht="15" x14ac:dyDescent="0.2">
      <c r="A3555" s="129">
        <v>4214</v>
      </c>
      <c r="B3555" s="222" t="s">
        <v>154</v>
      </c>
      <c r="C3555" s="111">
        <v>562</v>
      </c>
      <c r="D3555" s="112" t="s">
        <v>25</v>
      </c>
      <c r="E3555" s="179">
        <v>7850000</v>
      </c>
      <c r="F3555" s="179">
        <v>7850000</v>
      </c>
      <c r="G3555" s="179"/>
      <c r="H3555" s="179"/>
      <c r="I3555" s="179">
        <f t="shared" si="1062"/>
        <v>7850000</v>
      </c>
    </row>
    <row r="3556" spans="1:10" s="115" customFormat="1" ht="31.5" x14ac:dyDescent="0.2">
      <c r="A3556" s="171" t="s">
        <v>888</v>
      </c>
      <c r="B3556" s="173" t="s">
        <v>889</v>
      </c>
      <c r="C3556" s="194"/>
      <c r="D3556" s="194"/>
      <c r="E3556" s="174">
        <f>E3557</f>
        <v>1096000</v>
      </c>
      <c r="F3556" s="174">
        <f>F3557</f>
        <v>1096000</v>
      </c>
      <c r="G3556" s="174">
        <f>G3557</f>
        <v>0</v>
      </c>
      <c r="H3556" s="174">
        <f>H3557</f>
        <v>0</v>
      </c>
      <c r="I3556" s="174">
        <f t="shared" si="1062"/>
        <v>1096000</v>
      </c>
      <c r="J3556" s="120"/>
    </row>
    <row r="3557" spans="1:10" s="134" customFormat="1" x14ac:dyDescent="0.2">
      <c r="A3557" s="207" t="s">
        <v>967</v>
      </c>
      <c r="B3557" s="205" t="s">
        <v>887</v>
      </c>
      <c r="C3557" s="208"/>
      <c r="D3557" s="208"/>
      <c r="E3557" s="209">
        <f t="shared" ref="E3557:H3557" si="1066">E3558+E3565+E3575</f>
        <v>1096000</v>
      </c>
      <c r="F3557" s="209">
        <f t="shared" si="1066"/>
        <v>1096000</v>
      </c>
      <c r="G3557" s="209">
        <f t="shared" si="1066"/>
        <v>0</v>
      </c>
      <c r="H3557" s="209">
        <f t="shared" si="1066"/>
        <v>0</v>
      </c>
      <c r="I3557" s="209">
        <f t="shared" si="1062"/>
        <v>1096000</v>
      </c>
      <c r="J3557" s="241"/>
    </row>
    <row r="3558" spans="1:10" s="134" customFormat="1" x14ac:dyDescent="0.2">
      <c r="A3558" s="210" t="s">
        <v>944</v>
      </c>
      <c r="B3558" s="211" t="s">
        <v>986</v>
      </c>
      <c r="C3558" s="212"/>
      <c r="D3558" s="212"/>
      <c r="E3558" s="213">
        <f t="shared" ref="E3558:H3558" si="1067">E3559+E3561+E3563</f>
        <v>11000</v>
      </c>
      <c r="F3558" s="213">
        <f t="shared" si="1067"/>
        <v>11000</v>
      </c>
      <c r="G3558" s="213">
        <f t="shared" si="1067"/>
        <v>0</v>
      </c>
      <c r="H3558" s="213">
        <f t="shared" si="1067"/>
        <v>0</v>
      </c>
      <c r="I3558" s="213">
        <f t="shared" si="1062"/>
        <v>11000</v>
      </c>
      <c r="J3558" s="241"/>
    </row>
    <row r="3559" spans="1:10" x14ac:dyDescent="0.2">
      <c r="A3559" s="126">
        <v>311</v>
      </c>
      <c r="B3559" s="226" t="s">
        <v>914</v>
      </c>
      <c r="C3559" s="117"/>
      <c r="D3559" s="128"/>
      <c r="E3559" s="121">
        <f>SUM(E3560)</f>
        <v>10000</v>
      </c>
      <c r="F3559" s="121">
        <f>SUM(F3560)</f>
        <v>10000</v>
      </c>
      <c r="G3559" s="121">
        <f>SUM(G3560)</f>
        <v>0</v>
      </c>
      <c r="H3559" s="121">
        <f>SUM(H3560)</f>
        <v>0</v>
      </c>
      <c r="I3559" s="121">
        <f t="shared" si="1062"/>
        <v>10000</v>
      </c>
    </row>
    <row r="3560" spans="1:10" s="142" customFormat="1" ht="15" x14ac:dyDescent="0.2">
      <c r="A3560" s="186">
        <v>3111</v>
      </c>
      <c r="B3560" s="223" t="s">
        <v>19</v>
      </c>
      <c r="C3560" s="137">
        <v>581</v>
      </c>
      <c r="D3560" s="150" t="s">
        <v>25</v>
      </c>
      <c r="E3560" s="141">
        <v>10000</v>
      </c>
      <c r="F3560" s="141">
        <v>10000</v>
      </c>
      <c r="G3560" s="141"/>
      <c r="H3560" s="141"/>
      <c r="I3560" s="141">
        <f t="shared" si="1062"/>
        <v>10000</v>
      </c>
      <c r="J3560" s="140"/>
    </row>
    <row r="3561" spans="1:10" s="146" customFormat="1" x14ac:dyDescent="0.2">
      <c r="A3561" s="135">
        <v>312</v>
      </c>
      <c r="B3561" s="227" t="s">
        <v>22</v>
      </c>
      <c r="C3561" s="143"/>
      <c r="D3561" s="136"/>
      <c r="E3561" s="145">
        <f>SUM(E3562)</f>
        <v>0</v>
      </c>
      <c r="F3561" s="145">
        <f>SUM(F3562)</f>
        <v>0</v>
      </c>
      <c r="G3561" s="145">
        <f>SUM(G3562)</f>
        <v>0</v>
      </c>
      <c r="H3561" s="145">
        <f>SUM(H3562)</f>
        <v>0</v>
      </c>
      <c r="I3561" s="145">
        <f t="shared" si="1062"/>
        <v>0</v>
      </c>
      <c r="J3561" s="148"/>
    </row>
    <row r="3562" spans="1:10" s="142" customFormat="1" ht="15" x14ac:dyDescent="0.2">
      <c r="A3562" s="186">
        <v>3121</v>
      </c>
      <c r="B3562" s="223" t="s">
        <v>138</v>
      </c>
      <c r="C3562" s="137">
        <v>581</v>
      </c>
      <c r="D3562" s="150" t="s">
        <v>25</v>
      </c>
      <c r="E3562" s="141">
        <v>0</v>
      </c>
      <c r="F3562" s="141">
        <v>0</v>
      </c>
      <c r="G3562" s="141"/>
      <c r="H3562" s="141"/>
      <c r="I3562" s="141">
        <f t="shared" si="1062"/>
        <v>0</v>
      </c>
      <c r="J3562" s="140"/>
    </row>
    <row r="3563" spans="1:10" s="146" customFormat="1" x14ac:dyDescent="0.2">
      <c r="A3563" s="135">
        <v>313</v>
      </c>
      <c r="B3563" s="227" t="s">
        <v>915</v>
      </c>
      <c r="C3563" s="143"/>
      <c r="D3563" s="136"/>
      <c r="E3563" s="145">
        <f>SUM(E3564)</f>
        <v>1000</v>
      </c>
      <c r="F3563" s="145">
        <f>SUM(F3564)</f>
        <v>1000</v>
      </c>
      <c r="G3563" s="145">
        <f>SUM(G3564)</f>
        <v>0</v>
      </c>
      <c r="H3563" s="145">
        <f>SUM(H3564)</f>
        <v>0</v>
      </c>
      <c r="I3563" s="145">
        <f t="shared" si="1062"/>
        <v>1000</v>
      </c>
      <c r="J3563" s="148"/>
    </row>
    <row r="3564" spans="1:10" s="142" customFormat="1" ht="15" x14ac:dyDescent="0.2">
      <c r="A3564" s="186">
        <v>3132</v>
      </c>
      <c r="B3564" s="223" t="s">
        <v>280</v>
      </c>
      <c r="C3564" s="137">
        <v>581</v>
      </c>
      <c r="D3564" s="150" t="s">
        <v>25</v>
      </c>
      <c r="E3564" s="141">
        <v>1000</v>
      </c>
      <c r="F3564" s="141">
        <v>1000</v>
      </c>
      <c r="G3564" s="141"/>
      <c r="H3564" s="141"/>
      <c r="I3564" s="141">
        <f t="shared" si="1062"/>
        <v>1000</v>
      </c>
      <c r="J3564" s="140"/>
    </row>
    <row r="3565" spans="1:10" s="146" customFormat="1" x14ac:dyDescent="0.2">
      <c r="A3565" s="217">
        <v>32</v>
      </c>
      <c r="B3565" s="211" t="s">
        <v>987</v>
      </c>
      <c r="C3565" s="212"/>
      <c r="D3565" s="214"/>
      <c r="E3565" s="215">
        <f t="shared" ref="E3565:H3565" si="1068">E3566+E3568+E3573</f>
        <v>556000</v>
      </c>
      <c r="F3565" s="215">
        <f t="shared" si="1068"/>
        <v>556000</v>
      </c>
      <c r="G3565" s="215">
        <f t="shared" si="1068"/>
        <v>0</v>
      </c>
      <c r="H3565" s="215">
        <f t="shared" si="1068"/>
        <v>0</v>
      </c>
      <c r="I3565" s="215">
        <f t="shared" si="1062"/>
        <v>556000</v>
      </c>
      <c r="J3565" s="148"/>
    </row>
    <row r="3566" spans="1:10" x14ac:dyDescent="0.2">
      <c r="A3566" s="126">
        <v>322</v>
      </c>
      <c r="B3566" s="227" t="s">
        <v>917</v>
      </c>
      <c r="C3566" s="117"/>
      <c r="D3566" s="128"/>
      <c r="E3566" s="121">
        <f>SUM(E3567)</f>
        <v>5000</v>
      </c>
      <c r="F3566" s="121">
        <f>SUM(F3567)</f>
        <v>5000</v>
      </c>
      <c r="G3566" s="121">
        <f>SUM(G3567)</f>
        <v>0</v>
      </c>
      <c r="H3566" s="121">
        <f>SUM(H3567)</f>
        <v>0</v>
      </c>
      <c r="I3566" s="121">
        <f t="shared" si="1062"/>
        <v>5000</v>
      </c>
    </row>
    <row r="3567" spans="1:10" s="142" customFormat="1" ht="15" x14ac:dyDescent="0.2">
      <c r="A3567" s="186">
        <v>3223</v>
      </c>
      <c r="B3567" s="223" t="s">
        <v>115</v>
      </c>
      <c r="C3567" s="137">
        <v>581</v>
      </c>
      <c r="D3567" s="150" t="s">
        <v>25</v>
      </c>
      <c r="E3567" s="141">
        <v>5000</v>
      </c>
      <c r="F3567" s="141">
        <v>5000</v>
      </c>
      <c r="G3567" s="141"/>
      <c r="H3567" s="141"/>
      <c r="I3567" s="141">
        <f t="shared" si="1062"/>
        <v>5000</v>
      </c>
      <c r="J3567" s="140"/>
    </row>
    <row r="3568" spans="1:10" s="146" customFormat="1" x14ac:dyDescent="0.2">
      <c r="A3568" s="135">
        <v>323</v>
      </c>
      <c r="B3568" s="227" t="s">
        <v>918</v>
      </c>
      <c r="C3568" s="143"/>
      <c r="D3568" s="136"/>
      <c r="E3568" s="145">
        <f>SUM(E3569:E3572)</f>
        <v>550000</v>
      </c>
      <c r="F3568" s="145">
        <f>SUM(F3569:F3572)</f>
        <v>550000</v>
      </c>
      <c r="G3568" s="145">
        <f>SUM(G3569:G3572)</f>
        <v>0</v>
      </c>
      <c r="H3568" s="145">
        <f>SUM(H3569:H3572)</f>
        <v>0</v>
      </c>
      <c r="I3568" s="145">
        <f t="shared" si="1062"/>
        <v>550000</v>
      </c>
      <c r="J3568" s="148"/>
    </row>
    <row r="3569" spans="1:10" s="142" customFormat="1" ht="15" x14ac:dyDescent="0.2">
      <c r="A3569" s="186">
        <v>3233</v>
      </c>
      <c r="B3569" s="223" t="s">
        <v>119</v>
      </c>
      <c r="C3569" s="137">
        <v>581</v>
      </c>
      <c r="D3569" s="150" t="s">
        <v>25</v>
      </c>
      <c r="E3569" s="141">
        <v>60000</v>
      </c>
      <c r="F3569" s="141">
        <v>60000</v>
      </c>
      <c r="G3569" s="141"/>
      <c r="H3569" s="141"/>
      <c r="I3569" s="141">
        <f t="shared" si="1062"/>
        <v>60000</v>
      </c>
      <c r="J3569" s="140"/>
    </row>
    <row r="3570" spans="1:10" s="142" customFormat="1" ht="15" x14ac:dyDescent="0.2">
      <c r="A3570" s="186">
        <v>3234</v>
      </c>
      <c r="B3570" s="223" t="s">
        <v>120</v>
      </c>
      <c r="C3570" s="137">
        <v>581</v>
      </c>
      <c r="D3570" s="150" t="s">
        <v>25</v>
      </c>
      <c r="E3570" s="141">
        <v>60000</v>
      </c>
      <c r="F3570" s="141">
        <v>60000</v>
      </c>
      <c r="G3570" s="141"/>
      <c r="H3570" s="141"/>
      <c r="I3570" s="141">
        <f t="shared" si="1062"/>
        <v>60000</v>
      </c>
      <c r="J3570" s="140"/>
    </row>
    <row r="3571" spans="1:10" s="142" customFormat="1" ht="15" x14ac:dyDescent="0.2">
      <c r="A3571" s="186">
        <v>3237</v>
      </c>
      <c r="B3571" s="223" t="s">
        <v>36</v>
      </c>
      <c r="C3571" s="137">
        <v>581</v>
      </c>
      <c r="D3571" s="150" t="s">
        <v>25</v>
      </c>
      <c r="E3571" s="141">
        <v>50000</v>
      </c>
      <c r="F3571" s="141">
        <v>50000</v>
      </c>
      <c r="G3571" s="141"/>
      <c r="H3571" s="141"/>
      <c r="I3571" s="141">
        <f t="shared" si="1062"/>
        <v>50000</v>
      </c>
      <c r="J3571" s="140"/>
    </row>
    <row r="3572" spans="1:10" s="142" customFormat="1" ht="15" x14ac:dyDescent="0.2">
      <c r="A3572" s="186">
        <v>3239</v>
      </c>
      <c r="B3572" s="223" t="s">
        <v>727</v>
      </c>
      <c r="C3572" s="137">
        <v>581</v>
      </c>
      <c r="D3572" s="150" t="s">
        <v>25</v>
      </c>
      <c r="E3572" s="141">
        <v>380000</v>
      </c>
      <c r="F3572" s="141">
        <v>380000</v>
      </c>
      <c r="G3572" s="141"/>
      <c r="H3572" s="141"/>
      <c r="I3572" s="141">
        <f t="shared" si="1062"/>
        <v>380000</v>
      </c>
      <c r="J3572" s="140"/>
    </row>
    <row r="3573" spans="1:10" s="146" customFormat="1" x14ac:dyDescent="0.2">
      <c r="A3573" s="135">
        <v>329</v>
      </c>
      <c r="B3573" s="227" t="s">
        <v>125</v>
      </c>
      <c r="C3573" s="143"/>
      <c r="D3573" s="136"/>
      <c r="E3573" s="145">
        <f>SUM(E3574)</f>
        <v>1000</v>
      </c>
      <c r="F3573" s="145">
        <f>SUM(F3574)</f>
        <v>1000</v>
      </c>
      <c r="G3573" s="145">
        <f>SUM(G3574)</f>
        <v>0</v>
      </c>
      <c r="H3573" s="145">
        <f>SUM(H3574)</f>
        <v>0</v>
      </c>
      <c r="I3573" s="145">
        <f t="shared" si="1062"/>
        <v>1000</v>
      </c>
      <c r="J3573" s="148"/>
    </row>
    <row r="3574" spans="1:10" s="142" customFormat="1" ht="15" x14ac:dyDescent="0.2">
      <c r="A3574" s="186">
        <v>3293</v>
      </c>
      <c r="B3574" s="223" t="s">
        <v>124</v>
      </c>
      <c r="C3574" s="137">
        <v>581</v>
      </c>
      <c r="D3574" s="150" t="s">
        <v>25</v>
      </c>
      <c r="E3574" s="141">
        <v>1000</v>
      </c>
      <c r="F3574" s="141">
        <v>1000</v>
      </c>
      <c r="G3574" s="141"/>
      <c r="H3574" s="141"/>
      <c r="I3574" s="141">
        <f t="shared" si="1062"/>
        <v>1000</v>
      </c>
      <c r="J3574" s="140"/>
    </row>
    <row r="3575" spans="1:10" s="146" customFormat="1" x14ac:dyDescent="0.2">
      <c r="A3575" s="217">
        <v>42</v>
      </c>
      <c r="B3575" s="211" t="s">
        <v>994</v>
      </c>
      <c r="C3575" s="212"/>
      <c r="D3575" s="214"/>
      <c r="E3575" s="215">
        <f t="shared" ref="E3575:H3575" si="1069">E3576+E3578</f>
        <v>529000</v>
      </c>
      <c r="F3575" s="215">
        <f t="shared" si="1069"/>
        <v>529000</v>
      </c>
      <c r="G3575" s="215">
        <f t="shared" si="1069"/>
        <v>0</v>
      </c>
      <c r="H3575" s="215">
        <f t="shared" si="1069"/>
        <v>0</v>
      </c>
      <c r="I3575" s="215">
        <f t="shared" si="1062"/>
        <v>529000</v>
      </c>
      <c r="J3575" s="148"/>
    </row>
    <row r="3576" spans="1:10" x14ac:dyDescent="0.2">
      <c r="A3576" s="126">
        <v>421</v>
      </c>
      <c r="B3576" s="119" t="s">
        <v>936</v>
      </c>
      <c r="C3576" s="117"/>
      <c r="D3576" s="128"/>
      <c r="E3576" s="121">
        <f>SUM(E3577)</f>
        <v>529000</v>
      </c>
      <c r="F3576" s="121">
        <f>SUM(F3577)</f>
        <v>529000</v>
      </c>
      <c r="G3576" s="121">
        <f>SUM(G3577)</f>
        <v>0</v>
      </c>
      <c r="H3576" s="121">
        <f>SUM(H3577)</f>
        <v>0</v>
      </c>
      <c r="I3576" s="121">
        <f t="shared" si="1062"/>
        <v>529000</v>
      </c>
    </row>
    <row r="3577" spans="1:10" s="142" customFormat="1" ht="15" x14ac:dyDescent="0.2">
      <c r="A3577" s="186">
        <v>4214</v>
      </c>
      <c r="B3577" s="223" t="s">
        <v>154</v>
      </c>
      <c r="C3577" s="137">
        <v>581</v>
      </c>
      <c r="D3577" s="150" t="s">
        <v>25</v>
      </c>
      <c r="E3577" s="141">
        <v>529000</v>
      </c>
      <c r="F3577" s="141">
        <v>529000</v>
      </c>
      <c r="G3577" s="141"/>
      <c r="H3577" s="141"/>
      <c r="I3577" s="141">
        <f t="shared" si="1062"/>
        <v>529000</v>
      </c>
      <c r="J3577" s="140"/>
    </row>
    <row r="3578" spans="1:10" s="115" customFormat="1" x14ac:dyDescent="0.2">
      <c r="A3578" s="126">
        <v>422</v>
      </c>
      <c r="B3578" s="227" t="s">
        <v>921</v>
      </c>
      <c r="C3578" s="117"/>
      <c r="D3578" s="128"/>
      <c r="E3578" s="121">
        <f>SUM(E3579:E3580)</f>
        <v>0</v>
      </c>
      <c r="F3578" s="121">
        <f>SUM(F3579:F3580)</f>
        <v>0</v>
      </c>
      <c r="G3578" s="121">
        <f>SUM(G3579:G3580)</f>
        <v>0</v>
      </c>
      <c r="H3578" s="121">
        <f>SUM(H3579:H3580)</f>
        <v>0</v>
      </c>
      <c r="I3578" s="121">
        <f t="shared" si="1062"/>
        <v>0</v>
      </c>
      <c r="J3578" s="120"/>
    </row>
    <row r="3579" spans="1:10" s="142" customFormat="1" ht="15" x14ac:dyDescent="0.2">
      <c r="A3579" s="186">
        <v>4223</v>
      </c>
      <c r="B3579" s="223" t="s">
        <v>131</v>
      </c>
      <c r="C3579" s="137">
        <v>581</v>
      </c>
      <c r="D3579" s="150" t="s">
        <v>25</v>
      </c>
      <c r="E3579" s="141">
        <v>0</v>
      </c>
      <c r="F3579" s="141">
        <v>0</v>
      </c>
      <c r="G3579" s="141"/>
      <c r="H3579" s="141"/>
      <c r="I3579" s="141">
        <f t="shared" si="1062"/>
        <v>0</v>
      </c>
      <c r="J3579" s="140"/>
    </row>
    <row r="3580" spans="1:10" s="142" customFormat="1" ht="15" x14ac:dyDescent="0.2">
      <c r="A3580" s="186">
        <v>4227</v>
      </c>
      <c r="B3580" s="223" t="s">
        <v>132</v>
      </c>
      <c r="C3580" s="137">
        <v>581</v>
      </c>
      <c r="D3580" s="150" t="s">
        <v>25</v>
      </c>
      <c r="E3580" s="141">
        <v>0</v>
      </c>
      <c r="F3580" s="141">
        <v>0</v>
      </c>
      <c r="G3580" s="141"/>
      <c r="H3580" s="141"/>
      <c r="I3580" s="141">
        <f t="shared" si="1062"/>
        <v>0</v>
      </c>
      <c r="J3580" s="140"/>
    </row>
    <row r="3581" spans="1:10" s="115" customFormat="1" ht="31.5" x14ac:dyDescent="0.2">
      <c r="A3581" s="171" t="s">
        <v>894</v>
      </c>
      <c r="B3581" s="173" t="s">
        <v>895</v>
      </c>
      <c r="C3581" s="194"/>
      <c r="D3581" s="194"/>
      <c r="E3581" s="174">
        <f>E3582+E3589</f>
        <v>30000</v>
      </c>
      <c r="F3581" s="174">
        <f>F3582+F3589</f>
        <v>30000</v>
      </c>
      <c r="G3581" s="174">
        <f>G3582+G3589</f>
        <v>225</v>
      </c>
      <c r="H3581" s="174">
        <f>H3582+H3589</f>
        <v>0</v>
      </c>
      <c r="I3581" s="174">
        <f t="shared" si="1062"/>
        <v>29775</v>
      </c>
      <c r="J3581" s="120"/>
    </row>
    <row r="3582" spans="1:10" s="115" customFormat="1" x14ac:dyDescent="0.2">
      <c r="A3582" s="207" t="s">
        <v>946</v>
      </c>
      <c r="B3582" s="205" t="s">
        <v>947</v>
      </c>
      <c r="C3582" s="208"/>
      <c r="D3582" s="208"/>
      <c r="E3582" s="209">
        <f t="shared" ref="E3582:H3582" si="1070">E3583</f>
        <v>4500</v>
      </c>
      <c r="F3582" s="209">
        <f t="shared" si="1070"/>
        <v>4500</v>
      </c>
      <c r="G3582" s="209">
        <f t="shared" si="1070"/>
        <v>225</v>
      </c>
      <c r="H3582" s="209">
        <f t="shared" si="1070"/>
        <v>0</v>
      </c>
      <c r="I3582" s="209">
        <f t="shared" si="1062"/>
        <v>4275</v>
      </c>
      <c r="J3582" s="120"/>
    </row>
    <row r="3583" spans="1:10" s="115" customFormat="1" x14ac:dyDescent="0.2">
      <c r="A3583" s="210" t="s">
        <v>976</v>
      </c>
      <c r="B3583" s="211" t="s">
        <v>987</v>
      </c>
      <c r="C3583" s="212"/>
      <c r="D3583" s="212"/>
      <c r="E3583" s="213">
        <f t="shared" ref="E3583:H3583" si="1071">E3584+E3587</f>
        <v>4500</v>
      </c>
      <c r="F3583" s="213">
        <f t="shared" si="1071"/>
        <v>4500</v>
      </c>
      <c r="G3583" s="213">
        <f t="shared" si="1071"/>
        <v>225</v>
      </c>
      <c r="H3583" s="213">
        <f t="shared" si="1071"/>
        <v>0</v>
      </c>
      <c r="I3583" s="213">
        <f t="shared" si="1062"/>
        <v>4275</v>
      </c>
      <c r="J3583" s="120"/>
    </row>
    <row r="3584" spans="1:10" x14ac:dyDescent="0.2">
      <c r="A3584" s="126">
        <v>323</v>
      </c>
      <c r="B3584" s="227" t="s">
        <v>918</v>
      </c>
      <c r="C3584" s="117"/>
      <c r="D3584" s="128"/>
      <c r="E3584" s="121">
        <f>SUM(E3585:E3586)</f>
        <v>3000</v>
      </c>
      <c r="F3584" s="121">
        <f>SUM(F3585:F3586)</f>
        <v>3000</v>
      </c>
      <c r="G3584" s="121">
        <f>SUM(G3585:G3586)</f>
        <v>150</v>
      </c>
      <c r="H3584" s="121">
        <f>SUM(H3585:H3586)</f>
        <v>0</v>
      </c>
      <c r="I3584" s="121">
        <f t="shared" si="1062"/>
        <v>2850</v>
      </c>
    </row>
    <row r="3585" spans="1:10" s="142" customFormat="1" ht="15" x14ac:dyDescent="0.2">
      <c r="A3585" s="186">
        <v>3233</v>
      </c>
      <c r="B3585" s="223" t="s">
        <v>119</v>
      </c>
      <c r="C3585" s="137">
        <v>12</v>
      </c>
      <c r="D3585" s="150" t="s">
        <v>25</v>
      </c>
      <c r="E3585" s="141">
        <v>1500</v>
      </c>
      <c r="F3585" s="141">
        <v>1500</v>
      </c>
      <c r="G3585" s="141">
        <v>75</v>
      </c>
      <c r="H3585" s="141"/>
      <c r="I3585" s="141">
        <f t="shared" si="1062"/>
        <v>1425</v>
      </c>
      <c r="J3585" s="140"/>
    </row>
    <row r="3586" spans="1:10" s="142" customFormat="1" ht="15" x14ac:dyDescent="0.2">
      <c r="A3586" s="186">
        <v>3237</v>
      </c>
      <c r="B3586" s="223" t="s">
        <v>36</v>
      </c>
      <c r="C3586" s="137">
        <v>12</v>
      </c>
      <c r="D3586" s="150" t="s">
        <v>25</v>
      </c>
      <c r="E3586" s="141">
        <v>1500</v>
      </c>
      <c r="F3586" s="141">
        <v>1500</v>
      </c>
      <c r="G3586" s="141">
        <v>75</v>
      </c>
      <c r="H3586" s="141"/>
      <c r="I3586" s="141">
        <f t="shared" si="1062"/>
        <v>1425</v>
      </c>
      <c r="J3586" s="140"/>
    </row>
    <row r="3587" spans="1:10" x14ac:dyDescent="0.2">
      <c r="A3587" s="126">
        <v>329</v>
      </c>
      <c r="B3587" s="227" t="s">
        <v>125</v>
      </c>
      <c r="C3587" s="117"/>
      <c r="D3587" s="128"/>
      <c r="E3587" s="121">
        <f>E3588</f>
        <v>1500</v>
      </c>
      <c r="F3587" s="121">
        <f>F3588</f>
        <v>1500</v>
      </c>
      <c r="G3587" s="121">
        <f>G3588</f>
        <v>75</v>
      </c>
      <c r="H3587" s="121">
        <f>H3588</f>
        <v>0</v>
      </c>
      <c r="I3587" s="121">
        <f t="shared" si="1062"/>
        <v>1425</v>
      </c>
    </row>
    <row r="3588" spans="1:10" s="142" customFormat="1" ht="15" x14ac:dyDescent="0.2">
      <c r="A3588" s="186">
        <v>3293</v>
      </c>
      <c r="B3588" s="223" t="s">
        <v>124</v>
      </c>
      <c r="C3588" s="137">
        <v>12</v>
      </c>
      <c r="D3588" s="150" t="s">
        <v>25</v>
      </c>
      <c r="E3588" s="141">
        <v>1500</v>
      </c>
      <c r="F3588" s="141">
        <v>1500</v>
      </c>
      <c r="G3588" s="141">
        <v>75</v>
      </c>
      <c r="H3588" s="141"/>
      <c r="I3588" s="141">
        <f t="shared" si="1062"/>
        <v>1425</v>
      </c>
      <c r="J3588" s="140"/>
    </row>
    <row r="3589" spans="1:10" s="134" customFormat="1" x14ac:dyDescent="0.2">
      <c r="A3589" s="207" t="s">
        <v>963</v>
      </c>
      <c r="B3589" s="205" t="s">
        <v>964</v>
      </c>
      <c r="C3589" s="208"/>
      <c r="D3589" s="208"/>
      <c r="E3589" s="209">
        <f t="shared" ref="E3589:H3589" si="1072">E3590</f>
        <v>25500</v>
      </c>
      <c r="F3589" s="209">
        <f t="shared" si="1072"/>
        <v>25500</v>
      </c>
      <c r="G3589" s="209">
        <f t="shared" si="1072"/>
        <v>0</v>
      </c>
      <c r="H3589" s="209">
        <f t="shared" si="1072"/>
        <v>0</v>
      </c>
      <c r="I3589" s="209">
        <f t="shared" si="1062"/>
        <v>25500</v>
      </c>
      <c r="J3589" s="241"/>
    </row>
    <row r="3590" spans="1:10" s="134" customFormat="1" x14ac:dyDescent="0.2">
      <c r="A3590" s="210" t="s">
        <v>976</v>
      </c>
      <c r="B3590" s="211" t="s">
        <v>987</v>
      </c>
      <c r="C3590" s="212"/>
      <c r="D3590" s="212"/>
      <c r="E3590" s="213">
        <f t="shared" ref="E3590:H3590" si="1073">E3591+E3594</f>
        <v>25500</v>
      </c>
      <c r="F3590" s="213">
        <f t="shared" si="1073"/>
        <v>25500</v>
      </c>
      <c r="G3590" s="213">
        <f t="shared" si="1073"/>
        <v>0</v>
      </c>
      <c r="H3590" s="213">
        <f t="shared" si="1073"/>
        <v>0</v>
      </c>
      <c r="I3590" s="213">
        <f t="shared" si="1062"/>
        <v>25500</v>
      </c>
      <c r="J3590" s="241"/>
    </row>
    <row r="3591" spans="1:10" x14ac:dyDescent="0.2">
      <c r="A3591" s="126">
        <v>323</v>
      </c>
      <c r="B3591" s="227" t="s">
        <v>918</v>
      </c>
      <c r="C3591" s="117"/>
      <c r="D3591" s="128"/>
      <c r="E3591" s="121">
        <f>SUM(E3592:E3593)</f>
        <v>17000</v>
      </c>
      <c r="F3591" s="121">
        <f>SUM(F3592:F3593)</f>
        <v>17000</v>
      </c>
      <c r="G3591" s="121">
        <f>SUM(G3592:G3593)</f>
        <v>0</v>
      </c>
      <c r="H3591" s="121">
        <f>SUM(H3592:H3593)</f>
        <v>0</v>
      </c>
      <c r="I3591" s="121">
        <f t="shared" si="1062"/>
        <v>17000</v>
      </c>
    </row>
    <row r="3592" spans="1:10" s="142" customFormat="1" ht="15" x14ac:dyDescent="0.2">
      <c r="A3592" s="186">
        <v>3233</v>
      </c>
      <c r="B3592" s="223" t="s">
        <v>119</v>
      </c>
      <c r="C3592" s="137">
        <v>562</v>
      </c>
      <c r="D3592" s="150" t="s">
        <v>25</v>
      </c>
      <c r="E3592" s="141">
        <v>8500</v>
      </c>
      <c r="F3592" s="141">
        <v>8500</v>
      </c>
      <c r="G3592" s="141"/>
      <c r="H3592" s="141"/>
      <c r="I3592" s="141">
        <f t="shared" si="1062"/>
        <v>8500</v>
      </c>
      <c r="J3592" s="140"/>
    </row>
    <row r="3593" spans="1:10" s="142" customFormat="1" ht="15" x14ac:dyDescent="0.2">
      <c r="A3593" s="186">
        <v>3237</v>
      </c>
      <c r="B3593" s="223" t="s">
        <v>36</v>
      </c>
      <c r="C3593" s="137">
        <v>562</v>
      </c>
      <c r="D3593" s="150" t="s">
        <v>25</v>
      </c>
      <c r="E3593" s="141">
        <v>8500</v>
      </c>
      <c r="F3593" s="141">
        <v>8500</v>
      </c>
      <c r="G3593" s="141"/>
      <c r="H3593" s="141"/>
      <c r="I3593" s="141">
        <f t="shared" si="1062"/>
        <v>8500</v>
      </c>
      <c r="J3593" s="140"/>
    </row>
    <row r="3594" spans="1:10" x14ac:dyDescent="0.2">
      <c r="A3594" s="126">
        <v>329</v>
      </c>
      <c r="B3594" s="227" t="s">
        <v>125</v>
      </c>
      <c r="C3594" s="117"/>
      <c r="D3594" s="128"/>
      <c r="E3594" s="121">
        <f>E3595</f>
        <v>8500</v>
      </c>
      <c r="F3594" s="121">
        <f>F3595</f>
        <v>8500</v>
      </c>
      <c r="G3594" s="121">
        <f>G3595</f>
        <v>0</v>
      </c>
      <c r="H3594" s="121">
        <f>H3595</f>
        <v>0</v>
      </c>
      <c r="I3594" s="121">
        <f t="shared" si="1062"/>
        <v>8500</v>
      </c>
    </row>
    <row r="3595" spans="1:10" s="142" customFormat="1" ht="15" x14ac:dyDescent="0.2">
      <c r="A3595" s="186">
        <v>3293</v>
      </c>
      <c r="B3595" s="223" t="s">
        <v>124</v>
      </c>
      <c r="C3595" s="137">
        <v>562</v>
      </c>
      <c r="D3595" s="150" t="s">
        <v>25</v>
      </c>
      <c r="E3595" s="141">
        <v>8500</v>
      </c>
      <c r="F3595" s="141">
        <v>8500</v>
      </c>
      <c r="G3595" s="141"/>
      <c r="H3595" s="141"/>
      <c r="I3595" s="141">
        <f t="shared" si="1062"/>
        <v>8500</v>
      </c>
      <c r="J3595" s="140"/>
    </row>
    <row r="3596" spans="1:10" x14ac:dyDescent="0.2">
      <c r="A3596" s="202" t="s">
        <v>863</v>
      </c>
      <c r="B3596" s="225" t="s">
        <v>706</v>
      </c>
      <c r="C3596" s="203"/>
      <c r="D3596" s="203"/>
      <c r="E3596" s="204">
        <f>E3597+E3661+E3695+E3700+E3735+E3768+E3811</f>
        <v>40776667</v>
      </c>
      <c r="F3596" s="204">
        <f t="shared" ref="F3596:H3596" si="1074">F3597+F3661+F3695+F3700+F3735+F3768+F3811</f>
        <v>40776667</v>
      </c>
      <c r="G3596" s="204">
        <f t="shared" si="1074"/>
        <v>0</v>
      </c>
      <c r="H3596" s="204">
        <f t="shared" si="1074"/>
        <v>0</v>
      </c>
      <c r="I3596" s="204">
        <f t="shared" si="1062"/>
        <v>40776667</v>
      </c>
    </row>
    <row r="3597" spans="1:10" s="115" customFormat="1" ht="31.5" x14ac:dyDescent="0.2">
      <c r="A3597" s="171" t="s">
        <v>779</v>
      </c>
      <c r="B3597" s="173" t="s">
        <v>85</v>
      </c>
      <c r="C3597" s="194"/>
      <c r="D3597" s="194"/>
      <c r="E3597" s="174">
        <f>E3598+E3602</f>
        <v>19775000</v>
      </c>
      <c r="F3597" s="174">
        <f>F3598+F3602</f>
        <v>19775000</v>
      </c>
      <c r="G3597" s="174">
        <f>G3598+G3602</f>
        <v>0</v>
      </c>
      <c r="H3597" s="174">
        <f>H3598+H3602</f>
        <v>0</v>
      </c>
      <c r="I3597" s="174">
        <f t="shared" si="1062"/>
        <v>19775000</v>
      </c>
      <c r="J3597" s="120"/>
    </row>
    <row r="3598" spans="1:10" s="142" customFormat="1" x14ac:dyDescent="0.2">
      <c r="A3598" s="207" t="s">
        <v>944</v>
      </c>
      <c r="B3598" s="205" t="s">
        <v>945</v>
      </c>
      <c r="C3598" s="208"/>
      <c r="D3598" s="208"/>
      <c r="E3598" s="209">
        <f t="shared" ref="E3598:H3598" si="1075">E3599</f>
        <v>1500000</v>
      </c>
      <c r="F3598" s="209">
        <f t="shared" si="1075"/>
        <v>1500000</v>
      </c>
      <c r="G3598" s="209">
        <f t="shared" si="1075"/>
        <v>0</v>
      </c>
      <c r="H3598" s="209">
        <f t="shared" si="1075"/>
        <v>0</v>
      </c>
      <c r="I3598" s="209">
        <f t="shared" si="1062"/>
        <v>1500000</v>
      </c>
      <c r="J3598" s="140"/>
    </row>
    <row r="3599" spans="1:10" x14ac:dyDescent="0.2">
      <c r="A3599" s="210" t="s">
        <v>976</v>
      </c>
      <c r="B3599" s="211" t="s">
        <v>987</v>
      </c>
      <c r="C3599" s="212"/>
      <c r="D3599" s="212"/>
      <c r="E3599" s="213">
        <f t="shared" ref="E3599:H3599" si="1076">E3600</f>
        <v>1500000</v>
      </c>
      <c r="F3599" s="213">
        <f t="shared" si="1076"/>
        <v>1500000</v>
      </c>
      <c r="G3599" s="213">
        <f t="shared" si="1076"/>
        <v>0</v>
      </c>
      <c r="H3599" s="213">
        <f t="shared" si="1076"/>
        <v>0</v>
      </c>
      <c r="I3599" s="213">
        <f t="shared" si="1062"/>
        <v>1500000</v>
      </c>
    </row>
    <row r="3600" spans="1:10" x14ac:dyDescent="0.2">
      <c r="A3600" s="126">
        <v>323</v>
      </c>
      <c r="B3600" s="227" t="s">
        <v>918</v>
      </c>
      <c r="C3600" s="117"/>
      <c r="D3600" s="128"/>
      <c r="E3600" s="121">
        <f t="shared" ref="E3600:H3600" si="1077">E3601</f>
        <v>1500000</v>
      </c>
      <c r="F3600" s="121">
        <f t="shared" si="1077"/>
        <v>1500000</v>
      </c>
      <c r="G3600" s="121">
        <f t="shared" si="1077"/>
        <v>0</v>
      </c>
      <c r="H3600" s="121">
        <f t="shared" si="1077"/>
        <v>0</v>
      </c>
      <c r="I3600" s="121">
        <f t="shared" si="1062"/>
        <v>1500000</v>
      </c>
    </row>
    <row r="3601" spans="1:10" ht="15" x14ac:dyDescent="0.2">
      <c r="A3601" s="129">
        <v>3234</v>
      </c>
      <c r="B3601" s="222" t="s">
        <v>120</v>
      </c>
      <c r="C3601" s="111">
        <v>31</v>
      </c>
      <c r="D3601" s="112" t="s">
        <v>25</v>
      </c>
      <c r="E3601" s="179">
        <v>1500000</v>
      </c>
      <c r="F3601" s="179">
        <v>1500000</v>
      </c>
      <c r="G3601" s="179"/>
      <c r="H3601" s="179"/>
      <c r="I3601" s="179">
        <f t="shared" si="1062"/>
        <v>1500000</v>
      </c>
    </row>
    <row r="3602" spans="1:10" x14ac:dyDescent="0.2">
      <c r="A3602" s="207" t="s">
        <v>950</v>
      </c>
      <c r="B3602" s="205" t="s">
        <v>951</v>
      </c>
      <c r="C3602" s="208"/>
      <c r="D3602" s="208"/>
      <c r="E3602" s="209">
        <f t="shared" ref="E3602:H3602" si="1078">E3603+E3612+E3644+E3650+E3655</f>
        <v>18275000</v>
      </c>
      <c r="F3602" s="209">
        <f t="shared" si="1078"/>
        <v>18275000</v>
      </c>
      <c r="G3602" s="209">
        <f t="shared" si="1078"/>
        <v>0</v>
      </c>
      <c r="H3602" s="209">
        <f t="shared" si="1078"/>
        <v>0</v>
      </c>
      <c r="I3602" s="209">
        <f t="shared" si="1062"/>
        <v>18275000</v>
      </c>
    </row>
    <row r="3603" spans="1:10" x14ac:dyDescent="0.2">
      <c r="A3603" s="210" t="s">
        <v>944</v>
      </c>
      <c r="B3603" s="211" t="s">
        <v>986</v>
      </c>
      <c r="C3603" s="212"/>
      <c r="D3603" s="212"/>
      <c r="E3603" s="213">
        <f t="shared" ref="E3603:H3603" si="1079">E3604+E3608+E3610</f>
        <v>6701000</v>
      </c>
      <c r="F3603" s="213">
        <f t="shared" si="1079"/>
        <v>6701000</v>
      </c>
      <c r="G3603" s="213">
        <f t="shared" si="1079"/>
        <v>0</v>
      </c>
      <c r="H3603" s="213">
        <f t="shared" si="1079"/>
        <v>0</v>
      </c>
      <c r="I3603" s="213">
        <f t="shared" si="1062"/>
        <v>6701000</v>
      </c>
    </row>
    <row r="3604" spans="1:10" x14ac:dyDescent="0.2">
      <c r="A3604" s="126">
        <v>311</v>
      </c>
      <c r="B3604" s="226" t="s">
        <v>914</v>
      </c>
      <c r="C3604" s="117"/>
      <c r="D3604" s="128"/>
      <c r="E3604" s="121">
        <f>E3605+E3606+E3607</f>
        <v>5490000</v>
      </c>
      <c r="F3604" s="121">
        <f>F3605+F3606+F3607</f>
        <v>5490000</v>
      </c>
      <c r="G3604" s="121">
        <f>G3605+G3606+G3607</f>
        <v>0</v>
      </c>
      <c r="H3604" s="121">
        <f>H3605+H3606+H3607</f>
        <v>0</v>
      </c>
      <c r="I3604" s="121">
        <f t="shared" si="1062"/>
        <v>5490000</v>
      </c>
    </row>
    <row r="3605" spans="1:10" s="115" customFormat="1" x14ac:dyDescent="0.2">
      <c r="A3605" s="129">
        <v>3111</v>
      </c>
      <c r="B3605" s="222" t="s">
        <v>19</v>
      </c>
      <c r="C3605" s="111">
        <v>43</v>
      </c>
      <c r="D3605" s="112" t="s">
        <v>25</v>
      </c>
      <c r="E3605" s="179">
        <v>5460000</v>
      </c>
      <c r="F3605" s="179">
        <v>5460000</v>
      </c>
      <c r="G3605" s="179"/>
      <c r="H3605" s="179"/>
      <c r="I3605" s="179">
        <f t="shared" si="1062"/>
        <v>5460000</v>
      </c>
      <c r="J3605" s="120"/>
    </row>
    <row r="3606" spans="1:10" ht="15" x14ac:dyDescent="0.2">
      <c r="A3606" s="129">
        <v>3112</v>
      </c>
      <c r="B3606" s="222" t="s">
        <v>632</v>
      </c>
      <c r="C3606" s="111">
        <v>43</v>
      </c>
      <c r="D3606" s="112" t="s">
        <v>25</v>
      </c>
      <c r="E3606" s="179">
        <v>15000</v>
      </c>
      <c r="F3606" s="179">
        <v>15000</v>
      </c>
      <c r="G3606" s="179"/>
      <c r="H3606" s="179"/>
      <c r="I3606" s="179">
        <f t="shared" si="1062"/>
        <v>15000</v>
      </c>
    </row>
    <row r="3607" spans="1:10" ht="15" x14ac:dyDescent="0.2">
      <c r="A3607" s="129">
        <v>3113</v>
      </c>
      <c r="B3607" s="222" t="s">
        <v>20</v>
      </c>
      <c r="C3607" s="111">
        <v>43</v>
      </c>
      <c r="D3607" s="112" t="s">
        <v>25</v>
      </c>
      <c r="E3607" s="179">
        <v>15000</v>
      </c>
      <c r="F3607" s="179">
        <v>15000</v>
      </c>
      <c r="G3607" s="179"/>
      <c r="H3607" s="179"/>
      <c r="I3607" s="179">
        <f t="shared" si="1062"/>
        <v>15000</v>
      </c>
    </row>
    <row r="3608" spans="1:10" x14ac:dyDescent="0.2">
      <c r="A3608" s="126">
        <v>312</v>
      </c>
      <c r="B3608" s="227" t="s">
        <v>22</v>
      </c>
      <c r="C3608" s="117"/>
      <c r="D3608" s="128"/>
      <c r="E3608" s="121">
        <f t="shared" ref="E3608:H3610" si="1080">E3609</f>
        <v>275000</v>
      </c>
      <c r="F3608" s="121">
        <f t="shared" si="1080"/>
        <v>275000</v>
      </c>
      <c r="G3608" s="121">
        <f t="shared" si="1080"/>
        <v>0</v>
      </c>
      <c r="H3608" s="121">
        <f t="shared" si="1080"/>
        <v>0</v>
      </c>
      <c r="I3608" s="121">
        <f t="shared" ref="I3608:I3672" si="1081">F3608-G3608+H3608</f>
        <v>275000</v>
      </c>
    </row>
    <row r="3609" spans="1:10" ht="15" x14ac:dyDescent="0.2">
      <c r="A3609" s="129">
        <v>3121</v>
      </c>
      <c r="B3609" s="222" t="s">
        <v>138</v>
      </c>
      <c r="C3609" s="111">
        <v>43</v>
      </c>
      <c r="D3609" s="112" t="s">
        <v>25</v>
      </c>
      <c r="E3609" s="179">
        <v>275000</v>
      </c>
      <c r="F3609" s="179">
        <v>275000</v>
      </c>
      <c r="G3609" s="179"/>
      <c r="H3609" s="179"/>
      <c r="I3609" s="179">
        <f t="shared" si="1081"/>
        <v>275000</v>
      </c>
    </row>
    <row r="3610" spans="1:10" x14ac:dyDescent="0.2">
      <c r="A3610" s="126">
        <v>313</v>
      </c>
      <c r="B3610" s="227" t="s">
        <v>915</v>
      </c>
      <c r="C3610" s="117"/>
      <c r="D3610" s="128"/>
      <c r="E3610" s="121">
        <f t="shared" si="1080"/>
        <v>936000</v>
      </c>
      <c r="F3610" s="121">
        <f t="shared" si="1080"/>
        <v>936000</v>
      </c>
      <c r="G3610" s="121">
        <f t="shared" si="1080"/>
        <v>0</v>
      </c>
      <c r="H3610" s="121">
        <f t="shared" si="1080"/>
        <v>0</v>
      </c>
      <c r="I3610" s="121">
        <f t="shared" si="1081"/>
        <v>936000</v>
      </c>
    </row>
    <row r="3611" spans="1:10" ht="15" x14ac:dyDescent="0.2">
      <c r="A3611" s="129">
        <v>3132</v>
      </c>
      <c r="B3611" s="222" t="s">
        <v>280</v>
      </c>
      <c r="C3611" s="111">
        <v>43</v>
      </c>
      <c r="D3611" s="112" t="s">
        <v>25</v>
      </c>
      <c r="E3611" s="179">
        <v>936000</v>
      </c>
      <c r="F3611" s="179">
        <v>936000</v>
      </c>
      <c r="G3611" s="179"/>
      <c r="H3611" s="179"/>
      <c r="I3611" s="179">
        <f t="shared" si="1081"/>
        <v>936000</v>
      </c>
    </row>
    <row r="3612" spans="1:10" s="115" customFormat="1" x14ac:dyDescent="0.2">
      <c r="A3612" s="217">
        <v>32</v>
      </c>
      <c r="B3612" s="211" t="s">
        <v>987</v>
      </c>
      <c r="C3612" s="212"/>
      <c r="D3612" s="214"/>
      <c r="E3612" s="215">
        <f t="shared" ref="E3612:H3612" si="1082">E3613+E3618+E3624+E3634+E3636</f>
        <v>10818000</v>
      </c>
      <c r="F3612" s="215">
        <f t="shared" si="1082"/>
        <v>10818000</v>
      </c>
      <c r="G3612" s="215">
        <f t="shared" si="1082"/>
        <v>0</v>
      </c>
      <c r="H3612" s="215">
        <f t="shared" si="1082"/>
        <v>0</v>
      </c>
      <c r="I3612" s="215">
        <f t="shared" si="1081"/>
        <v>10818000</v>
      </c>
      <c r="J3612" s="120"/>
    </row>
    <row r="3613" spans="1:10" x14ac:dyDescent="0.2">
      <c r="A3613" s="126">
        <v>321</v>
      </c>
      <c r="B3613" s="227" t="s">
        <v>916</v>
      </c>
      <c r="C3613" s="117"/>
      <c r="D3613" s="128"/>
      <c r="E3613" s="121">
        <f>E3614+E3615+E3616+E3617</f>
        <v>355000</v>
      </c>
      <c r="F3613" s="121">
        <f>F3614+F3615+F3616+F3617</f>
        <v>355000</v>
      </c>
      <c r="G3613" s="121">
        <f>G3614+G3615+G3616+G3617</f>
        <v>0</v>
      </c>
      <c r="H3613" s="121">
        <f>H3614+H3615+H3616+H3617</f>
        <v>0</v>
      </c>
      <c r="I3613" s="121">
        <f t="shared" si="1081"/>
        <v>355000</v>
      </c>
    </row>
    <row r="3614" spans="1:10" ht="15" x14ac:dyDescent="0.2">
      <c r="A3614" s="129">
        <v>3211</v>
      </c>
      <c r="B3614" s="222" t="s">
        <v>110</v>
      </c>
      <c r="C3614" s="111">
        <v>43</v>
      </c>
      <c r="D3614" s="112" t="s">
        <v>25</v>
      </c>
      <c r="E3614" s="179">
        <v>100000</v>
      </c>
      <c r="F3614" s="179">
        <v>100000</v>
      </c>
      <c r="G3614" s="179"/>
      <c r="H3614" s="179"/>
      <c r="I3614" s="179">
        <f t="shared" si="1081"/>
        <v>100000</v>
      </c>
    </row>
    <row r="3615" spans="1:10" s="115" customFormat="1" x14ac:dyDescent="0.2">
      <c r="A3615" s="129">
        <v>3212</v>
      </c>
      <c r="B3615" s="222" t="s">
        <v>111</v>
      </c>
      <c r="C3615" s="111">
        <v>43</v>
      </c>
      <c r="D3615" s="112" t="s">
        <v>25</v>
      </c>
      <c r="E3615" s="179">
        <v>180000</v>
      </c>
      <c r="F3615" s="179">
        <v>180000</v>
      </c>
      <c r="G3615" s="179"/>
      <c r="H3615" s="179"/>
      <c r="I3615" s="179">
        <f t="shared" si="1081"/>
        <v>180000</v>
      </c>
      <c r="J3615" s="120"/>
    </row>
    <row r="3616" spans="1:10" ht="15" x14ac:dyDescent="0.2">
      <c r="A3616" s="129">
        <v>3213</v>
      </c>
      <c r="B3616" s="222" t="s">
        <v>112</v>
      </c>
      <c r="C3616" s="111">
        <v>43</v>
      </c>
      <c r="D3616" s="112" t="s">
        <v>25</v>
      </c>
      <c r="E3616" s="179">
        <v>60000</v>
      </c>
      <c r="F3616" s="179">
        <v>60000</v>
      </c>
      <c r="G3616" s="179"/>
      <c r="H3616" s="179"/>
      <c r="I3616" s="179">
        <f t="shared" si="1081"/>
        <v>60000</v>
      </c>
    </row>
    <row r="3617" spans="1:10" s="115" customFormat="1" x14ac:dyDescent="0.2">
      <c r="A3617" s="129">
        <v>3214</v>
      </c>
      <c r="B3617" s="222" t="s">
        <v>234</v>
      </c>
      <c r="C3617" s="111">
        <v>43</v>
      </c>
      <c r="D3617" s="112" t="s">
        <v>25</v>
      </c>
      <c r="E3617" s="179">
        <v>15000</v>
      </c>
      <c r="F3617" s="179">
        <v>15000</v>
      </c>
      <c r="G3617" s="179"/>
      <c r="H3617" s="179"/>
      <c r="I3617" s="179">
        <f t="shared" si="1081"/>
        <v>15000</v>
      </c>
      <c r="J3617" s="120"/>
    </row>
    <row r="3618" spans="1:10" x14ac:dyDescent="0.2">
      <c r="A3618" s="126">
        <v>322</v>
      </c>
      <c r="B3618" s="227" t="s">
        <v>917</v>
      </c>
      <c r="C3618" s="117"/>
      <c r="D3618" s="128"/>
      <c r="E3618" s="121">
        <f>E3619+E3620+E3621+E3622+E3623</f>
        <v>1695000</v>
      </c>
      <c r="F3618" s="121">
        <f>F3619+F3620+F3621+F3622+F3623</f>
        <v>1695000</v>
      </c>
      <c r="G3618" s="121">
        <f>G3619+G3620+G3621+G3622+G3623</f>
        <v>0</v>
      </c>
      <c r="H3618" s="121">
        <f>H3619+H3620+H3621+H3622+H3623</f>
        <v>0</v>
      </c>
      <c r="I3618" s="121">
        <f t="shared" si="1081"/>
        <v>1695000</v>
      </c>
    </row>
    <row r="3619" spans="1:10" ht="15" x14ac:dyDescent="0.2">
      <c r="A3619" s="129">
        <v>3221</v>
      </c>
      <c r="B3619" s="222" t="s">
        <v>146</v>
      </c>
      <c r="C3619" s="111">
        <v>43</v>
      </c>
      <c r="D3619" s="112" t="s">
        <v>25</v>
      </c>
      <c r="E3619" s="179">
        <v>180000</v>
      </c>
      <c r="F3619" s="179">
        <v>180000</v>
      </c>
      <c r="G3619" s="179"/>
      <c r="H3619" s="179"/>
      <c r="I3619" s="179">
        <f t="shared" si="1081"/>
        <v>180000</v>
      </c>
    </row>
    <row r="3620" spans="1:10" ht="15" x14ac:dyDescent="0.2">
      <c r="A3620" s="129">
        <v>3223</v>
      </c>
      <c r="B3620" s="222" t="s">
        <v>115</v>
      </c>
      <c r="C3620" s="111">
        <v>43</v>
      </c>
      <c r="D3620" s="112" t="s">
        <v>25</v>
      </c>
      <c r="E3620" s="179">
        <v>1300000</v>
      </c>
      <c r="F3620" s="179">
        <v>1300000</v>
      </c>
      <c r="G3620" s="179"/>
      <c r="H3620" s="179"/>
      <c r="I3620" s="179">
        <f t="shared" si="1081"/>
        <v>1300000</v>
      </c>
    </row>
    <row r="3621" spans="1:10" ht="15" x14ac:dyDescent="0.2">
      <c r="A3621" s="129">
        <v>3224</v>
      </c>
      <c r="B3621" s="222" t="s">
        <v>144</v>
      </c>
      <c r="C3621" s="111">
        <v>43</v>
      </c>
      <c r="D3621" s="112" t="s">
        <v>25</v>
      </c>
      <c r="E3621" s="179">
        <v>15000</v>
      </c>
      <c r="F3621" s="179">
        <v>15000</v>
      </c>
      <c r="G3621" s="179"/>
      <c r="H3621" s="179"/>
      <c r="I3621" s="179">
        <f t="shared" si="1081"/>
        <v>15000</v>
      </c>
    </row>
    <row r="3622" spans="1:10" ht="15" x14ac:dyDescent="0.2">
      <c r="A3622" s="129">
        <v>3225</v>
      </c>
      <c r="B3622" s="222" t="s">
        <v>151</v>
      </c>
      <c r="C3622" s="111">
        <v>43</v>
      </c>
      <c r="D3622" s="112" t="s">
        <v>25</v>
      </c>
      <c r="E3622" s="179">
        <v>100000</v>
      </c>
      <c r="F3622" s="179">
        <v>100000</v>
      </c>
      <c r="G3622" s="179"/>
      <c r="H3622" s="179"/>
      <c r="I3622" s="179">
        <f t="shared" si="1081"/>
        <v>100000</v>
      </c>
    </row>
    <row r="3623" spans="1:10" ht="15" x14ac:dyDescent="0.2">
      <c r="A3623" s="129">
        <v>3227</v>
      </c>
      <c r="B3623" s="222" t="s">
        <v>235</v>
      </c>
      <c r="C3623" s="111">
        <v>43</v>
      </c>
      <c r="D3623" s="112" t="s">
        <v>25</v>
      </c>
      <c r="E3623" s="179">
        <v>100000</v>
      </c>
      <c r="F3623" s="179">
        <v>100000</v>
      </c>
      <c r="G3623" s="179"/>
      <c r="H3623" s="179"/>
      <c r="I3623" s="179">
        <f t="shared" si="1081"/>
        <v>100000</v>
      </c>
    </row>
    <row r="3624" spans="1:10" x14ac:dyDescent="0.2">
      <c r="A3624" s="126">
        <v>323</v>
      </c>
      <c r="B3624" s="227" t="s">
        <v>918</v>
      </c>
      <c r="C3624" s="117"/>
      <c r="D3624" s="128"/>
      <c r="E3624" s="121">
        <f>E3625+E3626+E3627+E3628+E3629+E3630+E3631+E3632+E3633</f>
        <v>7932000</v>
      </c>
      <c r="F3624" s="121">
        <f>F3625+F3626+F3627+F3628+F3629+F3630+F3631+F3632+F3633</f>
        <v>7932000</v>
      </c>
      <c r="G3624" s="121">
        <f>G3625+G3626+G3627+G3628+G3629+G3630+G3631+G3632+G3633</f>
        <v>0</v>
      </c>
      <c r="H3624" s="121">
        <f>H3625+H3626+H3627+H3628+H3629+H3630+H3631+H3632+H3633</f>
        <v>0</v>
      </c>
      <c r="I3624" s="121">
        <f t="shared" si="1081"/>
        <v>7932000</v>
      </c>
    </row>
    <row r="3625" spans="1:10" ht="15" x14ac:dyDescent="0.2">
      <c r="A3625" s="129">
        <v>3231</v>
      </c>
      <c r="B3625" s="222" t="s">
        <v>117</v>
      </c>
      <c r="C3625" s="111">
        <v>43</v>
      </c>
      <c r="D3625" s="112" t="s">
        <v>25</v>
      </c>
      <c r="E3625" s="179">
        <v>250000</v>
      </c>
      <c r="F3625" s="179">
        <v>250000</v>
      </c>
      <c r="G3625" s="179"/>
      <c r="H3625" s="179"/>
      <c r="I3625" s="179">
        <f t="shared" si="1081"/>
        <v>250000</v>
      </c>
    </row>
    <row r="3626" spans="1:10" s="115" customFormat="1" x14ac:dyDescent="0.2">
      <c r="A3626" s="129">
        <v>3232</v>
      </c>
      <c r="B3626" s="222" t="s">
        <v>118</v>
      </c>
      <c r="C3626" s="111">
        <v>43</v>
      </c>
      <c r="D3626" s="112" t="s">
        <v>25</v>
      </c>
      <c r="E3626" s="179">
        <v>200000</v>
      </c>
      <c r="F3626" s="179">
        <v>200000</v>
      </c>
      <c r="G3626" s="179"/>
      <c r="H3626" s="179"/>
      <c r="I3626" s="179">
        <f t="shared" si="1081"/>
        <v>200000</v>
      </c>
      <c r="J3626" s="120"/>
    </row>
    <row r="3627" spans="1:10" ht="15" x14ac:dyDescent="0.2">
      <c r="A3627" s="129">
        <v>3233</v>
      </c>
      <c r="B3627" s="222" t="s">
        <v>119</v>
      </c>
      <c r="C3627" s="111">
        <v>43</v>
      </c>
      <c r="D3627" s="112" t="s">
        <v>25</v>
      </c>
      <c r="E3627" s="179">
        <v>150000</v>
      </c>
      <c r="F3627" s="179">
        <v>150000</v>
      </c>
      <c r="G3627" s="179"/>
      <c r="H3627" s="179"/>
      <c r="I3627" s="179">
        <f t="shared" si="1081"/>
        <v>150000</v>
      </c>
    </row>
    <row r="3628" spans="1:10" ht="15" x14ac:dyDescent="0.2">
      <c r="A3628" s="129">
        <v>3234</v>
      </c>
      <c r="B3628" s="222" t="s">
        <v>120</v>
      </c>
      <c r="C3628" s="111">
        <v>43</v>
      </c>
      <c r="D3628" s="112" t="s">
        <v>25</v>
      </c>
      <c r="E3628" s="179">
        <v>1600000</v>
      </c>
      <c r="F3628" s="179">
        <v>1600000</v>
      </c>
      <c r="G3628" s="179"/>
      <c r="H3628" s="179"/>
      <c r="I3628" s="179">
        <f t="shared" si="1081"/>
        <v>1600000</v>
      </c>
    </row>
    <row r="3629" spans="1:10" ht="15" x14ac:dyDescent="0.2">
      <c r="A3629" s="129">
        <v>3235</v>
      </c>
      <c r="B3629" s="222" t="s">
        <v>42</v>
      </c>
      <c r="C3629" s="111">
        <v>43</v>
      </c>
      <c r="D3629" s="112" t="s">
        <v>25</v>
      </c>
      <c r="E3629" s="179">
        <v>300000</v>
      </c>
      <c r="F3629" s="179">
        <v>300000</v>
      </c>
      <c r="G3629" s="179"/>
      <c r="H3629" s="179"/>
      <c r="I3629" s="179">
        <f t="shared" si="1081"/>
        <v>300000</v>
      </c>
    </row>
    <row r="3630" spans="1:10" ht="15" x14ac:dyDescent="0.2">
      <c r="A3630" s="129">
        <v>3236</v>
      </c>
      <c r="B3630" s="222" t="s">
        <v>121</v>
      </c>
      <c r="C3630" s="111">
        <v>43</v>
      </c>
      <c r="D3630" s="112" t="s">
        <v>25</v>
      </c>
      <c r="E3630" s="179">
        <v>32000</v>
      </c>
      <c r="F3630" s="179">
        <v>32000</v>
      </c>
      <c r="G3630" s="179"/>
      <c r="H3630" s="179"/>
      <c r="I3630" s="179">
        <f t="shared" si="1081"/>
        <v>32000</v>
      </c>
    </row>
    <row r="3631" spans="1:10" ht="15" x14ac:dyDescent="0.2">
      <c r="A3631" s="129">
        <v>3237</v>
      </c>
      <c r="B3631" s="222" t="s">
        <v>36</v>
      </c>
      <c r="C3631" s="111">
        <v>43</v>
      </c>
      <c r="D3631" s="112" t="s">
        <v>25</v>
      </c>
      <c r="E3631" s="179">
        <v>700000</v>
      </c>
      <c r="F3631" s="179">
        <v>700000</v>
      </c>
      <c r="G3631" s="179"/>
      <c r="H3631" s="179"/>
      <c r="I3631" s="179">
        <f t="shared" si="1081"/>
        <v>700000</v>
      </c>
    </row>
    <row r="3632" spans="1:10" s="115" customFormat="1" x14ac:dyDescent="0.2">
      <c r="A3632" s="129">
        <v>3238</v>
      </c>
      <c r="B3632" s="222" t="s">
        <v>122</v>
      </c>
      <c r="C3632" s="111">
        <v>43</v>
      </c>
      <c r="D3632" s="112" t="s">
        <v>25</v>
      </c>
      <c r="E3632" s="179">
        <v>300000</v>
      </c>
      <c r="F3632" s="179">
        <v>300000</v>
      </c>
      <c r="G3632" s="179"/>
      <c r="H3632" s="179"/>
      <c r="I3632" s="179">
        <f t="shared" si="1081"/>
        <v>300000</v>
      </c>
      <c r="J3632" s="120"/>
    </row>
    <row r="3633" spans="1:10" ht="15" x14ac:dyDescent="0.2">
      <c r="A3633" s="129">
        <v>3239</v>
      </c>
      <c r="B3633" s="222" t="s">
        <v>727</v>
      </c>
      <c r="C3633" s="111">
        <v>43</v>
      </c>
      <c r="D3633" s="112" t="s">
        <v>25</v>
      </c>
      <c r="E3633" s="179">
        <v>4400000</v>
      </c>
      <c r="F3633" s="179">
        <v>4400000</v>
      </c>
      <c r="G3633" s="179"/>
      <c r="H3633" s="179"/>
      <c r="I3633" s="179">
        <f t="shared" si="1081"/>
        <v>4400000</v>
      </c>
    </row>
    <row r="3634" spans="1:10" s="115" customFormat="1" x14ac:dyDescent="0.2">
      <c r="A3634" s="126">
        <v>324</v>
      </c>
      <c r="B3634" s="227" t="s">
        <v>238</v>
      </c>
      <c r="C3634" s="117"/>
      <c r="D3634" s="128"/>
      <c r="E3634" s="121">
        <f>E3635</f>
        <v>1000</v>
      </c>
      <c r="F3634" s="121">
        <f>F3635</f>
        <v>1000</v>
      </c>
      <c r="G3634" s="121">
        <f>G3635</f>
        <v>0</v>
      </c>
      <c r="H3634" s="121">
        <f>H3635</f>
        <v>0</v>
      </c>
      <c r="I3634" s="121">
        <f t="shared" si="1081"/>
        <v>1000</v>
      </c>
      <c r="J3634" s="120"/>
    </row>
    <row r="3635" spans="1:10" ht="15" x14ac:dyDescent="0.2">
      <c r="A3635" s="129">
        <v>3241</v>
      </c>
      <c r="B3635" s="222" t="s">
        <v>238</v>
      </c>
      <c r="C3635" s="111">
        <v>43</v>
      </c>
      <c r="D3635" s="112" t="s">
        <v>25</v>
      </c>
      <c r="E3635" s="179">
        <v>1000</v>
      </c>
      <c r="F3635" s="179">
        <v>1000</v>
      </c>
      <c r="G3635" s="179"/>
      <c r="H3635" s="179"/>
      <c r="I3635" s="179">
        <f t="shared" si="1081"/>
        <v>1000</v>
      </c>
    </row>
    <row r="3636" spans="1:10" s="115" customFormat="1" x14ac:dyDescent="0.2">
      <c r="A3636" s="126">
        <v>329</v>
      </c>
      <c r="B3636" s="227" t="s">
        <v>125</v>
      </c>
      <c r="C3636" s="117"/>
      <c r="D3636" s="128"/>
      <c r="E3636" s="121">
        <f>E3637+E3638+E3639+E3640+E3641+E3642+E3643</f>
        <v>835000</v>
      </c>
      <c r="F3636" s="121">
        <f>F3637+F3638+F3639+F3640+F3641+F3642+F3643</f>
        <v>835000</v>
      </c>
      <c r="G3636" s="121">
        <f>G3637+G3638+G3639+G3640+G3641+G3642+G3643</f>
        <v>0</v>
      </c>
      <c r="H3636" s="121">
        <f>H3637+H3638+H3639+H3640+H3641+H3642+H3643</f>
        <v>0</v>
      </c>
      <c r="I3636" s="121">
        <f t="shared" si="1081"/>
        <v>835000</v>
      </c>
      <c r="J3636" s="120"/>
    </row>
    <row r="3637" spans="1:10" ht="30" x14ac:dyDescent="0.2">
      <c r="A3637" s="129">
        <v>3291</v>
      </c>
      <c r="B3637" s="222" t="s">
        <v>152</v>
      </c>
      <c r="C3637" s="111">
        <v>43</v>
      </c>
      <c r="D3637" s="112" t="s">
        <v>25</v>
      </c>
      <c r="E3637" s="179">
        <v>250000</v>
      </c>
      <c r="F3637" s="179">
        <v>250000</v>
      </c>
      <c r="G3637" s="179"/>
      <c r="H3637" s="179"/>
      <c r="I3637" s="179">
        <f t="shared" si="1081"/>
        <v>250000</v>
      </c>
    </row>
    <row r="3638" spans="1:10" s="115" customFormat="1" x14ac:dyDescent="0.2">
      <c r="A3638" s="129">
        <v>3292</v>
      </c>
      <c r="B3638" s="222" t="s">
        <v>123</v>
      </c>
      <c r="C3638" s="111">
        <v>43</v>
      </c>
      <c r="D3638" s="112" t="s">
        <v>25</v>
      </c>
      <c r="E3638" s="179">
        <v>120000</v>
      </c>
      <c r="F3638" s="179">
        <v>120000</v>
      </c>
      <c r="G3638" s="179"/>
      <c r="H3638" s="179"/>
      <c r="I3638" s="179">
        <f t="shared" si="1081"/>
        <v>120000</v>
      </c>
      <c r="J3638" s="120"/>
    </row>
    <row r="3639" spans="1:10" ht="15" x14ac:dyDescent="0.2">
      <c r="A3639" s="129">
        <v>3293</v>
      </c>
      <c r="B3639" s="222" t="s">
        <v>124</v>
      </c>
      <c r="C3639" s="111">
        <v>43</v>
      </c>
      <c r="D3639" s="112" t="s">
        <v>25</v>
      </c>
      <c r="E3639" s="179">
        <v>120000</v>
      </c>
      <c r="F3639" s="179">
        <v>120000</v>
      </c>
      <c r="G3639" s="179"/>
      <c r="H3639" s="179"/>
      <c r="I3639" s="179">
        <f t="shared" si="1081"/>
        <v>120000</v>
      </c>
    </row>
    <row r="3640" spans="1:10" ht="15" x14ac:dyDescent="0.2">
      <c r="A3640" s="129">
        <v>3294</v>
      </c>
      <c r="B3640" s="222" t="s">
        <v>610</v>
      </c>
      <c r="C3640" s="111">
        <v>43</v>
      </c>
      <c r="D3640" s="112" t="s">
        <v>25</v>
      </c>
      <c r="E3640" s="179">
        <v>140000</v>
      </c>
      <c r="F3640" s="179">
        <v>140000</v>
      </c>
      <c r="G3640" s="179"/>
      <c r="H3640" s="179"/>
      <c r="I3640" s="179">
        <f t="shared" si="1081"/>
        <v>140000</v>
      </c>
    </row>
    <row r="3641" spans="1:10" ht="15" x14ac:dyDescent="0.2">
      <c r="A3641" s="129">
        <v>3295</v>
      </c>
      <c r="B3641" s="222" t="s">
        <v>237</v>
      </c>
      <c r="C3641" s="111">
        <v>43</v>
      </c>
      <c r="D3641" s="112" t="s">
        <v>25</v>
      </c>
      <c r="E3641" s="179">
        <v>85000</v>
      </c>
      <c r="F3641" s="179">
        <v>85000</v>
      </c>
      <c r="G3641" s="179"/>
      <c r="H3641" s="179"/>
      <c r="I3641" s="179">
        <f t="shared" si="1081"/>
        <v>85000</v>
      </c>
    </row>
    <row r="3642" spans="1:10" s="115" customFormat="1" x14ac:dyDescent="0.2">
      <c r="A3642" s="129">
        <v>3296</v>
      </c>
      <c r="B3642" s="222" t="s">
        <v>611</v>
      </c>
      <c r="C3642" s="111">
        <v>43</v>
      </c>
      <c r="D3642" s="112" t="s">
        <v>25</v>
      </c>
      <c r="E3642" s="179">
        <v>100000</v>
      </c>
      <c r="F3642" s="179">
        <v>100000</v>
      </c>
      <c r="G3642" s="179"/>
      <c r="H3642" s="179"/>
      <c r="I3642" s="179">
        <f t="shared" si="1081"/>
        <v>100000</v>
      </c>
      <c r="J3642" s="120"/>
    </row>
    <row r="3643" spans="1:10" ht="15" x14ac:dyDescent="0.2">
      <c r="A3643" s="129">
        <v>3299</v>
      </c>
      <c r="B3643" s="222" t="s">
        <v>125</v>
      </c>
      <c r="C3643" s="111">
        <v>43</v>
      </c>
      <c r="D3643" s="112" t="s">
        <v>25</v>
      </c>
      <c r="E3643" s="179">
        <v>20000</v>
      </c>
      <c r="F3643" s="179">
        <v>20000</v>
      </c>
      <c r="G3643" s="179"/>
      <c r="H3643" s="179"/>
      <c r="I3643" s="179">
        <f t="shared" si="1081"/>
        <v>20000</v>
      </c>
    </row>
    <row r="3644" spans="1:10" s="115" customFormat="1" x14ac:dyDescent="0.2">
      <c r="A3644" s="217">
        <v>34</v>
      </c>
      <c r="B3644" s="211" t="s">
        <v>988</v>
      </c>
      <c r="C3644" s="212"/>
      <c r="D3644" s="214"/>
      <c r="E3644" s="215">
        <f t="shared" ref="E3644:H3644" si="1083">E3645</f>
        <v>185000</v>
      </c>
      <c r="F3644" s="215">
        <f t="shared" si="1083"/>
        <v>185000</v>
      </c>
      <c r="G3644" s="215">
        <f t="shared" si="1083"/>
        <v>0</v>
      </c>
      <c r="H3644" s="215">
        <f t="shared" si="1083"/>
        <v>0</v>
      </c>
      <c r="I3644" s="215">
        <f t="shared" si="1081"/>
        <v>185000</v>
      </c>
      <c r="J3644" s="120"/>
    </row>
    <row r="3645" spans="1:10" x14ac:dyDescent="0.2">
      <c r="A3645" s="126">
        <v>343</v>
      </c>
      <c r="B3645" s="227" t="s">
        <v>919</v>
      </c>
      <c r="C3645" s="117"/>
      <c r="D3645" s="128"/>
      <c r="E3645" s="121">
        <f>E3646+E3647+E3648+E3649</f>
        <v>185000</v>
      </c>
      <c r="F3645" s="121">
        <f>F3646+F3647+F3648+F3649</f>
        <v>185000</v>
      </c>
      <c r="G3645" s="121">
        <f>G3646+G3647+G3648+G3649</f>
        <v>0</v>
      </c>
      <c r="H3645" s="121">
        <f>H3646+H3647+H3648+H3649</f>
        <v>0</v>
      </c>
      <c r="I3645" s="121">
        <f t="shared" si="1081"/>
        <v>185000</v>
      </c>
    </row>
    <row r="3646" spans="1:10" s="115" customFormat="1" x14ac:dyDescent="0.2">
      <c r="A3646" s="129">
        <v>3431</v>
      </c>
      <c r="B3646" s="222" t="s">
        <v>153</v>
      </c>
      <c r="C3646" s="111">
        <v>43</v>
      </c>
      <c r="D3646" s="112" t="s">
        <v>25</v>
      </c>
      <c r="E3646" s="179">
        <v>50000</v>
      </c>
      <c r="F3646" s="179">
        <v>50000</v>
      </c>
      <c r="G3646" s="179"/>
      <c r="H3646" s="179"/>
      <c r="I3646" s="179">
        <f t="shared" si="1081"/>
        <v>50000</v>
      </c>
      <c r="J3646" s="120"/>
    </row>
    <row r="3647" spans="1:10" ht="15" x14ac:dyDescent="0.2">
      <c r="A3647" s="129">
        <v>3432</v>
      </c>
      <c r="B3647" s="222" t="s">
        <v>633</v>
      </c>
      <c r="C3647" s="111">
        <v>43</v>
      </c>
      <c r="D3647" s="112" t="s">
        <v>25</v>
      </c>
      <c r="E3647" s="179">
        <v>100000</v>
      </c>
      <c r="F3647" s="179">
        <v>100000</v>
      </c>
      <c r="G3647" s="179"/>
      <c r="H3647" s="179"/>
      <c r="I3647" s="179">
        <f t="shared" si="1081"/>
        <v>100000</v>
      </c>
    </row>
    <row r="3648" spans="1:10" s="115" customFormat="1" x14ac:dyDescent="0.2">
      <c r="A3648" s="129">
        <v>3433</v>
      </c>
      <c r="B3648" s="222" t="s">
        <v>126</v>
      </c>
      <c r="C3648" s="111">
        <v>43</v>
      </c>
      <c r="D3648" s="112" t="s">
        <v>25</v>
      </c>
      <c r="E3648" s="179">
        <v>10000</v>
      </c>
      <c r="F3648" s="179">
        <v>10000</v>
      </c>
      <c r="G3648" s="179"/>
      <c r="H3648" s="179"/>
      <c r="I3648" s="179">
        <f t="shared" si="1081"/>
        <v>10000</v>
      </c>
      <c r="J3648" s="120"/>
    </row>
    <row r="3649" spans="1:10" ht="15" x14ac:dyDescent="0.2">
      <c r="A3649" s="129">
        <v>3434</v>
      </c>
      <c r="B3649" s="222" t="s">
        <v>127</v>
      </c>
      <c r="C3649" s="111">
        <v>43</v>
      </c>
      <c r="D3649" s="112" t="s">
        <v>25</v>
      </c>
      <c r="E3649" s="179">
        <v>25000</v>
      </c>
      <c r="F3649" s="179">
        <v>25000</v>
      </c>
      <c r="G3649" s="179"/>
      <c r="H3649" s="179"/>
      <c r="I3649" s="179">
        <f t="shared" si="1081"/>
        <v>25000</v>
      </c>
    </row>
    <row r="3650" spans="1:10" s="115" customFormat="1" x14ac:dyDescent="0.2">
      <c r="A3650" s="217">
        <v>38</v>
      </c>
      <c r="B3650" s="211" t="s">
        <v>992</v>
      </c>
      <c r="C3650" s="212"/>
      <c r="D3650" s="214"/>
      <c r="E3650" s="215">
        <f t="shared" ref="E3650:H3650" si="1084">E3651+E3653</f>
        <v>101000</v>
      </c>
      <c r="F3650" s="215">
        <f t="shared" si="1084"/>
        <v>101000</v>
      </c>
      <c r="G3650" s="215">
        <f t="shared" si="1084"/>
        <v>0</v>
      </c>
      <c r="H3650" s="215">
        <f t="shared" si="1084"/>
        <v>0</v>
      </c>
      <c r="I3650" s="215">
        <f t="shared" si="1081"/>
        <v>101000</v>
      </c>
      <c r="J3650" s="120"/>
    </row>
    <row r="3651" spans="1:10" x14ac:dyDescent="0.2">
      <c r="A3651" s="126">
        <v>381</v>
      </c>
      <c r="B3651" s="119" t="s">
        <v>930</v>
      </c>
      <c r="C3651" s="117"/>
      <c r="D3651" s="128"/>
      <c r="E3651" s="121">
        <f t="shared" ref="E3651:H3653" si="1085">E3652</f>
        <v>100000</v>
      </c>
      <c r="F3651" s="121">
        <f t="shared" si="1085"/>
        <v>100000</v>
      </c>
      <c r="G3651" s="121">
        <f t="shared" si="1085"/>
        <v>0</v>
      </c>
      <c r="H3651" s="121">
        <f t="shared" si="1085"/>
        <v>0</v>
      </c>
      <c r="I3651" s="121">
        <f t="shared" si="1081"/>
        <v>100000</v>
      </c>
    </row>
    <row r="3652" spans="1:10" s="115" customFormat="1" x14ac:dyDescent="0.2">
      <c r="A3652" s="129">
        <v>3811</v>
      </c>
      <c r="B3652" s="222" t="s">
        <v>141</v>
      </c>
      <c r="C3652" s="111">
        <v>43</v>
      </c>
      <c r="D3652" s="112" t="s">
        <v>25</v>
      </c>
      <c r="E3652" s="179">
        <v>100000</v>
      </c>
      <c r="F3652" s="179">
        <v>100000</v>
      </c>
      <c r="G3652" s="179"/>
      <c r="H3652" s="179"/>
      <c r="I3652" s="179">
        <f t="shared" si="1081"/>
        <v>100000</v>
      </c>
      <c r="J3652" s="120"/>
    </row>
    <row r="3653" spans="1:10" x14ac:dyDescent="0.2">
      <c r="A3653" s="126">
        <v>383</v>
      </c>
      <c r="B3653" s="228" t="s">
        <v>932</v>
      </c>
      <c r="C3653" s="117"/>
      <c r="D3653" s="128"/>
      <c r="E3653" s="121">
        <f t="shared" si="1085"/>
        <v>1000</v>
      </c>
      <c r="F3653" s="121">
        <f t="shared" si="1085"/>
        <v>1000</v>
      </c>
      <c r="G3653" s="121">
        <f t="shared" si="1085"/>
        <v>0</v>
      </c>
      <c r="H3653" s="121">
        <f t="shared" si="1085"/>
        <v>0</v>
      </c>
      <c r="I3653" s="121">
        <f t="shared" si="1081"/>
        <v>1000</v>
      </c>
    </row>
    <row r="3654" spans="1:10" ht="15" x14ac:dyDescent="0.2">
      <c r="A3654" s="129">
        <v>3831</v>
      </c>
      <c r="B3654" s="222" t="s">
        <v>295</v>
      </c>
      <c r="C3654" s="111">
        <v>43</v>
      </c>
      <c r="D3654" s="112" t="s">
        <v>25</v>
      </c>
      <c r="E3654" s="179">
        <v>1000</v>
      </c>
      <c r="F3654" s="179">
        <v>1000</v>
      </c>
      <c r="G3654" s="179"/>
      <c r="H3654" s="179"/>
      <c r="I3654" s="179">
        <f t="shared" si="1081"/>
        <v>1000</v>
      </c>
    </row>
    <row r="3655" spans="1:10" s="115" customFormat="1" x14ac:dyDescent="0.2">
      <c r="A3655" s="217">
        <v>42</v>
      </c>
      <c r="B3655" s="211" t="s">
        <v>994</v>
      </c>
      <c r="C3655" s="212"/>
      <c r="D3655" s="214"/>
      <c r="E3655" s="215">
        <f>E3656+E3659</f>
        <v>470000</v>
      </c>
      <c r="F3655" s="215">
        <f t="shared" ref="F3655:H3655" si="1086">F3656+F3659</f>
        <v>470000</v>
      </c>
      <c r="G3655" s="215">
        <f t="shared" si="1086"/>
        <v>0</v>
      </c>
      <c r="H3655" s="215">
        <f t="shared" si="1086"/>
        <v>0</v>
      </c>
      <c r="I3655" s="215">
        <f t="shared" si="1081"/>
        <v>470000</v>
      </c>
      <c r="J3655" s="120"/>
    </row>
    <row r="3656" spans="1:10" x14ac:dyDescent="0.2">
      <c r="A3656" s="126">
        <v>422</v>
      </c>
      <c r="B3656" s="227" t="s">
        <v>921</v>
      </c>
      <c r="C3656" s="117"/>
      <c r="D3656" s="128"/>
      <c r="E3656" s="121">
        <f>SUM(E3657:E3658)</f>
        <v>370000</v>
      </c>
      <c r="F3656" s="121">
        <f t="shared" ref="F3656:H3656" si="1087">SUM(F3657:F3658)</f>
        <v>370000</v>
      </c>
      <c r="G3656" s="121">
        <f t="shared" si="1087"/>
        <v>0</v>
      </c>
      <c r="H3656" s="121">
        <f t="shared" si="1087"/>
        <v>0</v>
      </c>
      <c r="I3656" s="121">
        <f t="shared" si="1081"/>
        <v>370000</v>
      </c>
    </row>
    <row r="3657" spans="1:10" s="146" customFormat="1" x14ac:dyDescent="0.2">
      <c r="A3657" s="186">
        <v>4221</v>
      </c>
      <c r="B3657" s="223" t="s">
        <v>129</v>
      </c>
      <c r="C3657" s="137">
        <v>43</v>
      </c>
      <c r="D3657" s="150" t="s">
        <v>25</v>
      </c>
      <c r="E3657" s="141">
        <v>350000</v>
      </c>
      <c r="F3657" s="141">
        <v>350000</v>
      </c>
      <c r="G3657" s="141"/>
      <c r="H3657" s="141"/>
      <c r="I3657" s="141">
        <f t="shared" si="1081"/>
        <v>350000</v>
      </c>
      <c r="J3657" s="148"/>
    </row>
    <row r="3658" spans="1:10" s="146" customFormat="1" x14ac:dyDescent="0.2">
      <c r="A3658" s="186">
        <v>4222</v>
      </c>
      <c r="B3658" s="223" t="s">
        <v>130</v>
      </c>
      <c r="C3658" s="137">
        <v>43</v>
      </c>
      <c r="D3658" s="150" t="s">
        <v>25</v>
      </c>
      <c r="E3658" s="141">
        <v>20000</v>
      </c>
      <c r="F3658" s="141">
        <v>20000</v>
      </c>
      <c r="G3658" s="141"/>
      <c r="H3658" s="141"/>
      <c r="I3658" s="141">
        <f t="shared" si="1081"/>
        <v>20000</v>
      </c>
      <c r="J3658" s="148"/>
    </row>
    <row r="3659" spans="1:10" s="142" customFormat="1" x14ac:dyDescent="0.2">
      <c r="A3659" s="135">
        <v>426</v>
      </c>
      <c r="B3659" s="227" t="s">
        <v>939</v>
      </c>
      <c r="C3659" s="143"/>
      <c r="D3659" s="136"/>
      <c r="E3659" s="145">
        <f t="shared" ref="E3659:H3659" si="1088">E3660</f>
        <v>100000</v>
      </c>
      <c r="F3659" s="145">
        <f t="shared" si="1088"/>
        <v>100000</v>
      </c>
      <c r="G3659" s="145">
        <f t="shared" si="1088"/>
        <v>0</v>
      </c>
      <c r="H3659" s="145">
        <f t="shared" si="1088"/>
        <v>0</v>
      </c>
      <c r="I3659" s="145">
        <f t="shared" si="1081"/>
        <v>100000</v>
      </c>
      <c r="J3659" s="140"/>
    </row>
    <row r="3660" spans="1:10" s="142" customFormat="1" ht="15" x14ac:dyDescent="0.2">
      <c r="A3660" s="186">
        <v>4262</v>
      </c>
      <c r="B3660" s="223" t="s">
        <v>135</v>
      </c>
      <c r="C3660" s="137">
        <v>43</v>
      </c>
      <c r="D3660" s="150" t="s">
        <v>25</v>
      </c>
      <c r="E3660" s="141">
        <v>100000</v>
      </c>
      <c r="F3660" s="141">
        <v>100000</v>
      </c>
      <c r="G3660" s="141"/>
      <c r="H3660" s="141"/>
      <c r="I3660" s="141">
        <f t="shared" si="1081"/>
        <v>100000</v>
      </c>
      <c r="J3660" s="140"/>
    </row>
    <row r="3661" spans="1:10" s="115" customFormat="1" ht="31.5" x14ac:dyDescent="0.2">
      <c r="A3661" s="171" t="s">
        <v>780</v>
      </c>
      <c r="B3661" s="173" t="s">
        <v>723</v>
      </c>
      <c r="C3661" s="194"/>
      <c r="D3661" s="194"/>
      <c r="E3661" s="174">
        <f>E3662+E3687+E3691</f>
        <v>17045455</v>
      </c>
      <c r="F3661" s="174">
        <f>F3662+F3687+F3691</f>
        <v>17045455</v>
      </c>
      <c r="G3661" s="174">
        <f>G3662+G3687+G3691</f>
        <v>0</v>
      </c>
      <c r="H3661" s="174">
        <f>H3662+H3687+H3691</f>
        <v>0</v>
      </c>
      <c r="I3661" s="174">
        <f t="shared" si="1081"/>
        <v>17045455</v>
      </c>
      <c r="J3661" s="120"/>
    </row>
    <row r="3662" spans="1:10" x14ac:dyDescent="0.2">
      <c r="A3662" s="207" t="s">
        <v>950</v>
      </c>
      <c r="B3662" s="205" t="s">
        <v>951</v>
      </c>
      <c r="C3662" s="208"/>
      <c r="D3662" s="208"/>
      <c r="E3662" s="209">
        <f t="shared" ref="E3662:H3662" si="1089">E3663+E3668+E3672+E3682</f>
        <v>16070000</v>
      </c>
      <c r="F3662" s="209">
        <f t="shared" si="1089"/>
        <v>16070000</v>
      </c>
      <c r="G3662" s="209">
        <f t="shared" si="1089"/>
        <v>0</v>
      </c>
      <c r="H3662" s="209">
        <f t="shared" si="1089"/>
        <v>0</v>
      </c>
      <c r="I3662" s="209">
        <f t="shared" si="1081"/>
        <v>16070000</v>
      </c>
    </row>
    <row r="3663" spans="1:10" x14ac:dyDescent="0.2">
      <c r="A3663" s="210" t="s">
        <v>976</v>
      </c>
      <c r="B3663" s="211" t="s">
        <v>987</v>
      </c>
      <c r="C3663" s="212"/>
      <c r="D3663" s="212"/>
      <c r="E3663" s="213">
        <f t="shared" ref="E3663:H3663" si="1090">E3664</f>
        <v>3070000</v>
      </c>
      <c r="F3663" s="213">
        <f t="shared" si="1090"/>
        <v>3070000</v>
      </c>
      <c r="G3663" s="213">
        <f t="shared" si="1090"/>
        <v>0</v>
      </c>
      <c r="H3663" s="213">
        <f t="shared" si="1090"/>
        <v>0</v>
      </c>
      <c r="I3663" s="213">
        <f t="shared" si="1081"/>
        <v>3070000</v>
      </c>
    </row>
    <row r="3664" spans="1:10" s="115" customFormat="1" x14ac:dyDescent="0.2">
      <c r="A3664" s="126">
        <v>323</v>
      </c>
      <c r="B3664" s="227" t="s">
        <v>918</v>
      </c>
      <c r="C3664" s="117"/>
      <c r="D3664" s="128"/>
      <c r="E3664" s="121">
        <f>E3665+E3667+E3666</f>
        <v>3070000</v>
      </c>
      <c r="F3664" s="121">
        <f>F3665+F3667+F3666</f>
        <v>3070000</v>
      </c>
      <c r="G3664" s="121">
        <f>G3665+G3667+G3666</f>
        <v>0</v>
      </c>
      <c r="H3664" s="121">
        <f>H3665+H3667+H3666</f>
        <v>0</v>
      </c>
      <c r="I3664" s="121">
        <f t="shared" si="1081"/>
        <v>3070000</v>
      </c>
      <c r="J3664" s="120"/>
    </row>
    <row r="3665" spans="1:10" ht="15" x14ac:dyDescent="0.2">
      <c r="A3665" s="129">
        <v>3232</v>
      </c>
      <c r="B3665" s="222" t="s">
        <v>118</v>
      </c>
      <c r="C3665" s="111">
        <v>43</v>
      </c>
      <c r="D3665" s="112" t="s">
        <v>25</v>
      </c>
      <c r="E3665" s="179">
        <v>3000000</v>
      </c>
      <c r="F3665" s="179">
        <v>3000000</v>
      </c>
      <c r="G3665" s="179"/>
      <c r="H3665" s="179"/>
      <c r="I3665" s="179">
        <f t="shared" si="1081"/>
        <v>3000000</v>
      </c>
    </row>
    <row r="3666" spans="1:10" ht="15" x14ac:dyDescent="0.2">
      <c r="A3666" s="129">
        <v>3235</v>
      </c>
      <c r="B3666" s="222" t="s">
        <v>42</v>
      </c>
      <c r="C3666" s="111">
        <v>43</v>
      </c>
      <c r="D3666" s="112" t="s">
        <v>25</v>
      </c>
      <c r="E3666" s="179">
        <v>50000</v>
      </c>
      <c r="F3666" s="179">
        <v>50000</v>
      </c>
      <c r="G3666" s="179"/>
      <c r="H3666" s="179"/>
      <c r="I3666" s="179">
        <f t="shared" si="1081"/>
        <v>50000</v>
      </c>
    </row>
    <row r="3667" spans="1:10" ht="15" x14ac:dyDescent="0.2">
      <c r="A3667" s="129">
        <v>3238</v>
      </c>
      <c r="B3667" s="222" t="s">
        <v>122</v>
      </c>
      <c r="C3667" s="111">
        <v>43</v>
      </c>
      <c r="D3667" s="112" t="s">
        <v>25</v>
      </c>
      <c r="E3667" s="179">
        <v>20000</v>
      </c>
      <c r="F3667" s="179">
        <v>20000</v>
      </c>
      <c r="G3667" s="179"/>
      <c r="H3667" s="179"/>
      <c r="I3667" s="179">
        <f t="shared" si="1081"/>
        <v>20000</v>
      </c>
    </row>
    <row r="3668" spans="1:10" s="115" customFormat="1" x14ac:dyDescent="0.2">
      <c r="A3668" s="217">
        <v>41</v>
      </c>
      <c r="B3668" s="211" t="s">
        <v>993</v>
      </c>
      <c r="C3668" s="212"/>
      <c r="D3668" s="214"/>
      <c r="E3668" s="215">
        <f t="shared" ref="E3668:H3668" si="1091">E3669</f>
        <v>110000</v>
      </c>
      <c r="F3668" s="215">
        <f t="shared" si="1091"/>
        <v>110000</v>
      </c>
      <c r="G3668" s="215">
        <f t="shared" si="1091"/>
        <v>0</v>
      </c>
      <c r="H3668" s="215">
        <f t="shared" si="1091"/>
        <v>0</v>
      </c>
      <c r="I3668" s="215">
        <f t="shared" si="1081"/>
        <v>110000</v>
      </c>
      <c r="J3668" s="120"/>
    </row>
    <row r="3669" spans="1:10" x14ac:dyDescent="0.2">
      <c r="A3669" s="126">
        <v>412</v>
      </c>
      <c r="B3669" s="227" t="s">
        <v>935</v>
      </c>
      <c r="C3669" s="117"/>
      <c r="D3669" s="128"/>
      <c r="E3669" s="121">
        <f>E3670+E3671</f>
        <v>110000</v>
      </c>
      <c r="F3669" s="121">
        <f>F3670+F3671</f>
        <v>110000</v>
      </c>
      <c r="G3669" s="121">
        <f>G3670+G3671</f>
        <v>0</v>
      </c>
      <c r="H3669" s="121">
        <f>H3670+H3671</f>
        <v>0</v>
      </c>
      <c r="I3669" s="121">
        <f t="shared" si="1081"/>
        <v>110000</v>
      </c>
    </row>
    <row r="3670" spans="1:10" s="115" customFormat="1" x14ac:dyDescent="0.2">
      <c r="A3670" s="129">
        <v>4123</v>
      </c>
      <c r="B3670" s="222" t="s">
        <v>133</v>
      </c>
      <c r="C3670" s="111">
        <v>43</v>
      </c>
      <c r="D3670" s="112" t="s">
        <v>25</v>
      </c>
      <c r="E3670" s="179">
        <v>10000</v>
      </c>
      <c r="F3670" s="179">
        <v>10000</v>
      </c>
      <c r="G3670" s="179"/>
      <c r="H3670" s="179"/>
      <c r="I3670" s="179">
        <f t="shared" si="1081"/>
        <v>10000</v>
      </c>
      <c r="J3670" s="120"/>
    </row>
    <row r="3671" spans="1:10" ht="15" x14ac:dyDescent="0.2">
      <c r="A3671" s="129">
        <v>4126</v>
      </c>
      <c r="B3671" s="222" t="s">
        <v>4</v>
      </c>
      <c r="C3671" s="111">
        <v>43</v>
      </c>
      <c r="D3671" s="112" t="s">
        <v>25</v>
      </c>
      <c r="E3671" s="147">
        <v>100000</v>
      </c>
      <c r="F3671" s="147">
        <v>100000</v>
      </c>
      <c r="G3671" s="147"/>
      <c r="H3671" s="147"/>
      <c r="I3671" s="147">
        <f t="shared" si="1081"/>
        <v>100000</v>
      </c>
    </row>
    <row r="3672" spans="1:10" s="115" customFormat="1" x14ac:dyDescent="0.2">
      <c r="A3672" s="217">
        <v>42</v>
      </c>
      <c r="B3672" s="211" t="s">
        <v>994</v>
      </c>
      <c r="C3672" s="212"/>
      <c r="D3672" s="214"/>
      <c r="E3672" s="216">
        <f t="shared" ref="E3672:H3672" si="1092">E3673+E3675+E3679</f>
        <v>1840000</v>
      </c>
      <c r="F3672" s="216">
        <f t="shared" si="1092"/>
        <v>1840000</v>
      </c>
      <c r="G3672" s="216">
        <f t="shared" si="1092"/>
        <v>0</v>
      </c>
      <c r="H3672" s="216">
        <f t="shared" si="1092"/>
        <v>0</v>
      </c>
      <c r="I3672" s="216">
        <f t="shared" si="1081"/>
        <v>1840000</v>
      </c>
      <c r="J3672" s="120"/>
    </row>
    <row r="3673" spans="1:10" x14ac:dyDescent="0.2">
      <c r="A3673" s="126">
        <v>421</v>
      </c>
      <c r="B3673" s="119" t="s">
        <v>936</v>
      </c>
      <c r="C3673" s="117"/>
      <c r="D3673" s="128"/>
      <c r="E3673" s="121">
        <f>E3674</f>
        <v>1200000</v>
      </c>
      <c r="F3673" s="121">
        <f>F3674</f>
        <v>1200000</v>
      </c>
      <c r="G3673" s="121">
        <f>G3674</f>
        <v>0</v>
      </c>
      <c r="H3673" s="121">
        <f>H3674</f>
        <v>0</v>
      </c>
      <c r="I3673" s="121">
        <f t="shared" ref="I3673:I3743" si="1093">F3673-G3673+H3673</f>
        <v>1200000</v>
      </c>
    </row>
    <row r="3674" spans="1:10" ht="15" x14ac:dyDescent="0.2">
      <c r="A3674" s="129">
        <v>4214</v>
      </c>
      <c r="B3674" s="222" t="s">
        <v>154</v>
      </c>
      <c r="C3674" s="111">
        <v>43</v>
      </c>
      <c r="D3674" s="112" t="s">
        <v>25</v>
      </c>
      <c r="E3674" s="179">
        <v>1200000</v>
      </c>
      <c r="F3674" s="179">
        <v>1200000</v>
      </c>
      <c r="G3674" s="179"/>
      <c r="H3674" s="179"/>
      <c r="I3674" s="179">
        <f t="shared" si="1093"/>
        <v>1200000</v>
      </c>
    </row>
    <row r="3675" spans="1:10" s="115" customFormat="1" x14ac:dyDescent="0.2">
      <c r="A3675" s="126">
        <v>422</v>
      </c>
      <c r="B3675" s="227" t="s">
        <v>921</v>
      </c>
      <c r="C3675" s="117"/>
      <c r="D3675" s="128"/>
      <c r="E3675" s="121">
        <f>SUM(E3676:E3678)</f>
        <v>440000</v>
      </c>
      <c r="F3675" s="121">
        <f>SUM(F3676:F3678)</f>
        <v>440000</v>
      </c>
      <c r="G3675" s="121">
        <f>SUM(G3676:G3678)</f>
        <v>0</v>
      </c>
      <c r="H3675" s="121">
        <f>SUM(H3676:H3678)</f>
        <v>0</v>
      </c>
      <c r="I3675" s="121">
        <f t="shared" si="1093"/>
        <v>440000</v>
      </c>
      <c r="J3675" s="120"/>
    </row>
    <row r="3676" spans="1:10" ht="15" x14ac:dyDescent="0.2">
      <c r="A3676" s="129">
        <v>4221</v>
      </c>
      <c r="B3676" s="222" t="s">
        <v>129</v>
      </c>
      <c r="C3676" s="111">
        <v>43</v>
      </c>
      <c r="D3676" s="112" t="s">
        <v>25</v>
      </c>
      <c r="E3676" s="179">
        <v>50000</v>
      </c>
      <c r="F3676" s="179">
        <v>50000</v>
      </c>
      <c r="G3676" s="179"/>
      <c r="H3676" s="179"/>
      <c r="I3676" s="179">
        <f t="shared" si="1093"/>
        <v>50000</v>
      </c>
    </row>
    <row r="3677" spans="1:10" ht="15" x14ac:dyDescent="0.2">
      <c r="A3677" s="129">
        <v>4222</v>
      </c>
      <c r="B3677" s="222" t="s">
        <v>130</v>
      </c>
      <c r="C3677" s="111">
        <v>43</v>
      </c>
      <c r="D3677" s="112" t="s">
        <v>25</v>
      </c>
      <c r="E3677" s="179">
        <v>190000</v>
      </c>
      <c r="F3677" s="179">
        <v>190000</v>
      </c>
      <c r="G3677" s="179"/>
      <c r="H3677" s="179"/>
      <c r="I3677" s="179">
        <f t="shared" si="1093"/>
        <v>190000</v>
      </c>
    </row>
    <row r="3678" spans="1:10" ht="15" x14ac:dyDescent="0.2">
      <c r="A3678" s="129">
        <v>4227</v>
      </c>
      <c r="B3678" s="222" t="s">
        <v>132</v>
      </c>
      <c r="C3678" s="111">
        <v>43</v>
      </c>
      <c r="D3678" s="112" t="s">
        <v>25</v>
      </c>
      <c r="E3678" s="179">
        <v>200000</v>
      </c>
      <c r="F3678" s="179">
        <v>200000</v>
      </c>
      <c r="G3678" s="179"/>
      <c r="H3678" s="179"/>
      <c r="I3678" s="179">
        <f t="shared" si="1093"/>
        <v>200000</v>
      </c>
    </row>
    <row r="3679" spans="1:10" x14ac:dyDescent="0.2">
      <c r="A3679" s="126">
        <v>426</v>
      </c>
      <c r="B3679" s="227" t="s">
        <v>939</v>
      </c>
      <c r="C3679" s="117"/>
      <c r="D3679" s="128"/>
      <c r="E3679" s="121">
        <f>SUM(E3680:E3681)</f>
        <v>200000</v>
      </c>
      <c r="F3679" s="121">
        <f t="shared" ref="F3679:H3679" si="1094">SUM(F3680:F3681)</f>
        <v>200000</v>
      </c>
      <c r="G3679" s="121">
        <f t="shared" si="1094"/>
        <v>0</v>
      </c>
      <c r="H3679" s="121">
        <f t="shared" si="1094"/>
        <v>0</v>
      </c>
      <c r="I3679" s="121">
        <f t="shared" si="1093"/>
        <v>200000</v>
      </c>
    </row>
    <row r="3680" spans="1:10" s="115" customFormat="1" x14ac:dyDescent="0.2">
      <c r="A3680" s="129">
        <v>4262</v>
      </c>
      <c r="B3680" s="222" t="s">
        <v>135</v>
      </c>
      <c r="C3680" s="111">
        <v>43</v>
      </c>
      <c r="D3680" s="112" t="s">
        <v>25</v>
      </c>
      <c r="E3680" s="179">
        <v>100000</v>
      </c>
      <c r="F3680" s="179">
        <v>100000</v>
      </c>
      <c r="G3680" s="179"/>
      <c r="H3680" s="179"/>
      <c r="I3680" s="179">
        <f t="shared" si="1093"/>
        <v>100000</v>
      </c>
      <c r="J3680" s="120"/>
    </row>
    <row r="3681" spans="1:10" s="115" customFormat="1" x14ac:dyDescent="0.2">
      <c r="A3681" s="129">
        <v>4264</v>
      </c>
      <c r="B3681" s="222" t="s">
        <v>742</v>
      </c>
      <c r="C3681" s="111">
        <v>43</v>
      </c>
      <c r="D3681" s="112" t="s">
        <v>25</v>
      </c>
      <c r="E3681" s="179">
        <v>100000</v>
      </c>
      <c r="F3681" s="179">
        <v>100000</v>
      </c>
      <c r="G3681" s="179"/>
      <c r="H3681" s="179"/>
      <c r="I3681" s="179">
        <f t="shared" si="1093"/>
        <v>100000</v>
      </c>
      <c r="J3681" s="120"/>
    </row>
    <row r="3682" spans="1:10" s="115" customFormat="1" x14ac:dyDescent="0.2">
      <c r="A3682" s="217">
        <v>45</v>
      </c>
      <c r="B3682" s="211" t="s">
        <v>996</v>
      </c>
      <c r="C3682" s="212"/>
      <c r="D3682" s="214"/>
      <c r="E3682" s="215">
        <f t="shared" ref="E3682:H3682" si="1095">E3683+E3685</f>
        <v>11050000</v>
      </c>
      <c r="F3682" s="215">
        <f t="shared" si="1095"/>
        <v>11050000</v>
      </c>
      <c r="G3682" s="215">
        <f t="shared" si="1095"/>
        <v>0</v>
      </c>
      <c r="H3682" s="215">
        <f t="shared" si="1095"/>
        <v>0</v>
      </c>
      <c r="I3682" s="215">
        <f t="shared" si="1093"/>
        <v>11050000</v>
      </c>
      <c r="J3682" s="120"/>
    </row>
    <row r="3683" spans="1:10" s="115" customFormat="1" x14ac:dyDescent="0.2">
      <c r="A3683" s="126">
        <v>451</v>
      </c>
      <c r="B3683" s="144" t="s">
        <v>136</v>
      </c>
      <c r="C3683" s="117"/>
      <c r="D3683" s="128"/>
      <c r="E3683" s="121">
        <f>E3684</f>
        <v>10550000</v>
      </c>
      <c r="F3683" s="121">
        <f>F3684</f>
        <v>10550000</v>
      </c>
      <c r="G3683" s="121">
        <f>G3684</f>
        <v>0</v>
      </c>
      <c r="H3683" s="121">
        <f>H3684</f>
        <v>0</v>
      </c>
      <c r="I3683" s="121">
        <f t="shared" si="1093"/>
        <v>10550000</v>
      </c>
      <c r="J3683" s="120"/>
    </row>
    <row r="3684" spans="1:10" ht="15" x14ac:dyDescent="0.2">
      <c r="A3684" s="129">
        <v>4511</v>
      </c>
      <c r="B3684" s="222" t="s">
        <v>136</v>
      </c>
      <c r="C3684" s="111">
        <v>43</v>
      </c>
      <c r="D3684" s="112" t="s">
        <v>25</v>
      </c>
      <c r="E3684" s="179">
        <v>10550000</v>
      </c>
      <c r="F3684" s="179">
        <v>10550000</v>
      </c>
      <c r="G3684" s="179"/>
      <c r="H3684" s="179"/>
      <c r="I3684" s="179">
        <f t="shared" si="1093"/>
        <v>10550000</v>
      </c>
    </row>
    <row r="3685" spans="1:10" s="115" customFormat="1" x14ac:dyDescent="0.2">
      <c r="A3685" s="126">
        <v>452</v>
      </c>
      <c r="B3685" s="144" t="s">
        <v>137</v>
      </c>
      <c r="C3685" s="117"/>
      <c r="D3685" s="128"/>
      <c r="E3685" s="121">
        <f>E3686</f>
        <v>500000</v>
      </c>
      <c r="F3685" s="121">
        <f>F3686</f>
        <v>500000</v>
      </c>
      <c r="G3685" s="121">
        <f>G3686</f>
        <v>0</v>
      </c>
      <c r="H3685" s="121">
        <f>H3686</f>
        <v>0</v>
      </c>
      <c r="I3685" s="121">
        <f t="shared" si="1093"/>
        <v>500000</v>
      </c>
      <c r="J3685" s="120"/>
    </row>
    <row r="3686" spans="1:10" ht="15" x14ac:dyDescent="0.2">
      <c r="A3686" s="129">
        <v>4521</v>
      </c>
      <c r="B3686" s="222" t="s">
        <v>137</v>
      </c>
      <c r="C3686" s="111">
        <v>43</v>
      </c>
      <c r="D3686" s="112" t="s">
        <v>25</v>
      </c>
      <c r="E3686" s="179">
        <v>500000</v>
      </c>
      <c r="F3686" s="179">
        <v>500000</v>
      </c>
      <c r="G3686" s="179"/>
      <c r="H3686" s="179"/>
      <c r="I3686" s="179">
        <f t="shared" si="1093"/>
        <v>500000</v>
      </c>
    </row>
    <row r="3687" spans="1:10" x14ac:dyDescent="0.2">
      <c r="A3687" s="207" t="s">
        <v>952</v>
      </c>
      <c r="B3687" s="205" t="s">
        <v>953</v>
      </c>
      <c r="C3687" s="208"/>
      <c r="D3687" s="208"/>
      <c r="E3687" s="209">
        <f t="shared" ref="E3687:H3687" si="1096">E3688</f>
        <v>975455</v>
      </c>
      <c r="F3687" s="209">
        <f t="shared" si="1096"/>
        <v>975455</v>
      </c>
      <c r="G3687" s="209">
        <f t="shared" si="1096"/>
        <v>0</v>
      </c>
      <c r="H3687" s="209">
        <f t="shared" si="1096"/>
        <v>0</v>
      </c>
      <c r="I3687" s="209">
        <f t="shared" si="1093"/>
        <v>975455</v>
      </c>
    </row>
    <row r="3688" spans="1:10" x14ac:dyDescent="0.2">
      <c r="A3688" s="210" t="s">
        <v>977</v>
      </c>
      <c r="B3688" s="211" t="s">
        <v>994</v>
      </c>
      <c r="C3688" s="212"/>
      <c r="D3688" s="212"/>
      <c r="E3688" s="213">
        <f t="shared" ref="E3688:H3688" si="1097">E3689</f>
        <v>975455</v>
      </c>
      <c r="F3688" s="213">
        <f t="shared" si="1097"/>
        <v>975455</v>
      </c>
      <c r="G3688" s="213">
        <f t="shared" si="1097"/>
        <v>0</v>
      </c>
      <c r="H3688" s="213">
        <f t="shared" si="1097"/>
        <v>0</v>
      </c>
      <c r="I3688" s="213">
        <f t="shared" si="1093"/>
        <v>975455</v>
      </c>
    </row>
    <row r="3689" spans="1:10" x14ac:dyDescent="0.2">
      <c r="A3689" s="126">
        <v>421</v>
      </c>
      <c r="B3689" s="119" t="s">
        <v>936</v>
      </c>
      <c r="C3689" s="117"/>
      <c r="D3689" s="128"/>
      <c r="E3689" s="121">
        <f t="shared" ref="E3689:H3689" si="1098">E3690</f>
        <v>975455</v>
      </c>
      <c r="F3689" s="121">
        <f t="shared" si="1098"/>
        <v>975455</v>
      </c>
      <c r="G3689" s="121">
        <f t="shared" si="1098"/>
        <v>0</v>
      </c>
      <c r="H3689" s="121">
        <f t="shared" si="1098"/>
        <v>0</v>
      </c>
      <c r="I3689" s="121">
        <f t="shared" si="1093"/>
        <v>975455</v>
      </c>
    </row>
    <row r="3690" spans="1:10" ht="15" x14ac:dyDescent="0.2">
      <c r="A3690" s="129">
        <v>4214</v>
      </c>
      <c r="B3690" s="222" t="s">
        <v>154</v>
      </c>
      <c r="C3690" s="111">
        <v>51</v>
      </c>
      <c r="D3690" s="112" t="s">
        <v>25</v>
      </c>
      <c r="E3690" s="147">
        <v>975455</v>
      </c>
      <c r="F3690" s="147">
        <v>975455</v>
      </c>
      <c r="G3690" s="147"/>
      <c r="H3690" s="147"/>
      <c r="I3690" s="147">
        <f t="shared" si="1093"/>
        <v>975455</v>
      </c>
    </row>
    <row r="3691" spans="1:10" ht="33.75" customHeight="1" x14ac:dyDescent="0.2">
      <c r="A3691" s="207" t="s">
        <v>968</v>
      </c>
      <c r="B3691" s="205" t="s">
        <v>969</v>
      </c>
      <c r="C3691" s="208"/>
      <c r="D3691" s="208"/>
      <c r="E3691" s="209">
        <f t="shared" ref="E3691:H3691" si="1099">E3692</f>
        <v>0</v>
      </c>
      <c r="F3691" s="209">
        <f t="shared" si="1099"/>
        <v>0</v>
      </c>
      <c r="G3691" s="209">
        <f t="shared" si="1099"/>
        <v>0</v>
      </c>
      <c r="H3691" s="209">
        <f t="shared" si="1099"/>
        <v>0</v>
      </c>
      <c r="I3691" s="209">
        <f t="shared" si="1093"/>
        <v>0</v>
      </c>
    </row>
    <row r="3692" spans="1:10" x14ac:dyDescent="0.2">
      <c r="A3692" s="210" t="s">
        <v>976</v>
      </c>
      <c r="B3692" s="211" t="s">
        <v>987</v>
      </c>
      <c r="C3692" s="212"/>
      <c r="D3692" s="212"/>
      <c r="E3692" s="213">
        <f t="shared" ref="E3692:H3692" si="1100">E3693</f>
        <v>0</v>
      </c>
      <c r="F3692" s="213">
        <f t="shared" si="1100"/>
        <v>0</v>
      </c>
      <c r="G3692" s="213">
        <f t="shared" si="1100"/>
        <v>0</v>
      </c>
      <c r="H3692" s="213">
        <f t="shared" si="1100"/>
        <v>0</v>
      </c>
      <c r="I3692" s="213">
        <f t="shared" si="1093"/>
        <v>0</v>
      </c>
    </row>
    <row r="3693" spans="1:10" x14ac:dyDescent="0.2">
      <c r="A3693" s="126">
        <v>323</v>
      </c>
      <c r="B3693" s="227" t="s">
        <v>918</v>
      </c>
      <c r="C3693" s="117"/>
      <c r="D3693" s="128"/>
      <c r="E3693" s="121">
        <f t="shared" ref="E3693:H3693" si="1101">E3694</f>
        <v>0</v>
      </c>
      <c r="F3693" s="121">
        <f t="shared" si="1101"/>
        <v>0</v>
      </c>
      <c r="G3693" s="121">
        <f t="shared" si="1101"/>
        <v>0</v>
      </c>
      <c r="H3693" s="121">
        <f t="shared" si="1101"/>
        <v>0</v>
      </c>
      <c r="I3693" s="121">
        <f t="shared" si="1093"/>
        <v>0</v>
      </c>
    </row>
    <row r="3694" spans="1:10" ht="15" x14ac:dyDescent="0.2">
      <c r="A3694" s="129">
        <v>3232</v>
      </c>
      <c r="B3694" s="222" t="s">
        <v>118</v>
      </c>
      <c r="C3694" s="111">
        <v>71</v>
      </c>
      <c r="D3694" s="112" t="s">
        <v>25</v>
      </c>
      <c r="E3694" s="147">
        <v>0</v>
      </c>
      <c r="F3694" s="147">
        <v>0</v>
      </c>
      <c r="G3694" s="147"/>
      <c r="H3694" s="147"/>
      <c r="I3694" s="147">
        <f t="shared" si="1093"/>
        <v>0</v>
      </c>
    </row>
    <row r="3695" spans="1:10" s="115" customFormat="1" ht="31.5" x14ac:dyDescent="0.2">
      <c r="A3695" s="171" t="s">
        <v>781</v>
      </c>
      <c r="B3695" s="173" t="s">
        <v>728</v>
      </c>
      <c r="C3695" s="194"/>
      <c r="D3695" s="194"/>
      <c r="E3695" s="174">
        <f t="shared" ref="E3695:H3698" si="1102">E3696</f>
        <v>1600000</v>
      </c>
      <c r="F3695" s="174">
        <f t="shared" si="1102"/>
        <v>1600000</v>
      </c>
      <c r="G3695" s="174">
        <f t="shared" si="1102"/>
        <v>0</v>
      </c>
      <c r="H3695" s="174">
        <f t="shared" si="1102"/>
        <v>0</v>
      </c>
      <c r="I3695" s="174">
        <f t="shared" si="1093"/>
        <v>1600000</v>
      </c>
      <c r="J3695" s="120"/>
    </row>
    <row r="3696" spans="1:10" x14ac:dyDescent="0.2">
      <c r="A3696" s="207" t="s">
        <v>950</v>
      </c>
      <c r="B3696" s="205" t="s">
        <v>951</v>
      </c>
      <c r="C3696" s="208"/>
      <c r="D3696" s="208"/>
      <c r="E3696" s="209">
        <f t="shared" si="1102"/>
        <v>1600000</v>
      </c>
      <c r="F3696" s="209">
        <f t="shared" si="1102"/>
        <v>1600000</v>
      </c>
      <c r="G3696" s="209">
        <f t="shared" si="1102"/>
        <v>0</v>
      </c>
      <c r="H3696" s="209">
        <f t="shared" si="1102"/>
        <v>0</v>
      </c>
      <c r="I3696" s="209">
        <f t="shared" si="1093"/>
        <v>1600000</v>
      </c>
    </row>
    <row r="3697" spans="1:10" x14ac:dyDescent="0.2">
      <c r="A3697" s="210" t="s">
        <v>978</v>
      </c>
      <c r="B3697" s="211" t="s">
        <v>988</v>
      </c>
      <c r="C3697" s="212"/>
      <c r="D3697" s="212"/>
      <c r="E3697" s="213">
        <f t="shared" ref="E3697:H3697" si="1103">E3698</f>
        <v>1600000</v>
      </c>
      <c r="F3697" s="213">
        <f t="shared" si="1103"/>
        <v>1600000</v>
      </c>
      <c r="G3697" s="213">
        <f t="shared" si="1103"/>
        <v>0</v>
      </c>
      <c r="H3697" s="213">
        <f t="shared" si="1103"/>
        <v>0</v>
      </c>
      <c r="I3697" s="213">
        <f t="shared" si="1093"/>
        <v>1600000</v>
      </c>
    </row>
    <row r="3698" spans="1:10" x14ac:dyDescent="0.2">
      <c r="A3698" s="126">
        <v>342</v>
      </c>
      <c r="B3698" s="119" t="s">
        <v>922</v>
      </c>
      <c r="C3698" s="117"/>
      <c r="D3698" s="128"/>
      <c r="E3698" s="121">
        <f t="shared" si="1102"/>
        <v>1600000</v>
      </c>
      <c r="F3698" s="121">
        <f t="shared" si="1102"/>
        <v>1600000</v>
      </c>
      <c r="G3698" s="121">
        <f t="shared" si="1102"/>
        <v>0</v>
      </c>
      <c r="H3698" s="121">
        <f t="shared" si="1102"/>
        <v>0</v>
      </c>
      <c r="I3698" s="121">
        <f t="shared" si="1093"/>
        <v>1600000</v>
      </c>
    </row>
    <row r="3699" spans="1:10" s="115" customFormat="1" ht="30" x14ac:dyDescent="0.2">
      <c r="A3699" s="129">
        <v>3421</v>
      </c>
      <c r="B3699" s="222" t="s">
        <v>730</v>
      </c>
      <c r="C3699" s="111">
        <v>43</v>
      </c>
      <c r="D3699" s="112" t="s">
        <v>25</v>
      </c>
      <c r="E3699" s="179">
        <v>1600000</v>
      </c>
      <c r="F3699" s="179">
        <v>1600000</v>
      </c>
      <c r="G3699" s="179"/>
      <c r="H3699" s="179"/>
      <c r="I3699" s="179">
        <f t="shared" si="1093"/>
        <v>1600000</v>
      </c>
      <c r="J3699" s="120"/>
    </row>
    <row r="3700" spans="1:10" s="115" customFormat="1" ht="47.25" x14ac:dyDescent="0.2">
      <c r="A3700" s="171" t="s">
        <v>783</v>
      </c>
      <c r="B3700" s="173" t="s">
        <v>782</v>
      </c>
      <c r="C3700" s="194"/>
      <c r="D3700" s="194"/>
      <c r="E3700" s="174">
        <f>E3701+E3718</f>
        <v>450300</v>
      </c>
      <c r="F3700" s="174">
        <f>F3701+F3718</f>
        <v>450300</v>
      </c>
      <c r="G3700" s="174">
        <f>G3701+G3718</f>
        <v>0</v>
      </c>
      <c r="H3700" s="174">
        <f>H3701+H3718</f>
        <v>0</v>
      </c>
      <c r="I3700" s="174">
        <f t="shared" si="1093"/>
        <v>450300</v>
      </c>
      <c r="J3700" s="120"/>
    </row>
    <row r="3701" spans="1:10" x14ac:dyDescent="0.2">
      <c r="A3701" s="207" t="s">
        <v>950</v>
      </c>
      <c r="B3701" s="205" t="s">
        <v>951</v>
      </c>
      <c r="C3701" s="208"/>
      <c r="D3701" s="208"/>
      <c r="E3701" s="209">
        <f>E3702+E3709+E3715+E3712</f>
        <v>89600</v>
      </c>
      <c r="F3701" s="209">
        <f t="shared" ref="F3701:H3701" si="1104">F3702+F3709+F3715+F3712</f>
        <v>89600</v>
      </c>
      <c r="G3701" s="209">
        <f t="shared" si="1104"/>
        <v>0</v>
      </c>
      <c r="H3701" s="209">
        <f t="shared" si="1104"/>
        <v>0</v>
      </c>
      <c r="I3701" s="209">
        <f t="shared" si="1093"/>
        <v>89600</v>
      </c>
    </row>
    <row r="3702" spans="1:10" x14ac:dyDescent="0.2">
      <c r="A3702" s="210" t="s">
        <v>944</v>
      </c>
      <c r="B3702" s="211" t="s">
        <v>986</v>
      </c>
      <c r="C3702" s="212"/>
      <c r="D3702" s="212"/>
      <c r="E3702" s="213">
        <f t="shared" ref="E3702:H3702" si="1105">E3703+E3705+E3707</f>
        <v>8600</v>
      </c>
      <c r="F3702" s="213">
        <f t="shared" si="1105"/>
        <v>8600</v>
      </c>
      <c r="G3702" s="213">
        <f t="shared" si="1105"/>
        <v>0</v>
      </c>
      <c r="H3702" s="213">
        <f t="shared" si="1105"/>
        <v>0</v>
      </c>
      <c r="I3702" s="213">
        <f t="shared" si="1093"/>
        <v>8600</v>
      </c>
    </row>
    <row r="3703" spans="1:10" x14ac:dyDescent="0.2">
      <c r="A3703" s="126">
        <v>311</v>
      </c>
      <c r="B3703" s="226" t="s">
        <v>914</v>
      </c>
      <c r="C3703" s="117"/>
      <c r="D3703" s="128"/>
      <c r="E3703" s="121">
        <f>E3704</f>
        <v>7000</v>
      </c>
      <c r="F3703" s="121">
        <f>F3704</f>
        <v>7000</v>
      </c>
      <c r="G3703" s="121">
        <f>G3704</f>
        <v>0</v>
      </c>
      <c r="H3703" s="121">
        <f>H3704</f>
        <v>0</v>
      </c>
      <c r="I3703" s="121">
        <f t="shared" si="1093"/>
        <v>7000</v>
      </c>
    </row>
    <row r="3704" spans="1:10" s="115" customFormat="1" x14ac:dyDescent="0.2">
      <c r="A3704" s="129">
        <v>3111</v>
      </c>
      <c r="B3704" s="222" t="s">
        <v>19</v>
      </c>
      <c r="C3704" s="111">
        <v>43</v>
      </c>
      <c r="D3704" s="112" t="s">
        <v>25</v>
      </c>
      <c r="E3704" s="147">
        <v>7000</v>
      </c>
      <c r="F3704" s="147">
        <v>7000</v>
      </c>
      <c r="G3704" s="147"/>
      <c r="H3704" s="147"/>
      <c r="I3704" s="147">
        <f t="shared" si="1093"/>
        <v>7000</v>
      </c>
      <c r="J3704" s="120"/>
    </row>
    <row r="3705" spans="1:10" x14ac:dyDescent="0.2">
      <c r="A3705" s="126">
        <v>312</v>
      </c>
      <c r="B3705" s="227" t="s">
        <v>22</v>
      </c>
      <c r="C3705" s="117"/>
      <c r="D3705" s="128"/>
      <c r="E3705" s="121">
        <f>E3706</f>
        <v>100</v>
      </c>
      <c r="F3705" s="121">
        <f>F3706</f>
        <v>100</v>
      </c>
      <c r="G3705" s="121">
        <f>G3706</f>
        <v>0</v>
      </c>
      <c r="H3705" s="121">
        <f>H3706</f>
        <v>0</v>
      </c>
      <c r="I3705" s="121">
        <f t="shared" si="1093"/>
        <v>100</v>
      </c>
    </row>
    <row r="3706" spans="1:10" s="115" customFormat="1" x14ac:dyDescent="0.2">
      <c r="A3706" s="129">
        <v>3121</v>
      </c>
      <c r="B3706" s="222" t="s">
        <v>138</v>
      </c>
      <c r="C3706" s="111">
        <v>43</v>
      </c>
      <c r="D3706" s="112" t="s">
        <v>25</v>
      </c>
      <c r="E3706" s="147">
        <v>100</v>
      </c>
      <c r="F3706" s="147">
        <v>100</v>
      </c>
      <c r="G3706" s="147"/>
      <c r="H3706" s="147"/>
      <c r="I3706" s="147">
        <f t="shared" si="1093"/>
        <v>100</v>
      </c>
      <c r="J3706" s="120"/>
    </row>
    <row r="3707" spans="1:10" x14ac:dyDescent="0.2">
      <c r="A3707" s="126">
        <v>313</v>
      </c>
      <c r="B3707" s="227" t="s">
        <v>915</v>
      </c>
      <c r="C3707" s="117"/>
      <c r="D3707" s="128"/>
      <c r="E3707" s="121">
        <f>E3708</f>
        <v>1500</v>
      </c>
      <c r="F3707" s="121">
        <f>F3708</f>
        <v>1500</v>
      </c>
      <c r="G3707" s="121">
        <f>G3708</f>
        <v>0</v>
      </c>
      <c r="H3707" s="121">
        <f>H3708</f>
        <v>0</v>
      </c>
      <c r="I3707" s="121">
        <f t="shared" si="1093"/>
        <v>1500</v>
      </c>
    </row>
    <row r="3708" spans="1:10" s="115" customFormat="1" x14ac:dyDescent="0.2">
      <c r="A3708" s="129">
        <v>3132</v>
      </c>
      <c r="B3708" s="222" t="s">
        <v>280</v>
      </c>
      <c r="C3708" s="111">
        <v>43</v>
      </c>
      <c r="D3708" s="112" t="s">
        <v>25</v>
      </c>
      <c r="E3708" s="147">
        <v>1500</v>
      </c>
      <c r="F3708" s="147">
        <v>1500</v>
      </c>
      <c r="G3708" s="147"/>
      <c r="H3708" s="147"/>
      <c r="I3708" s="147">
        <f t="shared" si="1093"/>
        <v>1500</v>
      </c>
      <c r="J3708" s="120"/>
    </row>
    <row r="3709" spans="1:10" s="115" customFormat="1" x14ac:dyDescent="0.2">
      <c r="A3709" s="217">
        <v>32</v>
      </c>
      <c r="B3709" s="211" t="s">
        <v>987</v>
      </c>
      <c r="C3709" s="212"/>
      <c r="D3709" s="214"/>
      <c r="E3709" s="216">
        <f t="shared" ref="E3709:H3709" si="1106">E3710</f>
        <v>1000</v>
      </c>
      <c r="F3709" s="216">
        <f t="shared" si="1106"/>
        <v>1000</v>
      </c>
      <c r="G3709" s="216">
        <f t="shared" si="1106"/>
        <v>0</v>
      </c>
      <c r="H3709" s="216">
        <f t="shared" si="1106"/>
        <v>0</v>
      </c>
      <c r="I3709" s="216">
        <f t="shared" si="1093"/>
        <v>1000</v>
      </c>
      <c r="J3709" s="120"/>
    </row>
    <row r="3710" spans="1:10" x14ac:dyDescent="0.2">
      <c r="A3710" s="126">
        <v>321</v>
      </c>
      <c r="B3710" s="227" t="s">
        <v>916</v>
      </c>
      <c r="C3710" s="117"/>
      <c r="D3710" s="128"/>
      <c r="E3710" s="121">
        <f t="shared" ref="E3710:H3710" si="1107">E3711</f>
        <v>1000</v>
      </c>
      <c r="F3710" s="121">
        <f t="shared" si="1107"/>
        <v>1000</v>
      </c>
      <c r="G3710" s="121">
        <f t="shared" si="1107"/>
        <v>0</v>
      </c>
      <c r="H3710" s="121">
        <f t="shared" si="1107"/>
        <v>0</v>
      </c>
      <c r="I3710" s="121">
        <f t="shared" si="1093"/>
        <v>1000</v>
      </c>
    </row>
    <row r="3711" spans="1:10" s="115" customFormat="1" x14ac:dyDescent="0.2">
      <c r="A3711" s="129">
        <v>3211</v>
      </c>
      <c r="B3711" s="222" t="s">
        <v>110</v>
      </c>
      <c r="C3711" s="111">
        <v>43</v>
      </c>
      <c r="D3711" s="112" t="s">
        <v>25</v>
      </c>
      <c r="E3711" s="147">
        <v>1000</v>
      </c>
      <c r="F3711" s="147">
        <v>1000</v>
      </c>
      <c r="G3711" s="147"/>
      <c r="H3711" s="147"/>
      <c r="I3711" s="147">
        <f t="shared" si="1093"/>
        <v>1000</v>
      </c>
      <c r="J3711" s="120"/>
    </row>
    <row r="3712" spans="1:10" s="115" customFormat="1" x14ac:dyDescent="0.2">
      <c r="A3712" s="217">
        <v>42</v>
      </c>
      <c r="B3712" s="211" t="s">
        <v>994</v>
      </c>
      <c r="C3712" s="212"/>
      <c r="D3712" s="214"/>
      <c r="E3712" s="216">
        <f>E3713</f>
        <v>24000</v>
      </c>
      <c r="F3712" s="216">
        <f t="shared" ref="F3712:F3713" si="1108">F3713</f>
        <v>24000</v>
      </c>
      <c r="G3712" s="216">
        <f t="shared" ref="G3712:G3713" si="1109">G3713</f>
        <v>0</v>
      </c>
      <c r="H3712" s="216">
        <f t="shared" ref="H3712:H3713" si="1110">H3713</f>
        <v>0</v>
      </c>
      <c r="I3712" s="216">
        <f t="shared" ref="I3712:I3714" si="1111">F3712-G3712+H3712</f>
        <v>24000</v>
      </c>
      <c r="J3712" s="120"/>
    </row>
    <row r="3713" spans="1:10" x14ac:dyDescent="0.2">
      <c r="A3713" s="126">
        <v>426</v>
      </c>
      <c r="B3713" s="227" t="s">
        <v>939</v>
      </c>
      <c r="C3713" s="117"/>
      <c r="D3713" s="128"/>
      <c r="E3713" s="121">
        <f>E3714</f>
        <v>24000</v>
      </c>
      <c r="F3713" s="121">
        <f t="shared" si="1108"/>
        <v>24000</v>
      </c>
      <c r="G3713" s="121">
        <f t="shared" si="1109"/>
        <v>0</v>
      </c>
      <c r="H3713" s="121">
        <f t="shared" si="1110"/>
        <v>0</v>
      </c>
      <c r="I3713" s="121">
        <f t="shared" si="1111"/>
        <v>24000</v>
      </c>
    </row>
    <row r="3714" spans="1:10" ht="15" x14ac:dyDescent="0.2">
      <c r="A3714" s="129">
        <v>4264</v>
      </c>
      <c r="B3714" s="222" t="s">
        <v>742</v>
      </c>
      <c r="C3714" s="111">
        <v>43</v>
      </c>
      <c r="D3714" s="112" t="s">
        <v>25</v>
      </c>
      <c r="E3714" s="147">
        <v>24000</v>
      </c>
      <c r="F3714" s="147">
        <v>24000</v>
      </c>
      <c r="G3714" s="147"/>
      <c r="H3714" s="147"/>
      <c r="I3714" s="147">
        <f t="shared" si="1111"/>
        <v>24000</v>
      </c>
    </row>
    <row r="3715" spans="1:10" s="115" customFormat="1" x14ac:dyDescent="0.2">
      <c r="A3715" s="217">
        <v>45</v>
      </c>
      <c r="B3715" s="211" t="s">
        <v>996</v>
      </c>
      <c r="C3715" s="212"/>
      <c r="D3715" s="214"/>
      <c r="E3715" s="216">
        <f t="shared" ref="E3715:H3715" si="1112">E3716</f>
        <v>56000</v>
      </c>
      <c r="F3715" s="216">
        <f t="shared" si="1112"/>
        <v>56000</v>
      </c>
      <c r="G3715" s="216">
        <f t="shared" si="1112"/>
        <v>0</v>
      </c>
      <c r="H3715" s="216">
        <f t="shared" si="1112"/>
        <v>0</v>
      </c>
      <c r="I3715" s="216">
        <f t="shared" si="1093"/>
        <v>56000</v>
      </c>
      <c r="J3715" s="120"/>
    </row>
    <row r="3716" spans="1:10" x14ac:dyDescent="0.2">
      <c r="A3716" s="126">
        <v>454</v>
      </c>
      <c r="B3716" s="119" t="s">
        <v>743</v>
      </c>
      <c r="C3716" s="117"/>
      <c r="D3716" s="128"/>
      <c r="E3716" s="121">
        <f t="shared" ref="E3716:H3716" si="1113">E3717</f>
        <v>56000</v>
      </c>
      <c r="F3716" s="121">
        <f t="shared" si="1113"/>
        <v>56000</v>
      </c>
      <c r="G3716" s="121">
        <f t="shared" si="1113"/>
        <v>0</v>
      </c>
      <c r="H3716" s="121">
        <f t="shared" si="1113"/>
        <v>0</v>
      </c>
      <c r="I3716" s="121">
        <f t="shared" si="1093"/>
        <v>56000</v>
      </c>
    </row>
    <row r="3717" spans="1:10" s="115" customFormat="1" x14ac:dyDescent="0.2">
      <c r="A3717" s="129">
        <v>4541</v>
      </c>
      <c r="B3717" s="222" t="s">
        <v>743</v>
      </c>
      <c r="C3717" s="111">
        <v>43</v>
      </c>
      <c r="D3717" s="112" t="s">
        <v>25</v>
      </c>
      <c r="E3717" s="147">
        <v>56000</v>
      </c>
      <c r="F3717" s="147">
        <v>56000</v>
      </c>
      <c r="G3717" s="147"/>
      <c r="H3717" s="147"/>
      <c r="I3717" s="147">
        <f t="shared" si="1093"/>
        <v>56000</v>
      </c>
      <c r="J3717" s="120"/>
    </row>
    <row r="3718" spans="1:10" s="146" customFormat="1" x14ac:dyDescent="0.2">
      <c r="A3718" s="207" t="s">
        <v>948</v>
      </c>
      <c r="B3718" s="205" t="s">
        <v>949</v>
      </c>
      <c r="C3718" s="208"/>
      <c r="D3718" s="208"/>
      <c r="E3718" s="209">
        <f>E3719+E3726+E3732+E3729</f>
        <v>360700</v>
      </c>
      <c r="F3718" s="209">
        <f t="shared" ref="F3718:H3718" si="1114">F3719+F3726+F3732+F3729</f>
        <v>360700</v>
      </c>
      <c r="G3718" s="209">
        <f t="shared" si="1114"/>
        <v>0</v>
      </c>
      <c r="H3718" s="209">
        <f t="shared" si="1114"/>
        <v>0</v>
      </c>
      <c r="I3718" s="209">
        <f t="shared" si="1093"/>
        <v>360700</v>
      </c>
      <c r="J3718" s="148"/>
    </row>
    <row r="3719" spans="1:10" s="115" customFormat="1" x14ac:dyDescent="0.2">
      <c r="A3719" s="210" t="s">
        <v>944</v>
      </c>
      <c r="B3719" s="211" t="s">
        <v>986</v>
      </c>
      <c r="C3719" s="212"/>
      <c r="D3719" s="212"/>
      <c r="E3719" s="213">
        <f t="shared" ref="E3719:H3719" si="1115">E3720+E3722+E3724</f>
        <v>45600</v>
      </c>
      <c r="F3719" s="213">
        <f t="shared" si="1115"/>
        <v>45600</v>
      </c>
      <c r="G3719" s="213">
        <f t="shared" si="1115"/>
        <v>0</v>
      </c>
      <c r="H3719" s="213">
        <f t="shared" si="1115"/>
        <v>0</v>
      </c>
      <c r="I3719" s="213">
        <f t="shared" si="1093"/>
        <v>45600</v>
      </c>
      <c r="J3719" s="120"/>
    </row>
    <row r="3720" spans="1:10" s="115" customFormat="1" x14ac:dyDescent="0.2">
      <c r="A3720" s="126">
        <v>311</v>
      </c>
      <c r="B3720" s="226" t="s">
        <v>914</v>
      </c>
      <c r="C3720" s="117"/>
      <c r="D3720" s="128"/>
      <c r="E3720" s="121">
        <f>E3721</f>
        <v>39000</v>
      </c>
      <c r="F3720" s="121">
        <f>F3721</f>
        <v>39000</v>
      </c>
      <c r="G3720" s="121">
        <f>G3721</f>
        <v>0</v>
      </c>
      <c r="H3720" s="121">
        <f>H3721</f>
        <v>0</v>
      </c>
      <c r="I3720" s="121">
        <f t="shared" si="1093"/>
        <v>39000</v>
      </c>
      <c r="J3720" s="120"/>
    </row>
    <row r="3721" spans="1:10" ht="15" x14ac:dyDescent="0.2">
      <c r="A3721" s="129">
        <v>3111</v>
      </c>
      <c r="B3721" s="222" t="s">
        <v>19</v>
      </c>
      <c r="C3721" s="111">
        <v>559</v>
      </c>
      <c r="D3721" s="112" t="s">
        <v>25</v>
      </c>
      <c r="E3721" s="147">
        <v>39000</v>
      </c>
      <c r="F3721" s="147">
        <v>39000</v>
      </c>
      <c r="G3721" s="147"/>
      <c r="H3721" s="147"/>
      <c r="I3721" s="147">
        <f t="shared" si="1093"/>
        <v>39000</v>
      </c>
    </row>
    <row r="3722" spans="1:10" x14ac:dyDescent="0.2">
      <c r="A3722" s="126">
        <v>312</v>
      </c>
      <c r="B3722" s="227" t="s">
        <v>22</v>
      </c>
      <c r="C3722" s="117"/>
      <c r="D3722" s="128"/>
      <c r="E3722" s="121">
        <f>E3723</f>
        <v>100</v>
      </c>
      <c r="F3722" s="121">
        <f>F3723</f>
        <v>100</v>
      </c>
      <c r="G3722" s="121">
        <f>G3723</f>
        <v>0</v>
      </c>
      <c r="H3722" s="121">
        <f>H3723</f>
        <v>0</v>
      </c>
      <c r="I3722" s="121">
        <f t="shared" si="1093"/>
        <v>100</v>
      </c>
    </row>
    <row r="3723" spans="1:10" s="115" customFormat="1" x14ac:dyDescent="0.2">
      <c r="A3723" s="129">
        <v>3121</v>
      </c>
      <c r="B3723" s="222" t="s">
        <v>138</v>
      </c>
      <c r="C3723" s="111">
        <v>559</v>
      </c>
      <c r="D3723" s="112" t="s">
        <v>25</v>
      </c>
      <c r="E3723" s="147">
        <v>100</v>
      </c>
      <c r="F3723" s="147">
        <v>100</v>
      </c>
      <c r="G3723" s="147"/>
      <c r="H3723" s="147"/>
      <c r="I3723" s="147">
        <f t="shared" si="1093"/>
        <v>100</v>
      </c>
      <c r="J3723" s="120"/>
    </row>
    <row r="3724" spans="1:10" s="115" customFormat="1" x14ac:dyDescent="0.2">
      <c r="A3724" s="126">
        <v>313</v>
      </c>
      <c r="B3724" s="227" t="s">
        <v>915</v>
      </c>
      <c r="C3724" s="117"/>
      <c r="D3724" s="128"/>
      <c r="E3724" s="121">
        <f>E3725</f>
        <v>6500</v>
      </c>
      <c r="F3724" s="121">
        <f>F3725</f>
        <v>6500</v>
      </c>
      <c r="G3724" s="121">
        <f>G3725</f>
        <v>0</v>
      </c>
      <c r="H3724" s="121">
        <f>H3725</f>
        <v>0</v>
      </c>
      <c r="I3724" s="121">
        <f t="shared" si="1093"/>
        <v>6500</v>
      </c>
      <c r="J3724" s="120"/>
    </row>
    <row r="3725" spans="1:10" ht="15" x14ac:dyDescent="0.2">
      <c r="A3725" s="129">
        <v>3132</v>
      </c>
      <c r="B3725" s="222" t="s">
        <v>280</v>
      </c>
      <c r="C3725" s="111">
        <v>559</v>
      </c>
      <c r="D3725" s="112" t="s">
        <v>25</v>
      </c>
      <c r="E3725" s="147">
        <v>6500</v>
      </c>
      <c r="F3725" s="147">
        <v>6500</v>
      </c>
      <c r="G3725" s="147"/>
      <c r="H3725" s="147"/>
      <c r="I3725" s="147">
        <f t="shared" si="1093"/>
        <v>6500</v>
      </c>
    </row>
    <row r="3726" spans="1:10" s="115" customFormat="1" x14ac:dyDescent="0.2">
      <c r="A3726" s="217">
        <v>32</v>
      </c>
      <c r="B3726" s="211" t="s">
        <v>987</v>
      </c>
      <c r="C3726" s="212"/>
      <c r="D3726" s="214"/>
      <c r="E3726" s="216">
        <f t="shared" ref="E3726:H3726" si="1116">E3727</f>
        <v>4600</v>
      </c>
      <c r="F3726" s="216">
        <f t="shared" si="1116"/>
        <v>4600</v>
      </c>
      <c r="G3726" s="216">
        <f t="shared" si="1116"/>
        <v>0</v>
      </c>
      <c r="H3726" s="216">
        <f t="shared" si="1116"/>
        <v>0</v>
      </c>
      <c r="I3726" s="216">
        <f t="shared" si="1093"/>
        <v>4600</v>
      </c>
      <c r="J3726" s="120"/>
    </row>
    <row r="3727" spans="1:10" x14ac:dyDescent="0.2">
      <c r="A3727" s="126">
        <v>321</v>
      </c>
      <c r="B3727" s="227" t="s">
        <v>916</v>
      </c>
      <c r="C3727" s="117"/>
      <c r="D3727" s="128"/>
      <c r="E3727" s="121">
        <f>E3728</f>
        <v>4600</v>
      </c>
      <c r="F3727" s="121">
        <f>F3728</f>
        <v>4600</v>
      </c>
      <c r="G3727" s="121">
        <f>G3728</f>
        <v>0</v>
      </c>
      <c r="H3727" s="121">
        <f>H3728</f>
        <v>0</v>
      </c>
      <c r="I3727" s="121">
        <f t="shared" si="1093"/>
        <v>4600</v>
      </c>
    </row>
    <row r="3728" spans="1:10" ht="15" x14ac:dyDescent="0.2">
      <c r="A3728" s="129">
        <v>3211</v>
      </c>
      <c r="B3728" s="222" t="s">
        <v>110</v>
      </c>
      <c r="C3728" s="111">
        <v>559</v>
      </c>
      <c r="D3728" s="112" t="s">
        <v>25</v>
      </c>
      <c r="E3728" s="147">
        <v>4600</v>
      </c>
      <c r="F3728" s="147">
        <v>4600</v>
      </c>
      <c r="G3728" s="147"/>
      <c r="H3728" s="147"/>
      <c r="I3728" s="147">
        <f t="shared" si="1093"/>
        <v>4600</v>
      </c>
    </row>
    <row r="3729" spans="1:10" s="115" customFormat="1" x14ac:dyDescent="0.2">
      <c r="A3729" s="217">
        <v>42</v>
      </c>
      <c r="B3729" s="211" t="s">
        <v>994</v>
      </c>
      <c r="C3729" s="212"/>
      <c r="D3729" s="214"/>
      <c r="E3729" s="216">
        <f>E3730</f>
        <v>131500</v>
      </c>
      <c r="F3729" s="216">
        <f t="shared" ref="F3729:H3729" si="1117">F3730</f>
        <v>131500</v>
      </c>
      <c r="G3729" s="216">
        <f t="shared" si="1117"/>
        <v>0</v>
      </c>
      <c r="H3729" s="216">
        <f t="shared" si="1117"/>
        <v>0</v>
      </c>
      <c r="I3729" s="216">
        <f t="shared" si="1093"/>
        <v>131500</v>
      </c>
      <c r="J3729" s="120"/>
    </row>
    <row r="3730" spans="1:10" x14ac:dyDescent="0.2">
      <c r="A3730" s="126">
        <v>426</v>
      </c>
      <c r="B3730" s="227" t="s">
        <v>939</v>
      </c>
      <c r="C3730" s="117"/>
      <c r="D3730" s="128"/>
      <c r="E3730" s="121">
        <f>E3731</f>
        <v>131500</v>
      </c>
      <c r="F3730" s="121">
        <f t="shared" ref="F3730:H3730" si="1118">F3731</f>
        <v>131500</v>
      </c>
      <c r="G3730" s="121">
        <f t="shared" si="1118"/>
        <v>0</v>
      </c>
      <c r="H3730" s="121">
        <f t="shared" si="1118"/>
        <v>0</v>
      </c>
      <c r="I3730" s="121">
        <f t="shared" si="1093"/>
        <v>131500</v>
      </c>
    </row>
    <row r="3731" spans="1:10" ht="15" x14ac:dyDescent="0.2">
      <c r="A3731" s="129">
        <v>4264</v>
      </c>
      <c r="B3731" s="222" t="s">
        <v>742</v>
      </c>
      <c r="C3731" s="111">
        <v>559</v>
      </c>
      <c r="D3731" s="112" t="s">
        <v>25</v>
      </c>
      <c r="E3731" s="147">
        <v>131500</v>
      </c>
      <c r="F3731" s="147">
        <v>131500</v>
      </c>
      <c r="G3731" s="147"/>
      <c r="H3731" s="147"/>
      <c r="I3731" s="147">
        <f t="shared" si="1093"/>
        <v>131500</v>
      </c>
    </row>
    <row r="3732" spans="1:10" s="115" customFormat="1" x14ac:dyDescent="0.2">
      <c r="A3732" s="217">
        <v>45</v>
      </c>
      <c r="B3732" s="211" t="s">
        <v>996</v>
      </c>
      <c r="C3732" s="212"/>
      <c r="D3732" s="214"/>
      <c r="E3732" s="216">
        <f t="shared" ref="E3732:H3732" si="1119">E3733</f>
        <v>179000</v>
      </c>
      <c r="F3732" s="216">
        <f t="shared" si="1119"/>
        <v>179000</v>
      </c>
      <c r="G3732" s="216">
        <f t="shared" si="1119"/>
        <v>0</v>
      </c>
      <c r="H3732" s="216">
        <f t="shared" si="1119"/>
        <v>0</v>
      </c>
      <c r="I3732" s="216">
        <f t="shared" si="1093"/>
        <v>179000</v>
      </c>
      <c r="J3732" s="120"/>
    </row>
    <row r="3733" spans="1:10" s="115" customFormat="1" x14ac:dyDescent="0.2">
      <c r="A3733" s="126">
        <v>454</v>
      </c>
      <c r="B3733" s="119" t="s">
        <v>743</v>
      </c>
      <c r="C3733" s="117"/>
      <c r="D3733" s="128"/>
      <c r="E3733" s="120">
        <f t="shared" ref="E3733:H3733" si="1120">E3734</f>
        <v>179000</v>
      </c>
      <c r="F3733" s="120">
        <f t="shared" si="1120"/>
        <v>179000</v>
      </c>
      <c r="G3733" s="120">
        <f t="shared" si="1120"/>
        <v>0</v>
      </c>
      <c r="H3733" s="120">
        <f t="shared" si="1120"/>
        <v>0</v>
      </c>
      <c r="I3733" s="120">
        <f t="shared" si="1093"/>
        <v>179000</v>
      </c>
      <c r="J3733" s="120"/>
    </row>
    <row r="3734" spans="1:10" ht="15" x14ac:dyDescent="0.2">
      <c r="A3734" s="129">
        <v>4541</v>
      </c>
      <c r="B3734" s="222" t="s">
        <v>743</v>
      </c>
      <c r="C3734" s="111">
        <v>559</v>
      </c>
      <c r="D3734" s="112" t="s">
        <v>25</v>
      </c>
      <c r="E3734" s="147">
        <v>179000</v>
      </c>
      <c r="F3734" s="147">
        <v>179000</v>
      </c>
      <c r="G3734" s="147"/>
      <c r="H3734" s="147"/>
      <c r="I3734" s="147">
        <f t="shared" si="1093"/>
        <v>179000</v>
      </c>
    </row>
    <row r="3735" spans="1:10" s="115" customFormat="1" ht="47.25" x14ac:dyDescent="0.2">
      <c r="A3735" s="171" t="s">
        <v>785</v>
      </c>
      <c r="B3735" s="173" t="s">
        <v>784</v>
      </c>
      <c r="C3735" s="194"/>
      <c r="D3735" s="194"/>
      <c r="E3735" s="174">
        <f>E3736+E3752</f>
        <v>525000</v>
      </c>
      <c r="F3735" s="174">
        <f>F3736+F3752</f>
        <v>525000</v>
      </c>
      <c r="G3735" s="174">
        <f>G3736+G3752</f>
        <v>0</v>
      </c>
      <c r="H3735" s="174">
        <f>H3736+H3752</f>
        <v>0</v>
      </c>
      <c r="I3735" s="174">
        <f t="shared" si="1093"/>
        <v>525000</v>
      </c>
      <c r="J3735" s="120"/>
    </row>
    <row r="3736" spans="1:10" x14ac:dyDescent="0.2">
      <c r="A3736" s="207" t="s">
        <v>950</v>
      </c>
      <c r="B3736" s="205" t="s">
        <v>951</v>
      </c>
      <c r="C3736" s="208"/>
      <c r="D3736" s="208"/>
      <c r="E3736" s="209">
        <f t="shared" ref="E3736:H3736" si="1121">E3737+E3744+E3747</f>
        <v>79000</v>
      </c>
      <c r="F3736" s="209">
        <f t="shared" si="1121"/>
        <v>79000</v>
      </c>
      <c r="G3736" s="209">
        <f t="shared" si="1121"/>
        <v>0</v>
      </c>
      <c r="H3736" s="209">
        <f t="shared" si="1121"/>
        <v>0</v>
      </c>
      <c r="I3736" s="209">
        <f t="shared" si="1093"/>
        <v>79000</v>
      </c>
    </row>
    <row r="3737" spans="1:10" x14ac:dyDescent="0.2">
      <c r="A3737" s="210" t="s">
        <v>944</v>
      </c>
      <c r="B3737" s="211" t="s">
        <v>986</v>
      </c>
      <c r="C3737" s="212"/>
      <c r="D3737" s="212"/>
      <c r="E3737" s="213">
        <f t="shared" ref="E3737:H3737" si="1122">E3738+E3740+E3742</f>
        <v>0</v>
      </c>
      <c r="F3737" s="213">
        <f t="shared" si="1122"/>
        <v>0</v>
      </c>
      <c r="G3737" s="213">
        <f t="shared" si="1122"/>
        <v>0</v>
      </c>
      <c r="H3737" s="213">
        <f t="shared" si="1122"/>
        <v>0</v>
      </c>
      <c r="I3737" s="213">
        <f t="shared" si="1093"/>
        <v>0</v>
      </c>
    </row>
    <row r="3738" spans="1:10" x14ac:dyDescent="0.2">
      <c r="A3738" s="126">
        <v>311</v>
      </c>
      <c r="B3738" s="226" t="s">
        <v>914</v>
      </c>
      <c r="C3738" s="117"/>
      <c r="D3738" s="128"/>
      <c r="E3738" s="121">
        <f>E3739</f>
        <v>0</v>
      </c>
      <c r="F3738" s="121">
        <f>F3739</f>
        <v>0</v>
      </c>
      <c r="G3738" s="121">
        <f>G3739</f>
        <v>0</v>
      </c>
      <c r="H3738" s="121">
        <f>H3739</f>
        <v>0</v>
      </c>
      <c r="I3738" s="121">
        <f t="shared" si="1093"/>
        <v>0</v>
      </c>
    </row>
    <row r="3739" spans="1:10" s="115" customFormat="1" x14ac:dyDescent="0.2">
      <c r="A3739" s="129">
        <v>3111</v>
      </c>
      <c r="B3739" s="222" t="s">
        <v>19</v>
      </c>
      <c r="C3739" s="111">
        <v>43</v>
      </c>
      <c r="D3739" s="112" t="s">
        <v>25</v>
      </c>
      <c r="E3739" s="147">
        <v>0</v>
      </c>
      <c r="F3739" s="147">
        <v>0</v>
      </c>
      <c r="G3739" s="147"/>
      <c r="H3739" s="147"/>
      <c r="I3739" s="147">
        <f t="shared" si="1093"/>
        <v>0</v>
      </c>
      <c r="J3739" s="120"/>
    </row>
    <row r="3740" spans="1:10" x14ac:dyDescent="0.2">
      <c r="A3740" s="126">
        <v>312</v>
      </c>
      <c r="B3740" s="227" t="s">
        <v>22</v>
      </c>
      <c r="C3740" s="117"/>
      <c r="D3740" s="128"/>
      <c r="E3740" s="121">
        <f>E3741</f>
        <v>0</v>
      </c>
      <c r="F3740" s="121">
        <f>F3741</f>
        <v>0</v>
      </c>
      <c r="G3740" s="121">
        <f>G3741</f>
        <v>0</v>
      </c>
      <c r="H3740" s="121">
        <f>H3741</f>
        <v>0</v>
      </c>
      <c r="I3740" s="121">
        <f t="shared" si="1093"/>
        <v>0</v>
      </c>
    </row>
    <row r="3741" spans="1:10" s="115" customFormat="1" x14ac:dyDescent="0.2">
      <c r="A3741" s="129">
        <v>3121</v>
      </c>
      <c r="B3741" s="222" t="s">
        <v>138</v>
      </c>
      <c r="C3741" s="111">
        <v>43</v>
      </c>
      <c r="D3741" s="112" t="s">
        <v>25</v>
      </c>
      <c r="E3741" s="147">
        <v>0</v>
      </c>
      <c r="F3741" s="147">
        <v>0</v>
      </c>
      <c r="G3741" s="147"/>
      <c r="H3741" s="147"/>
      <c r="I3741" s="147">
        <f t="shared" si="1093"/>
        <v>0</v>
      </c>
      <c r="J3741" s="120"/>
    </row>
    <row r="3742" spans="1:10" x14ac:dyDescent="0.2">
      <c r="A3742" s="126">
        <v>313</v>
      </c>
      <c r="B3742" s="227" t="s">
        <v>915</v>
      </c>
      <c r="C3742" s="117"/>
      <c r="D3742" s="128"/>
      <c r="E3742" s="121">
        <f>E3743</f>
        <v>0</v>
      </c>
      <c r="F3742" s="121">
        <f>F3743</f>
        <v>0</v>
      </c>
      <c r="G3742" s="121">
        <f>G3743</f>
        <v>0</v>
      </c>
      <c r="H3742" s="121">
        <f>H3743</f>
        <v>0</v>
      </c>
      <c r="I3742" s="121">
        <f t="shared" si="1093"/>
        <v>0</v>
      </c>
    </row>
    <row r="3743" spans="1:10" s="115" customFormat="1" x14ac:dyDescent="0.2">
      <c r="A3743" s="129">
        <v>3132</v>
      </c>
      <c r="B3743" s="222" t="s">
        <v>280</v>
      </c>
      <c r="C3743" s="111">
        <v>43</v>
      </c>
      <c r="D3743" s="112" t="s">
        <v>25</v>
      </c>
      <c r="E3743" s="147">
        <v>0</v>
      </c>
      <c r="F3743" s="147">
        <v>0</v>
      </c>
      <c r="G3743" s="147"/>
      <c r="H3743" s="147"/>
      <c r="I3743" s="147">
        <f t="shared" si="1093"/>
        <v>0</v>
      </c>
      <c r="J3743" s="120"/>
    </row>
    <row r="3744" spans="1:10" s="115" customFormat="1" x14ac:dyDescent="0.2">
      <c r="A3744" s="217">
        <v>32</v>
      </c>
      <c r="B3744" s="211" t="s">
        <v>987</v>
      </c>
      <c r="C3744" s="212"/>
      <c r="D3744" s="214"/>
      <c r="E3744" s="216">
        <f t="shared" ref="E3744:H3744" si="1123">E3745</f>
        <v>0</v>
      </c>
      <c r="F3744" s="216">
        <f t="shared" si="1123"/>
        <v>0</v>
      </c>
      <c r="G3744" s="216">
        <f t="shared" si="1123"/>
        <v>0</v>
      </c>
      <c r="H3744" s="216">
        <f t="shared" si="1123"/>
        <v>0</v>
      </c>
      <c r="I3744" s="216">
        <f t="shared" ref="I3744:I3856" si="1124">F3744-G3744+H3744</f>
        <v>0</v>
      </c>
      <c r="J3744" s="120"/>
    </row>
    <row r="3745" spans="1:10" s="115" customFormat="1" x14ac:dyDescent="0.2">
      <c r="A3745" s="126">
        <v>321</v>
      </c>
      <c r="B3745" s="227" t="s">
        <v>916</v>
      </c>
      <c r="C3745" s="117"/>
      <c r="D3745" s="128"/>
      <c r="E3745" s="121">
        <f t="shared" ref="E3745:H3745" si="1125">E3746</f>
        <v>0</v>
      </c>
      <c r="F3745" s="121">
        <f t="shared" si="1125"/>
        <v>0</v>
      </c>
      <c r="G3745" s="121">
        <f t="shared" si="1125"/>
        <v>0</v>
      </c>
      <c r="H3745" s="121">
        <f t="shared" si="1125"/>
        <v>0</v>
      </c>
      <c r="I3745" s="121">
        <f t="shared" si="1124"/>
        <v>0</v>
      </c>
      <c r="J3745" s="120"/>
    </row>
    <row r="3746" spans="1:10" ht="15" x14ac:dyDescent="0.2">
      <c r="A3746" s="129">
        <v>3211</v>
      </c>
      <c r="B3746" s="222" t="s">
        <v>110</v>
      </c>
      <c r="C3746" s="111">
        <v>43</v>
      </c>
      <c r="D3746" s="112" t="s">
        <v>25</v>
      </c>
      <c r="E3746" s="147">
        <v>0</v>
      </c>
      <c r="F3746" s="147">
        <v>0</v>
      </c>
      <c r="G3746" s="147"/>
      <c r="H3746" s="147"/>
      <c r="I3746" s="147">
        <f t="shared" si="1124"/>
        <v>0</v>
      </c>
    </row>
    <row r="3747" spans="1:10" s="115" customFormat="1" x14ac:dyDescent="0.2">
      <c r="A3747" s="217">
        <v>45</v>
      </c>
      <c r="B3747" s="211" t="s">
        <v>996</v>
      </c>
      <c r="C3747" s="212"/>
      <c r="D3747" s="214"/>
      <c r="E3747" s="216">
        <f t="shared" ref="E3747:H3747" si="1126">E3748+E3750</f>
        <v>79000</v>
      </c>
      <c r="F3747" s="216">
        <f t="shared" si="1126"/>
        <v>79000</v>
      </c>
      <c r="G3747" s="216">
        <f t="shared" si="1126"/>
        <v>0</v>
      </c>
      <c r="H3747" s="216">
        <f t="shared" si="1126"/>
        <v>0</v>
      </c>
      <c r="I3747" s="216">
        <f t="shared" si="1124"/>
        <v>79000</v>
      </c>
      <c r="J3747" s="120"/>
    </row>
    <row r="3748" spans="1:10" s="115" customFormat="1" x14ac:dyDescent="0.2">
      <c r="A3748" s="126">
        <v>452</v>
      </c>
      <c r="B3748" s="144" t="s">
        <v>137</v>
      </c>
      <c r="C3748" s="117"/>
      <c r="D3748" s="128"/>
      <c r="E3748" s="121">
        <f>E3749</f>
        <v>0</v>
      </c>
      <c r="F3748" s="121">
        <f>F3749</f>
        <v>0</v>
      </c>
      <c r="G3748" s="121">
        <f>G3749</f>
        <v>0</v>
      </c>
      <c r="H3748" s="121">
        <f>H3749</f>
        <v>0</v>
      </c>
      <c r="I3748" s="121">
        <f t="shared" si="1124"/>
        <v>0</v>
      </c>
      <c r="J3748" s="120"/>
    </row>
    <row r="3749" spans="1:10" ht="15" x14ac:dyDescent="0.2">
      <c r="A3749" s="129">
        <v>4521</v>
      </c>
      <c r="B3749" s="222" t="s">
        <v>137</v>
      </c>
      <c r="C3749" s="111">
        <v>43</v>
      </c>
      <c r="D3749" s="112" t="s">
        <v>25</v>
      </c>
      <c r="E3749" s="179">
        <v>0</v>
      </c>
      <c r="F3749" s="179">
        <v>0</v>
      </c>
      <c r="G3749" s="179"/>
      <c r="H3749" s="179"/>
      <c r="I3749" s="179">
        <f t="shared" si="1124"/>
        <v>0</v>
      </c>
    </row>
    <row r="3750" spans="1:10" s="115" customFormat="1" x14ac:dyDescent="0.2">
      <c r="A3750" s="126">
        <v>454</v>
      </c>
      <c r="B3750" s="119" t="s">
        <v>743</v>
      </c>
      <c r="C3750" s="117"/>
      <c r="D3750" s="128"/>
      <c r="E3750" s="121">
        <f>E3751</f>
        <v>79000</v>
      </c>
      <c r="F3750" s="121">
        <f>F3751</f>
        <v>79000</v>
      </c>
      <c r="G3750" s="121">
        <f>G3751</f>
        <v>0</v>
      </c>
      <c r="H3750" s="121">
        <f>H3751</f>
        <v>0</v>
      </c>
      <c r="I3750" s="121">
        <f t="shared" si="1124"/>
        <v>79000</v>
      </c>
      <c r="J3750" s="120"/>
    </row>
    <row r="3751" spans="1:10" ht="15" x14ac:dyDescent="0.2">
      <c r="A3751" s="129">
        <v>4541</v>
      </c>
      <c r="B3751" s="222" t="s">
        <v>743</v>
      </c>
      <c r="C3751" s="111">
        <v>43</v>
      </c>
      <c r="D3751" s="112" t="s">
        <v>25</v>
      </c>
      <c r="E3751" s="179">
        <v>79000</v>
      </c>
      <c r="F3751" s="179">
        <v>79000</v>
      </c>
      <c r="G3751" s="179"/>
      <c r="H3751" s="179"/>
      <c r="I3751" s="179">
        <f t="shared" si="1124"/>
        <v>79000</v>
      </c>
    </row>
    <row r="3752" spans="1:10" s="146" customFormat="1" x14ac:dyDescent="0.2">
      <c r="A3752" s="207" t="s">
        <v>948</v>
      </c>
      <c r="B3752" s="205" t="s">
        <v>949</v>
      </c>
      <c r="C3752" s="208"/>
      <c r="D3752" s="208"/>
      <c r="E3752" s="209">
        <f t="shared" ref="E3752:H3752" si="1127">E3753+E3760+E3763</f>
        <v>446000</v>
      </c>
      <c r="F3752" s="209">
        <f t="shared" si="1127"/>
        <v>446000</v>
      </c>
      <c r="G3752" s="209">
        <f t="shared" si="1127"/>
        <v>0</v>
      </c>
      <c r="H3752" s="209">
        <f t="shared" si="1127"/>
        <v>0</v>
      </c>
      <c r="I3752" s="209">
        <f t="shared" si="1124"/>
        <v>446000</v>
      </c>
      <c r="J3752" s="148"/>
    </row>
    <row r="3753" spans="1:10" s="115" customFormat="1" x14ac:dyDescent="0.2">
      <c r="A3753" s="210" t="s">
        <v>944</v>
      </c>
      <c r="B3753" s="211" t="s">
        <v>986</v>
      </c>
      <c r="C3753" s="212"/>
      <c r="D3753" s="212"/>
      <c r="E3753" s="213">
        <f t="shared" ref="E3753:H3753" si="1128">E3754+E3756+E3758</f>
        <v>0</v>
      </c>
      <c r="F3753" s="213">
        <f t="shared" si="1128"/>
        <v>0</v>
      </c>
      <c r="G3753" s="213">
        <f t="shared" si="1128"/>
        <v>0</v>
      </c>
      <c r="H3753" s="213">
        <f t="shared" si="1128"/>
        <v>0</v>
      </c>
      <c r="I3753" s="213">
        <f t="shared" si="1124"/>
        <v>0</v>
      </c>
      <c r="J3753" s="120"/>
    </row>
    <row r="3754" spans="1:10" x14ac:dyDescent="0.2">
      <c r="A3754" s="126">
        <v>311</v>
      </c>
      <c r="B3754" s="226" t="s">
        <v>914</v>
      </c>
      <c r="C3754" s="117"/>
      <c r="D3754" s="128"/>
      <c r="E3754" s="121">
        <f>E3755</f>
        <v>0</v>
      </c>
      <c r="F3754" s="121">
        <f>F3755</f>
        <v>0</v>
      </c>
      <c r="G3754" s="121">
        <f>G3755</f>
        <v>0</v>
      </c>
      <c r="H3754" s="121">
        <f>H3755</f>
        <v>0</v>
      </c>
      <c r="I3754" s="121">
        <f t="shared" si="1124"/>
        <v>0</v>
      </c>
    </row>
    <row r="3755" spans="1:10" ht="15" x14ac:dyDescent="0.2">
      <c r="A3755" s="129">
        <v>3111</v>
      </c>
      <c r="B3755" s="222" t="s">
        <v>19</v>
      </c>
      <c r="C3755" s="111">
        <v>559</v>
      </c>
      <c r="D3755" s="112" t="s">
        <v>25</v>
      </c>
      <c r="E3755" s="147">
        <v>0</v>
      </c>
      <c r="F3755" s="147">
        <v>0</v>
      </c>
      <c r="G3755" s="147"/>
      <c r="H3755" s="147"/>
      <c r="I3755" s="147">
        <f t="shared" si="1124"/>
        <v>0</v>
      </c>
    </row>
    <row r="3756" spans="1:10" x14ac:dyDescent="0.2">
      <c r="A3756" s="126">
        <v>312</v>
      </c>
      <c r="B3756" s="227" t="s">
        <v>22</v>
      </c>
      <c r="C3756" s="117"/>
      <c r="D3756" s="128"/>
      <c r="E3756" s="121">
        <f>E3757</f>
        <v>0</v>
      </c>
      <c r="F3756" s="121">
        <f>F3757</f>
        <v>0</v>
      </c>
      <c r="G3756" s="121">
        <f>G3757</f>
        <v>0</v>
      </c>
      <c r="H3756" s="121">
        <f>H3757</f>
        <v>0</v>
      </c>
      <c r="I3756" s="121">
        <f t="shared" si="1124"/>
        <v>0</v>
      </c>
    </row>
    <row r="3757" spans="1:10" s="115" customFormat="1" x14ac:dyDescent="0.2">
      <c r="A3757" s="129">
        <v>3121</v>
      </c>
      <c r="B3757" s="222" t="s">
        <v>138</v>
      </c>
      <c r="C3757" s="111">
        <v>559</v>
      </c>
      <c r="D3757" s="112" t="s">
        <v>25</v>
      </c>
      <c r="E3757" s="147">
        <v>0</v>
      </c>
      <c r="F3757" s="147">
        <v>0</v>
      </c>
      <c r="G3757" s="147"/>
      <c r="H3757" s="147"/>
      <c r="I3757" s="147">
        <f t="shared" si="1124"/>
        <v>0</v>
      </c>
      <c r="J3757" s="120"/>
    </row>
    <row r="3758" spans="1:10" s="115" customFormat="1" x14ac:dyDescent="0.2">
      <c r="A3758" s="126">
        <v>313</v>
      </c>
      <c r="B3758" s="227" t="s">
        <v>915</v>
      </c>
      <c r="C3758" s="117"/>
      <c r="D3758" s="128"/>
      <c r="E3758" s="121">
        <f>E3759</f>
        <v>0</v>
      </c>
      <c r="F3758" s="121">
        <f>F3759</f>
        <v>0</v>
      </c>
      <c r="G3758" s="121">
        <f>G3759</f>
        <v>0</v>
      </c>
      <c r="H3758" s="121">
        <f>H3759</f>
        <v>0</v>
      </c>
      <c r="I3758" s="121">
        <f t="shared" si="1124"/>
        <v>0</v>
      </c>
      <c r="J3758" s="120"/>
    </row>
    <row r="3759" spans="1:10" ht="15" x14ac:dyDescent="0.2">
      <c r="A3759" s="129">
        <v>3132</v>
      </c>
      <c r="B3759" s="222" t="s">
        <v>280</v>
      </c>
      <c r="C3759" s="111">
        <v>559</v>
      </c>
      <c r="D3759" s="112" t="s">
        <v>25</v>
      </c>
      <c r="E3759" s="147">
        <v>0</v>
      </c>
      <c r="F3759" s="147">
        <v>0</v>
      </c>
      <c r="G3759" s="147"/>
      <c r="H3759" s="147"/>
      <c r="I3759" s="147">
        <f t="shared" si="1124"/>
        <v>0</v>
      </c>
    </row>
    <row r="3760" spans="1:10" s="115" customFormat="1" x14ac:dyDescent="0.2">
      <c r="A3760" s="217">
        <v>32</v>
      </c>
      <c r="B3760" s="211" t="s">
        <v>987</v>
      </c>
      <c r="C3760" s="212"/>
      <c r="D3760" s="214"/>
      <c r="E3760" s="216">
        <f t="shared" ref="E3760:H3760" si="1129">E3761</f>
        <v>0</v>
      </c>
      <c r="F3760" s="216">
        <f t="shared" si="1129"/>
        <v>0</v>
      </c>
      <c r="G3760" s="216">
        <f t="shared" si="1129"/>
        <v>0</v>
      </c>
      <c r="H3760" s="216">
        <f t="shared" si="1129"/>
        <v>0</v>
      </c>
      <c r="I3760" s="216">
        <f t="shared" si="1124"/>
        <v>0</v>
      </c>
      <c r="J3760" s="120"/>
    </row>
    <row r="3761" spans="1:10" x14ac:dyDescent="0.2">
      <c r="A3761" s="126">
        <v>321</v>
      </c>
      <c r="B3761" s="227" t="s">
        <v>916</v>
      </c>
      <c r="C3761" s="117"/>
      <c r="D3761" s="128"/>
      <c r="E3761" s="121">
        <f>E3762</f>
        <v>0</v>
      </c>
      <c r="F3761" s="121">
        <f>F3762</f>
        <v>0</v>
      </c>
      <c r="G3761" s="121">
        <f>G3762</f>
        <v>0</v>
      </c>
      <c r="H3761" s="121">
        <f>H3762</f>
        <v>0</v>
      </c>
      <c r="I3761" s="121">
        <f t="shared" si="1124"/>
        <v>0</v>
      </c>
    </row>
    <row r="3762" spans="1:10" s="115" customFormat="1" x14ac:dyDescent="0.2">
      <c r="A3762" s="129">
        <v>3211</v>
      </c>
      <c r="B3762" s="222" t="s">
        <v>110</v>
      </c>
      <c r="C3762" s="111">
        <v>559</v>
      </c>
      <c r="D3762" s="112" t="s">
        <v>25</v>
      </c>
      <c r="E3762" s="147">
        <v>0</v>
      </c>
      <c r="F3762" s="147">
        <v>0</v>
      </c>
      <c r="G3762" s="147"/>
      <c r="H3762" s="147"/>
      <c r="I3762" s="147">
        <f t="shared" si="1124"/>
        <v>0</v>
      </c>
      <c r="J3762" s="120"/>
    </row>
    <row r="3763" spans="1:10" s="115" customFormat="1" x14ac:dyDescent="0.2">
      <c r="A3763" s="217">
        <v>45</v>
      </c>
      <c r="B3763" s="211" t="s">
        <v>996</v>
      </c>
      <c r="C3763" s="212"/>
      <c r="D3763" s="214"/>
      <c r="E3763" s="216">
        <f t="shared" ref="E3763:H3763" si="1130">E3764+E3766</f>
        <v>446000</v>
      </c>
      <c r="F3763" s="216">
        <f t="shared" si="1130"/>
        <v>446000</v>
      </c>
      <c r="G3763" s="216">
        <f t="shared" si="1130"/>
        <v>0</v>
      </c>
      <c r="H3763" s="216">
        <f t="shared" si="1130"/>
        <v>0</v>
      </c>
      <c r="I3763" s="216">
        <f t="shared" si="1124"/>
        <v>446000</v>
      </c>
      <c r="J3763" s="120"/>
    </row>
    <row r="3764" spans="1:10" x14ac:dyDescent="0.2">
      <c r="A3764" s="126">
        <v>452</v>
      </c>
      <c r="B3764" s="144" t="s">
        <v>137</v>
      </c>
      <c r="C3764" s="117"/>
      <c r="D3764" s="128"/>
      <c r="E3764" s="121">
        <f>E3765</f>
        <v>0</v>
      </c>
      <c r="F3764" s="121">
        <f>F3765</f>
        <v>0</v>
      </c>
      <c r="G3764" s="121">
        <f>G3765</f>
        <v>0</v>
      </c>
      <c r="H3764" s="121">
        <f>H3765</f>
        <v>0</v>
      </c>
      <c r="I3764" s="121">
        <f t="shared" si="1124"/>
        <v>0</v>
      </c>
    </row>
    <row r="3765" spans="1:10" s="115" customFormat="1" x14ac:dyDescent="0.2">
      <c r="A3765" s="129">
        <v>4521</v>
      </c>
      <c r="B3765" s="222" t="s">
        <v>137</v>
      </c>
      <c r="C3765" s="111">
        <v>559</v>
      </c>
      <c r="D3765" s="112" t="s">
        <v>25</v>
      </c>
      <c r="E3765" s="179">
        <v>0</v>
      </c>
      <c r="F3765" s="179">
        <v>0</v>
      </c>
      <c r="G3765" s="179"/>
      <c r="H3765" s="179"/>
      <c r="I3765" s="179">
        <f t="shared" si="1124"/>
        <v>0</v>
      </c>
      <c r="J3765" s="120"/>
    </row>
    <row r="3766" spans="1:10" x14ac:dyDescent="0.2">
      <c r="A3766" s="126">
        <v>454</v>
      </c>
      <c r="B3766" s="119" t="s">
        <v>743</v>
      </c>
      <c r="C3766" s="117"/>
      <c r="D3766" s="128"/>
      <c r="E3766" s="121">
        <f>E3767</f>
        <v>446000</v>
      </c>
      <c r="F3766" s="121">
        <f>F3767</f>
        <v>446000</v>
      </c>
      <c r="G3766" s="121">
        <f>G3767</f>
        <v>0</v>
      </c>
      <c r="H3766" s="121">
        <f>H3767</f>
        <v>0</v>
      </c>
      <c r="I3766" s="121">
        <f t="shared" si="1124"/>
        <v>446000</v>
      </c>
    </row>
    <row r="3767" spans="1:10" s="115" customFormat="1" x14ac:dyDescent="0.2">
      <c r="A3767" s="129">
        <v>4541</v>
      </c>
      <c r="B3767" s="222" t="s">
        <v>743</v>
      </c>
      <c r="C3767" s="111">
        <v>559</v>
      </c>
      <c r="D3767" s="112" t="s">
        <v>25</v>
      </c>
      <c r="E3767" s="179">
        <v>446000</v>
      </c>
      <c r="F3767" s="179">
        <v>446000</v>
      </c>
      <c r="G3767" s="179"/>
      <c r="H3767" s="179"/>
      <c r="I3767" s="179">
        <f t="shared" si="1124"/>
        <v>446000</v>
      </c>
      <c r="J3767" s="120"/>
    </row>
    <row r="3768" spans="1:10" ht="47.25" x14ac:dyDescent="0.2">
      <c r="A3768" s="171" t="s">
        <v>787</v>
      </c>
      <c r="B3768" s="173" t="s">
        <v>786</v>
      </c>
      <c r="C3768" s="194"/>
      <c r="D3768" s="194"/>
      <c r="E3768" s="174">
        <f t="shared" ref="E3768:H3768" si="1131">E3769+E3793+E3787</f>
        <v>1121212</v>
      </c>
      <c r="F3768" s="174">
        <f t="shared" si="1131"/>
        <v>1121212</v>
      </c>
      <c r="G3768" s="174">
        <f t="shared" si="1131"/>
        <v>0</v>
      </c>
      <c r="H3768" s="174">
        <f t="shared" si="1131"/>
        <v>0</v>
      </c>
      <c r="I3768" s="174">
        <f t="shared" si="1124"/>
        <v>1121212</v>
      </c>
    </row>
    <row r="3769" spans="1:10" x14ac:dyDescent="0.2">
      <c r="A3769" s="207" t="s">
        <v>950</v>
      </c>
      <c r="B3769" s="205" t="s">
        <v>951</v>
      </c>
      <c r="C3769" s="208"/>
      <c r="D3769" s="208"/>
      <c r="E3769" s="209">
        <f t="shared" ref="E3769:H3769" si="1132">E3770+E3777+E3783</f>
        <v>176100</v>
      </c>
      <c r="F3769" s="209">
        <f t="shared" si="1132"/>
        <v>176100</v>
      </c>
      <c r="G3769" s="209">
        <f t="shared" si="1132"/>
        <v>0</v>
      </c>
      <c r="H3769" s="209">
        <f t="shared" si="1132"/>
        <v>0</v>
      </c>
      <c r="I3769" s="209">
        <f t="shared" si="1124"/>
        <v>176100</v>
      </c>
    </row>
    <row r="3770" spans="1:10" x14ac:dyDescent="0.2">
      <c r="A3770" s="210" t="s">
        <v>944</v>
      </c>
      <c r="B3770" s="211" t="s">
        <v>986</v>
      </c>
      <c r="C3770" s="212"/>
      <c r="D3770" s="212"/>
      <c r="E3770" s="213">
        <f t="shared" ref="E3770:H3770" si="1133">E3771+E3773+E3775</f>
        <v>30500</v>
      </c>
      <c r="F3770" s="213">
        <f t="shared" si="1133"/>
        <v>30500</v>
      </c>
      <c r="G3770" s="213">
        <f t="shared" si="1133"/>
        <v>0</v>
      </c>
      <c r="H3770" s="213">
        <f t="shared" si="1133"/>
        <v>0</v>
      </c>
      <c r="I3770" s="213">
        <f t="shared" si="1124"/>
        <v>30500</v>
      </c>
    </row>
    <row r="3771" spans="1:10" x14ac:dyDescent="0.2">
      <c r="A3771" s="126">
        <v>311</v>
      </c>
      <c r="B3771" s="226" t="s">
        <v>914</v>
      </c>
      <c r="C3771" s="117"/>
      <c r="D3771" s="128"/>
      <c r="E3771" s="121">
        <f>E3772</f>
        <v>25000</v>
      </c>
      <c r="F3771" s="121">
        <f>F3772</f>
        <v>25000</v>
      </c>
      <c r="G3771" s="121">
        <f>G3772</f>
        <v>0</v>
      </c>
      <c r="H3771" s="121">
        <f>H3772</f>
        <v>0</v>
      </c>
      <c r="I3771" s="121">
        <f t="shared" si="1124"/>
        <v>25000</v>
      </c>
    </row>
    <row r="3772" spans="1:10" s="115" customFormat="1" x14ac:dyDescent="0.2">
      <c r="A3772" s="129">
        <v>3111</v>
      </c>
      <c r="B3772" s="222" t="s">
        <v>19</v>
      </c>
      <c r="C3772" s="111">
        <v>43</v>
      </c>
      <c r="D3772" s="112" t="s">
        <v>25</v>
      </c>
      <c r="E3772" s="179">
        <v>25000</v>
      </c>
      <c r="F3772" s="179">
        <v>25000</v>
      </c>
      <c r="G3772" s="179"/>
      <c r="H3772" s="179"/>
      <c r="I3772" s="179">
        <f t="shared" si="1124"/>
        <v>25000</v>
      </c>
      <c r="J3772" s="120"/>
    </row>
    <row r="3773" spans="1:10" x14ac:dyDescent="0.2">
      <c r="A3773" s="126">
        <v>312</v>
      </c>
      <c r="B3773" s="227" t="s">
        <v>22</v>
      </c>
      <c r="C3773" s="117"/>
      <c r="D3773" s="128"/>
      <c r="E3773" s="121">
        <f>E3774</f>
        <v>500</v>
      </c>
      <c r="F3773" s="121">
        <f>F3774</f>
        <v>500</v>
      </c>
      <c r="G3773" s="121">
        <f>G3774</f>
        <v>0</v>
      </c>
      <c r="H3773" s="121">
        <f>H3774</f>
        <v>0</v>
      </c>
      <c r="I3773" s="121">
        <f t="shared" si="1124"/>
        <v>500</v>
      </c>
    </row>
    <row r="3774" spans="1:10" s="115" customFormat="1" x14ac:dyDescent="0.2">
      <c r="A3774" s="129">
        <v>3121</v>
      </c>
      <c r="B3774" s="222" t="s">
        <v>138</v>
      </c>
      <c r="C3774" s="111">
        <v>43</v>
      </c>
      <c r="D3774" s="112" t="s">
        <v>25</v>
      </c>
      <c r="E3774" s="179">
        <v>500</v>
      </c>
      <c r="F3774" s="179">
        <v>500</v>
      </c>
      <c r="G3774" s="179"/>
      <c r="H3774" s="179"/>
      <c r="I3774" s="179">
        <f t="shared" si="1124"/>
        <v>500</v>
      </c>
      <c r="J3774" s="120"/>
    </row>
    <row r="3775" spans="1:10" x14ac:dyDescent="0.2">
      <c r="A3775" s="126">
        <v>313</v>
      </c>
      <c r="B3775" s="227" t="s">
        <v>915</v>
      </c>
      <c r="C3775" s="117"/>
      <c r="D3775" s="128"/>
      <c r="E3775" s="121">
        <f>E3776</f>
        <v>5000</v>
      </c>
      <c r="F3775" s="121">
        <f>F3776</f>
        <v>5000</v>
      </c>
      <c r="G3775" s="121">
        <f>G3776</f>
        <v>0</v>
      </c>
      <c r="H3775" s="121">
        <f>H3776</f>
        <v>0</v>
      </c>
      <c r="I3775" s="121">
        <f t="shared" si="1124"/>
        <v>5000</v>
      </c>
    </row>
    <row r="3776" spans="1:10" s="115" customFormat="1" x14ac:dyDescent="0.2">
      <c r="A3776" s="129">
        <v>3132</v>
      </c>
      <c r="B3776" s="222" t="s">
        <v>280</v>
      </c>
      <c r="C3776" s="111">
        <v>43</v>
      </c>
      <c r="D3776" s="112" t="s">
        <v>25</v>
      </c>
      <c r="E3776" s="179">
        <v>5000</v>
      </c>
      <c r="F3776" s="179">
        <v>5000</v>
      </c>
      <c r="G3776" s="179"/>
      <c r="H3776" s="179"/>
      <c r="I3776" s="179">
        <f t="shared" si="1124"/>
        <v>5000</v>
      </c>
      <c r="J3776" s="120"/>
    </row>
    <row r="3777" spans="1:10" s="115" customFormat="1" x14ac:dyDescent="0.2">
      <c r="A3777" s="217">
        <v>32</v>
      </c>
      <c r="B3777" s="211" t="s">
        <v>987</v>
      </c>
      <c r="C3777" s="212"/>
      <c r="D3777" s="214"/>
      <c r="E3777" s="215">
        <f>E3778+E3781</f>
        <v>10700</v>
      </c>
      <c r="F3777" s="215">
        <f t="shared" ref="F3777:H3777" si="1134">F3778+F3781</f>
        <v>10700</v>
      </c>
      <c r="G3777" s="215">
        <f t="shared" si="1134"/>
        <v>0</v>
      </c>
      <c r="H3777" s="215">
        <f t="shared" si="1134"/>
        <v>0</v>
      </c>
      <c r="I3777" s="215">
        <f t="shared" si="1124"/>
        <v>10700</v>
      </c>
      <c r="J3777" s="120"/>
    </row>
    <row r="3778" spans="1:10" x14ac:dyDescent="0.2">
      <c r="A3778" s="126">
        <v>321</v>
      </c>
      <c r="B3778" s="227" t="s">
        <v>916</v>
      </c>
      <c r="C3778" s="117"/>
      <c r="D3778" s="128"/>
      <c r="E3778" s="121">
        <f>SUM(E3779:E3780)</f>
        <v>5700</v>
      </c>
      <c r="F3778" s="121">
        <f>SUM(F3779:F3780)</f>
        <v>5700</v>
      </c>
      <c r="G3778" s="121">
        <f>SUM(G3779:G3780)</f>
        <v>0</v>
      </c>
      <c r="H3778" s="121">
        <f>SUM(H3779:H3780)</f>
        <v>0</v>
      </c>
      <c r="I3778" s="121">
        <f t="shared" si="1124"/>
        <v>5700</v>
      </c>
    </row>
    <row r="3779" spans="1:10" s="115" customFormat="1" x14ac:dyDescent="0.2">
      <c r="A3779" s="129">
        <v>3211</v>
      </c>
      <c r="B3779" s="222" t="s">
        <v>110</v>
      </c>
      <c r="C3779" s="111">
        <v>43</v>
      </c>
      <c r="D3779" s="112" t="s">
        <v>25</v>
      </c>
      <c r="E3779" s="179">
        <v>4000</v>
      </c>
      <c r="F3779" s="179">
        <v>4000</v>
      </c>
      <c r="G3779" s="179"/>
      <c r="H3779" s="179"/>
      <c r="I3779" s="179">
        <f t="shared" si="1124"/>
        <v>4000</v>
      </c>
      <c r="J3779" s="120"/>
    </row>
    <row r="3780" spans="1:10" s="115" customFormat="1" x14ac:dyDescent="0.2">
      <c r="A3780" s="129">
        <v>3212</v>
      </c>
      <c r="B3780" s="222" t="s">
        <v>111</v>
      </c>
      <c r="C3780" s="111">
        <v>43</v>
      </c>
      <c r="D3780" s="112" t="s">
        <v>25</v>
      </c>
      <c r="E3780" s="179">
        <v>1700</v>
      </c>
      <c r="F3780" s="179">
        <v>1700</v>
      </c>
      <c r="G3780" s="179"/>
      <c r="H3780" s="179"/>
      <c r="I3780" s="179">
        <f t="shared" si="1124"/>
        <v>1700</v>
      </c>
      <c r="J3780" s="120"/>
    </row>
    <row r="3781" spans="1:10" x14ac:dyDescent="0.2">
      <c r="A3781" s="126">
        <v>329</v>
      </c>
      <c r="B3781" s="227" t="s">
        <v>125</v>
      </c>
      <c r="C3781" s="117"/>
      <c r="D3781" s="128"/>
      <c r="E3781" s="121">
        <f>E3782</f>
        <v>5000</v>
      </c>
      <c r="F3781" s="121">
        <f t="shared" ref="F3781" si="1135">F3782</f>
        <v>5000</v>
      </c>
      <c r="G3781" s="121">
        <f t="shared" ref="G3781" si="1136">G3782</f>
        <v>0</v>
      </c>
      <c r="H3781" s="121">
        <f t="shared" ref="H3781" si="1137">H3782</f>
        <v>0</v>
      </c>
      <c r="I3781" s="121">
        <f t="shared" ref="I3781:I3782" si="1138">F3781-G3781+H3781</f>
        <v>5000</v>
      </c>
    </row>
    <row r="3782" spans="1:10" ht="15" x14ac:dyDescent="0.2">
      <c r="A3782" s="129">
        <v>3293</v>
      </c>
      <c r="B3782" s="222" t="s">
        <v>124</v>
      </c>
      <c r="C3782" s="111">
        <v>43</v>
      </c>
      <c r="D3782" s="112" t="s">
        <v>25</v>
      </c>
      <c r="E3782" s="179">
        <v>5000</v>
      </c>
      <c r="F3782" s="179">
        <v>5000</v>
      </c>
      <c r="G3782" s="179"/>
      <c r="H3782" s="179"/>
      <c r="I3782" s="179">
        <f t="shared" si="1138"/>
        <v>5000</v>
      </c>
    </row>
    <row r="3783" spans="1:10" s="115" customFormat="1" x14ac:dyDescent="0.2">
      <c r="A3783" s="217">
        <v>42</v>
      </c>
      <c r="B3783" s="211" t="s">
        <v>994</v>
      </c>
      <c r="C3783" s="212"/>
      <c r="D3783" s="214"/>
      <c r="E3783" s="215">
        <f t="shared" ref="E3783:H3783" si="1139">E3784</f>
        <v>134900</v>
      </c>
      <c r="F3783" s="215">
        <f t="shared" si="1139"/>
        <v>134900</v>
      </c>
      <c r="G3783" s="215">
        <f t="shared" si="1139"/>
        <v>0</v>
      </c>
      <c r="H3783" s="215">
        <f t="shared" si="1139"/>
        <v>0</v>
      </c>
      <c r="I3783" s="215">
        <f t="shared" si="1124"/>
        <v>134900</v>
      </c>
      <c r="J3783" s="120"/>
    </row>
    <row r="3784" spans="1:10" x14ac:dyDescent="0.2">
      <c r="A3784" s="126">
        <v>422</v>
      </c>
      <c r="B3784" s="227" t="s">
        <v>921</v>
      </c>
      <c r="C3784" s="117"/>
      <c r="D3784" s="128"/>
      <c r="E3784" s="121">
        <f>E3785+E3786</f>
        <v>134900</v>
      </c>
      <c r="F3784" s="121">
        <f>F3785+F3786</f>
        <v>134900</v>
      </c>
      <c r="G3784" s="121">
        <f>G3785+G3786</f>
        <v>0</v>
      </c>
      <c r="H3784" s="121">
        <f>H3785+H3786</f>
        <v>0</v>
      </c>
      <c r="I3784" s="121">
        <f t="shared" si="1124"/>
        <v>134900</v>
      </c>
    </row>
    <row r="3785" spans="1:10" ht="15" x14ac:dyDescent="0.2">
      <c r="A3785" s="129">
        <v>4223</v>
      </c>
      <c r="B3785" s="222" t="s">
        <v>131</v>
      </c>
      <c r="C3785" s="111">
        <v>43</v>
      </c>
      <c r="D3785" s="112" t="s">
        <v>25</v>
      </c>
      <c r="E3785" s="147">
        <v>55900</v>
      </c>
      <c r="F3785" s="147">
        <v>55900</v>
      </c>
      <c r="G3785" s="147"/>
      <c r="H3785" s="147"/>
      <c r="I3785" s="147">
        <f t="shared" si="1124"/>
        <v>55900</v>
      </c>
    </row>
    <row r="3786" spans="1:10" s="115" customFormat="1" x14ac:dyDescent="0.2">
      <c r="A3786" s="129">
        <v>4225</v>
      </c>
      <c r="B3786" s="222" t="s">
        <v>134</v>
      </c>
      <c r="C3786" s="111">
        <v>43</v>
      </c>
      <c r="D3786" s="112" t="s">
        <v>25</v>
      </c>
      <c r="E3786" s="179">
        <v>79000</v>
      </c>
      <c r="F3786" s="179">
        <v>79000</v>
      </c>
      <c r="G3786" s="179"/>
      <c r="H3786" s="179"/>
      <c r="I3786" s="179">
        <f t="shared" si="1124"/>
        <v>79000</v>
      </c>
      <c r="J3786" s="120"/>
    </row>
    <row r="3787" spans="1:10" x14ac:dyDescent="0.2">
      <c r="A3787" s="207" t="s">
        <v>952</v>
      </c>
      <c r="B3787" s="205" t="s">
        <v>953</v>
      </c>
      <c r="C3787" s="208"/>
      <c r="D3787" s="208"/>
      <c r="E3787" s="209">
        <f t="shared" ref="E3787:H3787" si="1140">E3788</f>
        <v>3212</v>
      </c>
      <c r="F3787" s="209">
        <f t="shared" si="1140"/>
        <v>3212</v>
      </c>
      <c r="G3787" s="209">
        <f t="shared" si="1140"/>
        <v>0</v>
      </c>
      <c r="H3787" s="209">
        <f t="shared" si="1140"/>
        <v>0</v>
      </c>
      <c r="I3787" s="209">
        <f t="shared" si="1124"/>
        <v>3212</v>
      </c>
    </row>
    <row r="3788" spans="1:10" x14ac:dyDescent="0.2">
      <c r="A3788" s="210" t="s">
        <v>944</v>
      </c>
      <c r="B3788" s="211" t="s">
        <v>986</v>
      </c>
      <c r="C3788" s="212"/>
      <c r="D3788" s="212"/>
      <c r="E3788" s="213">
        <f t="shared" ref="E3788:H3788" si="1141">E3789+E3791</f>
        <v>3212</v>
      </c>
      <c r="F3788" s="213">
        <f t="shared" si="1141"/>
        <v>3212</v>
      </c>
      <c r="G3788" s="213">
        <f t="shared" si="1141"/>
        <v>0</v>
      </c>
      <c r="H3788" s="213">
        <f t="shared" si="1141"/>
        <v>0</v>
      </c>
      <c r="I3788" s="213">
        <f t="shared" si="1124"/>
        <v>3212</v>
      </c>
    </row>
    <row r="3789" spans="1:10" x14ac:dyDescent="0.2">
      <c r="A3789" s="126">
        <v>311</v>
      </c>
      <c r="B3789" s="226" t="s">
        <v>914</v>
      </c>
      <c r="C3789" s="117"/>
      <c r="D3789" s="128"/>
      <c r="E3789" s="121">
        <f>E3790</f>
        <v>2682</v>
      </c>
      <c r="F3789" s="121">
        <f>F3790</f>
        <v>2682</v>
      </c>
      <c r="G3789" s="121">
        <f>G3790</f>
        <v>0</v>
      </c>
      <c r="H3789" s="121">
        <f>H3790</f>
        <v>0</v>
      </c>
      <c r="I3789" s="121">
        <f t="shared" si="1124"/>
        <v>2682</v>
      </c>
    </row>
    <row r="3790" spans="1:10" s="115" customFormat="1" x14ac:dyDescent="0.2">
      <c r="A3790" s="129">
        <v>3111</v>
      </c>
      <c r="B3790" s="222" t="s">
        <v>19</v>
      </c>
      <c r="C3790" s="111">
        <v>51</v>
      </c>
      <c r="D3790" s="112" t="s">
        <v>25</v>
      </c>
      <c r="E3790" s="179">
        <v>2682</v>
      </c>
      <c r="F3790" s="179">
        <v>2682</v>
      </c>
      <c r="G3790" s="179"/>
      <c r="H3790" s="179"/>
      <c r="I3790" s="179">
        <f t="shared" si="1124"/>
        <v>2682</v>
      </c>
      <c r="J3790" s="120"/>
    </row>
    <row r="3791" spans="1:10" x14ac:dyDescent="0.2">
      <c r="A3791" s="126">
        <v>313</v>
      </c>
      <c r="B3791" s="227" t="s">
        <v>915</v>
      </c>
      <c r="C3791" s="117"/>
      <c r="D3791" s="128"/>
      <c r="E3791" s="121">
        <f>E3792</f>
        <v>530</v>
      </c>
      <c r="F3791" s="121">
        <f>F3792</f>
        <v>530</v>
      </c>
      <c r="G3791" s="121">
        <f>G3792</f>
        <v>0</v>
      </c>
      <c r="H3791" s="121">
        <f>H3792</f>
        <v>0</v>
      </c>
      <c r="I3791" s="121">
        <f t="shared" si="1124"/>
        <v>530</v>
      </c>
    </row>
    <row r="3792" spans="1:10" s="115" customFormat="1" x14ac:dyDescent="0.2">
      <c r="A3792" s="129">
        <v>3132</v>
      </c>
      <c r="B3792" s="222" t="s">
        <v>280</v>
      </c>
      <c r="C3792" s="111">
        <v>51</v>
      </c>
      <c r="D3792" s="112" t="s">
        <v>25</v>
      </c>
      <c r="E3792" s="179">
        <v>530</v>
      </c>
      <c r="F3792" s="179">
        <v>530</v>
      </c>
      <c r="G3792" s="179"/>
      <c r="H3792" s="179"/>
      <c r="I3792" s="179">
        <f t="shared" si="1124"/>
        <v>530</v>
      </c>
      <c r="J3792" s="120"/>
    </row>
    <row r="3793" spans="1:10" s="146" customFormat="1" x14ac:dyDescent="0.2">
      <c r="A3793" s="207" t="s">
        <v>948</v>
      </c>
      <c r="B3793" s="205" t="s">
        <v>949</v>
      </c>
      <c r="C3793" s="208"/>
      <c r="D3793" s="208"/>
      <c r="E3793" s="209">
        <f t="shared" ref="E3793:H3793" si="1142">E3794+E3801+E3807</f>
        <v>941900</v>
      </c>
      <c r="F3793" s="209">
        <f t="shared" si="1142"/>
        <v>941900</v>
      </c>
      <c r="G3793" s="209">
        <f t="shared" si="1142"/>
        <v>0</v>
      </c>
      <c r="H3793" s="209">
        <f t="shared" si="1142"/>
        <v>0</v>
      </c>
      <c r="I3793" s="209">
        <f t="shared" si="1124"/>
        <v>941900</v>
      </c>
      <c r="J3793" s="148"/>
    </row>
    <row r="3794" spans="1:10" s="115" customFormat="1" x14ac:dyDescent="0.2">
      <c r="A3794" s="210" t="s">
        <v>944</v>
      </c>
      <c r="B3794" s="211" t="s">
        <v>986</v>
      </c>
      <c r="C3794" s="212"/>
      <c r="D3794" s="212"/>
      <c r="E3794" s="213">
        <f t="shared" ref="E3794:H3794" si="1143">E3795+E3797+E3799</f>
        <v>167500</v>
      </c>
      <c r="F3794" s="213">
        <f t="shared" si="1143"/>
        <v>167500</v>
      </c>
      <c r="G3794" s="213">
        <f t="shared" si="1143"/>
        <v>0</v>
      </c>
      <c r="H3794" s="213">
        <f t="shared" si="1143"/>
        <v>0</v>
      </c>
      <c r="I3794" s="213">
        <f t="shared" si="1124"/>
        <v>167500</v>
      </c>
      <c r="J3794" s="120"/>
    </row>
    <row r="3795" spans="1:10" s="115" customFormat="1" x14ac:dyDescent="0.2">
      <c r="A3795" s="126">
        <v>311</v>
      </c>
      <c r="B3795" s="226" t="s">
        <v>914</v>
      </c>
      <c r="C3795" s="117"/>
      <c r="D3795" s="128"/>
      <c r="E3795" s="121">
        <f>E3796</f>
        <v>139000</v>
      </c>
      <c r="F3795" s="121">
        <f>F3796</f>
        <v>139000</v>
      </c>
      <c r="G3795" s="121">
        <f>G3796</f>
        <v>0</v>
      </c>
      <c r="H3795" s="121">
        <f>H3796</f>
        <v>0</v>
      </c>
      <c r="I3795" s="121">
        <f t="shared" si="1124"/>
        <v>139000</v>
      </c>
      <c r="J3795" s="120"/>
    </row>
    <row r="3796" spans="1:10" ht="15" x14ac:dyDescent="0.2">
      <c r="A3796" s="129">
        <v>3111</v>
      </c>
      <c r="B3796" s="222" t="s">
        <v>19</v>
      </c>
      <c r="C3796" s="111">
        <v>559</v>
      </c>
      <c r="D3796" s="112" t="s">
        <v>25</v>
      </c>
      <c r="E3796" s="179">
        <v>139000</v>
      </c>
      <c r="F3796" s="179">
        <v>139000</v>
      </c>
      <c r="G3796" s="179"/>
      <c r="H3796" s="179"/>
      <c r="I3796" s="179">
        <f t="shared" si="1124"/>
        <v>139000</v>
      </c>
    </row>
    <row r="3797" spans="1:10" x14ac:dyDescent="0.2">
      <c r="A3797" s="126">
        <v>312</v>
      </c>
      <c r="B3797" s="227" t="s">
        <v>22</v>
      </c>
      <c r="C3797" s="117"/>
      <c r="D3797" s="128"/>
      <c r="E3797" s="121">
        <f>E3798</f>
        <v>500</v>
      </c>
      <c r="F3797" s="121">
        <f>F3798</f>
        <v>500</v>
      </c>
      <c r="G3797" s="121">
        <f>G3798</f>
        <v>0</v>
      </c>
      <c r="H3797" s="121">
        <f>H3798</f>
        <v>0</v>
      </c>
      <c r="I3797" s="121">
        <f t="shared" si="1124"/>
        <v>500</v>
      </c>
    </row>
    <row r="3798" spans="1:10" s="115" customFormat="1" x14ac:dyDescent="0.2">
      <c r="A3798" s="129">
        <v>3121</v>
      </c>
      <c r="B3798" s="222" t="s">
        <v>138</v>
      </c>
      <c r="C3798" s="111">
        <v>559</v>
      </c>
      <c r="D3798" s="112" t="s">
        <v>25</v>
      </c>
      <c r="E3798" s="179">
        <v>500</v>
      </c>
      <c r="F3798" s="179">
        <v>500</v>
      </c>
      <c r="G3798" s="179"/>
      <c r="H3798" s="179"/>
      <c r="I3798" s="179">
        <f t="shared" si="1124"/>
        <v>500</v>
      </c>
      <c r="J3798" s="120"/>
    </row>
    <row r="3799" spans="1:10" s="115" customFormat="1" x14ac:dyDescent="0.2">
      <c r="A3799" s="126">
        <v>313</v>
      </c>
      <c r="B3799" s="227" t="s">
        <v>915</v>
      </c>
      <c r="C3799" s="117"/>
      <c r="D3799" s="128"/>
      <c r="E3799" s="121">
        <f>E3800</f>
        <v>28000</v>
      </c>
      <c r="F3799" s="121">
        <f>F3800</f>
        <v>28000</v>
      </c>
      <c r="G3799" s="121">
        <f>G3800</f>
        <v>0</v>
      </c>
      <c r="H3799" s="121">
        <f>H3800</f>
        <v>0</v>
      </c>
      <c r="I3799" s="121">
        <f t="shared" si="1124"/>
        <v>28000</v>
      </c>
      <c r="J3799" s="120"/>
    </row>
    <row r="3800" spans="1:10" ht="15" x14ac:dyDescent="0.2">
      <c r="A3800" s="129">
        <v>3132</v>
      </c>
      <c r="B3800" s="222" t="s">
        <v>280</v>
      </c>
      <c r="C3800" s="111">
        <v>559</v>
      </c>
      <c r="D3800" s="112" t="s">
        <v>25</v>
      </c>
      <c r="E3800" s="179">
        <v>28000</v>
      </c>
      <c r="F3800" s="179">
        <v>28000</v>
      </c>
      <c r="G3800" s="179"/>
      <c r="H3800" s="179"/>
      <c r="I3800" s="179">
        <f t="shared" si="1124"/>
        <v>28000</v>
      </c>
    </row>
    <row r="3801" spans="1:10" s="115" customFormat="1" x14ac:dyDescent="0.2">
      <c r="A3801" s="217">
        <v>32</v>
      </c>
      <c r="B3801" s="211" t="s">
        <v>987</v>
      </c>
      <c r="C3801" s="212"/>
      <c r="D3801" s="214"/>
      <c r="E3801" s="215">
        <f>E3802+E3805</f>
        <v>55400</v>
      </c>
      <c r="F3801" s="215">
        <f t="shared" ref="F3801:H3801" si="1144">F3802+F3805</f>
        <v>55400</v>
      </c>
      <c r="G3801" s="215">
        <f t="shared" si="1144"/>
        <v>0</v>
      </c>
      <c r="H3801" s="215">
        <f t="shared" si="1144"/>
        <v>0</v>
      </c>
      <c r="I3801" s="215">
        <f t="shared" si="1124"/>
        <v>55400</v>
      </c>
      <c r="J3801" s="120"/>
    </row>
    <row r="3802" spans="1:10" x14ac:dyDescent="0.2">
      <c r="A3802" s="126">
        <v>321</v>
      </c>
      <c r="B3802" s="227" t="s">
        <v>916</v>
      </c>
      <c r="C3802" s="117"/>
      <c r="D3802" s="128"/>
      <c r="E3802" s="121">
        <f>SUM(E3803:E3804)</f>
        <v>35400</v>
      </c>
      <c r="F3802" s="121">
        <f>SUM(F3803:F3804)</f>
        <v>35400</v>
      </c>
      <c r="G3802" s="121">
        <f>SUM(G3803:G3804)</f>
        <v>0</v>
      </c>
      <c r="H3802" s="121">
        <f>SUM(H3803:H3804)</f>
        <v>0</v>
      </c>
      <c r="I3802" s="121">
        <f t="shared" si="1124"/>
        <v>35400</v>
      </c>
    </row>
    <row r="3803" spans="1:10" ht="15" x14ac:dyDescent="0.2">
      <c r="A3803" s="129">
        <v>3211</v>
      </c>
      <c r="B3803" s="222" t="s">
        <v>110</v>
      </c>
      <c r="C3803" s="111">
        <v>559</v>
      </c>
      <c r="D3803" s="112" t="s">
        <v>25</v>
      </c>
      <c r="E3803" s="179">
        <v>26000</v>
      </c>
      <c r="F3803" s="179">
        <v>26000</v>
      </c>
      <c r="G3803" s="179"/>
      <c r="H3803" s="179"/>
      <c r="I3803" s="179">
        <f t="shared" si="1124"/>
        <v>26000</v>
      </c>
    </row>
    <row r="3804" spans="1:10" ht="15" x14ac:dyDescent="0.2">
      <c r="A3804" s="129">
        <v>3212</v>
      </c>
      <c r="B3804" s="222" t="s">
        <v>111</v>
      </c>
      <c r="C3804" s="111">
        <v>559</v>
      </c>
      <c r="D3804" s="112" t="s">
        <v>25</v>
      </c>
      <c r="E3804" s="179">
        <v>9400</v>
      </c>
      <c r="F3804" s="179">
        <v>9400</v>
      </c>
      <c r="G3804" s="179"/>
      <c r="H3804" s="179"/>
      <c r="I3804" s="179">
        <f t="shared" si="1124"/>
        <v>9400</v>
      </c>
    </row>
    <row r="3805" spans="1:10" x14ac:dyDescent="0.2">
      <c r="A3805" s="126">
        <v>329</v>
      </c>
      <c r="B3805" s="227" t="s">
        <v>125</v>
      </c>
      <c r="C3805" s="117"/>
      <c r="D3805" s="128"/>
      <c r="E3805" s="121">
        <f>E3806</f>
        <v>20000</v>
      </c>
      <c r="F3805" s="121">
        <f t="shared" ref="F3805:H3805" si="1145">F3806</f>
        <v>20000</v>
      </c>
      <c r="G3805" s="121">
        <f t="shared" si="1145"/>
        <v>0</v>
      </c>
      <c r="H3805" s="121">
        <f t="shared" si="1145"/>
        <v>0</v>
      </c>
      <c r="I3805" s="121">
        <f t="shared" si="1124"/>
        <v>20000</v>
      </c>
    </row>
    <row r="3806" spans="1:10" ht="15" x14ac:dyDescent="0.2">
      <c r="A3806" s="129">
        <v>3293</v>
      </c>
      <c r="B3806" s="222" t="s">
        <v>124</v>
      </c>
      <c r="C3806" s="111">
        <v>559</v>
      </c>
      <c r="D3806" s="112" t="s">
        <v>25</v>
      </c>
      <c r="E3806" s="179">
        <v>20000</v>
      </c>
      <c r="F3806" s="179">
        <v>20000</v>
      </c>
      <c r="G3806" s="179"/>
      <c r="H3806" s="179"/>
      <c r="I3806" s="179">
        <f t="shared" si="1124"/>
        <v>20000</v>
      </c>
    </row>
    <row r="3807" spans="1:10" s="115" customFormat="1" x14ac:dyDescent="0.2">
      <c r="A3807" s="217">
        <v>42</v>
      </c>
      <c r="B3807" s="211" t="s">
        <v>994</v>
      </c>
      <c r="C3807" s="212"/>
      <c r="D3807" s="214"/>
      <c r="E3807" s="215">
        <f t="shared" ref="E3807:H3807" si="1146">E3808</f>
        <v>719000</v>
      </c>
      <c r="F3807" s="215">
        <f t="shared" si="1146"/>
        <v>719000</v>
      </c>
      <c r="G3807" s="215">
        <f t="shared" si="1146"/>
        <v>0</v>
      </c>
      <c r="H3807" s="215">
        <f t="shared" si="1146"/>
        <v>0</v>
      </c>
      <c r="I3807" s="215">
        <f t="shared" si="1124"/>
        <v>719000</v>
      </c>
      <c r="J3807" s="120"/>
    </row>
    <row r="3808" spans="1:10" x14ac:dyDescent="0.2">
      <c r="A3808" s="126">
        <v>422</v>
      </c>
      <c r="B3808" s="227" t="s">
        <v>921</v>
      </c>
      <c r="C3808" s="117"/>
      <c r="D3808" s="128"/>
      <c r="E3808" s="121">
        <f>E3809+E3810</f>
        <v>719000</v>
      </c>
      <c r="F3808" s="121">
        <f>F3809+F3810</f>
        <v>719000</v>
      </c>
      <c r="G3808" s="121">
        <f>G3809+G3810</f>
        <v>0</v>
      </c>
      <c r="H3808" s="121">
        <f>H3809+H3810</f>
        <v>0</v>
      </c>
      <c r="I3808" s="121">
        <f t="shared" si="1124"/>
        <v>719000</v>
      </c>
    </row>
    <row r="3809" spans="1:11" s="115" customFormat="1" x14ac:dyDescent="0.2">
      <c r="A3809" s="129">
        <v>4223</v>
      </c>
      <c r="B3809" s="222" t="s">
        <v>131</v>
      </c>
      <c r="C3809" s="111">
        <v>559</v>
      </c>
      <c r="D3809" s="112" t="s">
        <v>25</v>
      </c>
      <c r="E3809" s="147">
        <v>319000</v>
      </c>
      <c r="F3809" s="147">
        <v>319000</v>
      </c>
      <c r="G3809" s="147"/>
      <c r="H3809" s="147"/>
      <c r="I3809" s="147">
        <f t="shared" si="1124"/>
        <v>319000</v>
      </c>
      <c r="J3809" s="120"/>
    </row>
    <row r="3810" spans="1:11" ht="15" x14ac:dyDescent="0.2">
      <c r="A3810" s="129">
        <v>4225</v>
      </c>
      <c r="B3810" s="222" t="s">
        <v>134</v>
      </c>
      <c r="C3810" s="111">
        <v>559</v>
      </c>
      <c r="D3810" s="112" t="s">
        <v>25</v>
      </c>
      <c r="E3810" s="179">
        <v>400000</v>
      </c>
      <c r="F3810" s="179">
        <v>400000</v>
      </c>
      <c r="G3810" s="179"/>
      <c r="H3810" s="179"/>
      <c r="I3810" s="179">
        <f t="shared" si="1124"/>
        <v>400000</v>
      </c>
    </row>
    <row r="3811" spans="1:11" customFormat="1" ht="31.5" x14ac:dyDescent="0.2">
      <c r="A3811" s="171" t="s">
        <v>1013</v>
      </c>
      <c r="B3811" s="173" t="s">
        <v>1014</v>
      </c>
      <c r="C3811" s="194"/>
      <c r="D3811" s="194"/>
      <c r="E3811" s="174">
        <f>E3834+E3812</f>
        <v>259700</v>
      </c>
      <c r="F3811" s="174">
        <f t="shared" ref="F3811:H3811" si="1147">F3834+F3812</f>
        <v>259700</v>
      </c>
      <c r="G3811" s="174">
        <f t="shared" si="1147"/>
        <v>0</v>
      </c>
      <c r="H3811" s="174">
        <f t="shared" si="1147"/>
        <v>0</v>
      </c>
      <c r="I3811" s="174">
        <f t="shared" si="1124"/>
        <v>259700</v>
      </c>
      <c r="J3811" s="243"/>
    </row>
    <row r="3812" spans="1:11" customFormat="1" x14ac:dyDescent="0.2">
      <c r="A3812" s="207" t="s">
        <v>950</v>
      </c>
      <c r="B3812" s="205" t="s">
        <v>951</v>
      </c>
      <c r="C3812" s="208"/>
      <c r="D3812" s="208"/>
      <c r="E3812" s="209">
        <f>E3813+E3820+E3829</f>
        <v>40000</v>
      </c>
      <c r="F3812" s="209">
        <f t="shared" ref="F3812" si="1148">F3813+F3820+F3829</f>
        <v>40000</v>
      </c>
      <c r="G3812" s="209">
        <f t="shared" ref="G3812" si="1149">G3813+G3820+G3829</f>
        <v>0</v>
      </c>
      <c r="H3812" s="209">
        <f t="shared" ref="H3812" si="1150">H3813+H3820+H3829</f>
        <v>0</v>
      </c>
      <c r="I3812" s="209">
        <f t="shared" ref="I3812:I3833" si="1151">F3812-G3812+H3812</f>
        <v>40000</v>
      </c>
      <c r="J3812" s="243"/>
    </row>
    <row r="3813" spans="1:11" customFormat="1" x14ac:dyDescent="0.2">
      <c r="A3813" s="210" t="s">
        <v>944</v>
      </c>
      <c r="B3813" s="211" t="s">
        <v>986</v>
      </c>
      <c r="C3813" s="212"/>
      <c r="D3813" s="212"/>
      <c r="E3813" s="213">
        <f>E3814+E3816+E3818</f>
        <v>18500</v>
      </c>
      <c r="F3813" s="213">
        <f t="shared" ref="F3813" si="1152">F3814+F3816+F3818</f>
        <v>18500</v>
      </c>
      <c r="G3813" s="213">
        <f t="shared" ref="G3813" si="1153">G3814+G3816+G3818</f>
        <v>0</v>
      </c>
      <c r="H3813" s="213">
        <f t="shared" ref="H3813" si="1154">H3814+H3816+H3818</f>
        <v>0</v>
      </c>
      <c r="I3813" s="213">
        <f t="shared" si="1151"/>
        <v>18500</v>
      </c>
      <c r="J3813" s="243"/>
    </row>
    <row r="3814" spans="1:11" customFormat="1" x14ac:dyDescent="0.2">
      <c r="A3814" s="126" t="s">
        <v>1015</v>
      </c>
      <c r="B3814" s="226" t="s">
        <v>914</v>
      </c>
      <c r="C3814" s="117"/>
      <c r="D3814" s="128"/>
      <c r="E3814" s="121">
        <f>E3815</f>
        <v>15000</v>
      </c>
      <c r="F3814" s="121">
        <f t="shared" ref="F3814" si="1155">F3815</f>
        <v>15000</v>
      </c>
      <c r="G3814" s="121">
        <f t="shared" ref="G3814" si="1156">G3815</f>
        <v>0</v>
      </c>
      <c r="H3814" s="121">
        <f t="shared" ref="H3814" si="1157">H3815</f>
        <v>0</v>
      </c>
      <c r="I3814" s="121">
        <f t="shared" si="1151"/>
        <v>15000</v>
      </c>
      <c r="J3814" s="243"/>
    </row>
    <row r="3815" spans="1:11" customFormat="1" ht="15" x14ac:dyDescent="0.2">
      <c r="A3815" s="129" t="s">
        <v>177</v>
      </c>
      <c r="B3815" s="222" t="s">
        <v>19</v>
      </c>
      <c r="C3815" s="111">
        <v>43</v>
      </c>
      <c r="D3815" s="112" t="s">
        <v>25</v>
      </c>
      <c r="E3815" s="179">
        <v>15000</v>
      </c>
      <c r="F3815" s="179">
        <v>15000</v>
      </c>
      <c r="G3815" s="179"/>
      <c r="H3815" s="179"/>
      <c r="I3815" s="179">
        <f t="shared" si="1151"/>
        <v>15000</v>
      </c>
      <c r="J3815" s="243"/>
    </row>
    <row r="3816" spans="1:11" customFormat="1" x14ac:dyDescent="0.2">
      <c r="A3816" s="126" t="s">
        <v>1016</v>
      </c>
      <c r="B3816" s="227" t="s">
        <v>138</v>
      </c>
      <c r="C3816" s="117"/>
      <c r="D3816" s="128"/>
      <c r="E3816" s="121">
        <f>E3817</f>
        <v>500</v>
      </c>
      <c r="F3816" s="121">
        <f t="shared" ref="F3816" si="1158">F3817</f>
        <v>500</v>
      </c>
      <c r="G3816" s="121">
        <f t="shared" ref="G3816" si="1159">G3817</f>
        <v>0</v>
      </c>
      <c r="H3816" s="121">
        <f t="shared" ref="H3816" si="1160">H3817</f>
        <v>0</v>
      </c>
      <c r="I3816" s="121">
        <f t="shared" si="1151"/>
        <v>500</v>
      </c>
      <c r="J3816" s="243"/>
    </row>
    <row r="3817" spans="1:11" customFormat="1" ht="15" x14ac:dyDescent="0.2">
      <c r="A3817" s="129" t="s">
        <v>178</v>
      </c>
      <c r="B3817" s="222" t="s">
        <v>138</v>
      </c>
      <c r="C3817" s="111">
        <v>43</v>
      </c>
      <c r="D3817" s="112" t="s">
        <v>25</v>
      </c>
      <c r="E3817" s="179">
        <v>500</v>
      </c>
      <c r="F3817" s="179">
        <v>500</v>
      </c>
      <c r="G3817" s="179"/>
      <c r="H3817" s="179"/>
      <c r="I3817" s="179">
        <f t="shared" si="1151"/>
        <v>500</v>
      </c>
      <c r="J3817" s="243"/>
    </row>
    <row r="3818" spans="1:11" customFormat="1" x14ac:dyDescent="0.2">
      <c r="A3818" s="126" t="s">
        <v>1017</v>
      </c>
      <c r="B3818" s="227" t="s">
        <v>915</v>
      </c>
      <c r="C3818" s="117"/>
      <c r="D3818" s="128"/>
      <c r="E3818" s="121">
        <f>E3819</f>
        <v>3000</v>
      </c>
      <c r="F3818" s="121">
        <f t="shared" ref="F3818" si="1161">F3819</f>
        <v>3000</v>
      </c>
      <c r="G3818" s="121">
        <f t="shared" ref="G3818" si="1162">G3819</f>
        <v>0</v>
      </c>
      <c r="H3818" s="121">
        <f t="shared" ref="H3818" si="1163">H3819</f>
        <v>0</v>
      </c>
      <c r="I3818" s="121">
        <f t="shared" si="1151"/>
        <v>3000</v>
      </c>
      <c r="J3818" s="243"/>
    </row>
    <row r="3819" spans="1:11" customFormat="1" ht="15" x14ac:dyDescent="0.2">
      <c r="A3819" s="129" t="s">
        <v>179</v>
      </c>
      <c r="B3819" s="222" t="s">
        <v>280</v>
      </c>
      <c r="C3819" s="111">
        <v>43</v>
      </c>
      <c r="D3819" s="112" t="s">
        <v>25</v>
      </c>
      <c r="E3819" s="179">
        <v>3000</v>
      </c>
      <c r="F3819" s="179">
        <v>3000</v>
      </c>
      <c r="G3819" s="179"/>
      <c r="H3819" s="179"/>
      <c r="I3819" s="179">
        <f t="shared" si="1151"/>
        <v>3000</v>
      </c>
      <c r="J3819" s="243"/>
    </row>
    <row r="3820" spans="1:11" customFormat="1" x14ac:dyDescent="0.2">
      <c r="A3820" s="217">
        <v>32</v>
      </c>
      <c r="B3820" s="211" t="s">
        <v>987</v>
      </c>
      <c r="C3820" s="212"/>
      <c r="D3820" s="214"/>
      <c r="E3820" s="215">
        <f>E3821+E3824+E3826</f>
        <v>13500</v>
      </c>
      <c r="F3820" s="215">
        <f t="shared" ref="F3820" si="1164">F3821+F3824+F3826</f>
        <v>13500</v>
      </c>
      <c r="G3820" s="215">
        <f t="shared" ref="G3820" si="1165">G3821+G3824+G3826</f>
        <v>0</v>
      </c>
      <c r="H3820" s="215">
        <f t="shared" ref="H3820" si="1166">H3821+H3824+H3826</f>
        <v>0</v>
      </c>
      <c r="I3820" s="215">
        <f t="shared" si="1151"/>
        <v>13500</v>
      </c>
      <c r="J3820" s="243"/>
    </row>
    <row r="3821" spans="1:11" customFormat="1" x14ac:dyDescent="0.2">
      <c r="A3821" s="126" t="s">
        <v>1018</v>
      </c>
      <c r="B3821" s="227" t="s">
        <v>1019</v>
      </c>
      <c r="C3821" s="117"/>
      <c r="D3821" s="128"/>
      <c r="E3821" s="121">
        <f>SUM(E3822:E3823)</f>
        <v>6500</v>
      </c>
      <c r="F3821" s="121">
        <f t="shared" ref="F3821:H3821" si="1167">SUM(F3822:F3823)</f>
        <v>6500</v>
      </c>
      <c r="G3821" s="121">
        <f t="shared" si="1167"/>
        <v>0</v>
      </c>
      <c r="H3821" s="121">
        <f t="shared" si="1167"/>
        <v>0</v>
      </c>
      <c r="I3821" s="121">
        <f t="shared" si="1151"/>
        <v>6500</v>
      </c>
      <c r="J3821" s="243"/>
      <c r="K3821" s="237"/>
    </row>
    <row r="3822" spans="1:11" customFormat="1" ht="15" x14ac:dyDescent="0.2">
      <c r="A3822" s="129" t="s">
        <v>158</v>
      </c>
      <c r="B3822" s="222" t="s">
        <v>110</v>
      </c>
      <c r="C3822" s="111">
        <v>43</v>
      </c>
      <c r="D3822" s="112" t="s">
        <v>25</v>
      </c>
      <c r="E3822" s="179">
        <v>6000</v>
      </c>
      <c r="F3822" s="179">
        <v>6000</v>
      </c>
      <c r="G3822" s="179"/>
      <c r="H3822" s="179"/>
      <c r="I3822" s="179">
        <f t="shared" si="1151"/>
        <v>6000</v>
      </c>
      <c r="J3822" s="243"/>
    </row>
    <row r="3823" spans="1:11" customFormat="1" ht="15" x14ac:dyDescent="0.2">
      <c r="A3823" s="123">
        <v>3212</v>
      </c>
      <c r="B3823" s="235" t="s">
        <v>111</v>
      </c>
      <c r="C3823" s="111">
        <v>43</v>
      </c>
      <c r="D3823" s="112" t="s">
        <v>25</v>
      </c>
      <c r="E3823" s="179">
        <v>500</v>
      </c>
      <c r="F3823" s="179">
        <v>500</v>
      </c>
      <c r="G3823" s="179"/>
      <c r="H3823" s="179"/>
      <c r="I3823" s="179">
        <f t="shared" si="1151"/>
        <v>500</v>
      </c>
      <c r="J3823" s="243"/>
    </row>
    <row r="3824" spans="1:11" customFormat="1" x14ac:dyDescent="0.2">
      <c r="A3824" s="126">
        <v>323</v>
      </c>
      <c r="B3824" s="227" t="s">
        <v>1020</v>
      </c>
      <c r="C3824" s="117"/>
      <c r="D3824" s="128"/>
      <c r="E3824" s="121">
        <f>E3825</f>
        <v>3000</v>
      </c>
      <c r="F3824" s="121">
        <f t="shared" ref="F3824" si="1168">F3825</f>
        <v>3000</v>
      </c>
      <c r="G3824" s="121">
        <f t="shared" ref="G3824" si="1169">G3825</f>
        <v>0</v>
      </c>
      <c r="H3824" s="121">
        <f t="shared" ref="H3824" si="1170">H3825</f>
        <v>0</v>
      </c>
      <c r="I3824" s="121">
        <f t="shared" si="1151"/>
        <v>3000</v>
      </c>
      <c r="J3824" s="243"/>
    </row>
    <row r="3825" spans="1:10" customFormat="1" ht="15" x14ac:dyDescent="0.2">
      <c r="A3825" s="129" t="s">
        <v>199</v>
      </c>
      <c r="B3825" s="222" t="s">
        <v>41</v>
      </c>
      <c r="C3825" s="111">
        <v>43</v>
      </c>
      <c r="D3825" s="112" t="s">
        <v>25</v>
      </c>
      <c r="E3825" s="179">
        <v>3000</v>
      </c>
      <c r="F3825" s="179">
        <v>3000</v>
      </c>
      <c r="G3825" s="179"/>
      <c r="H3825" s="179"/>
      <c r="I3825" s="179">
        <f t="shared" si="1151"/>
        <v>3000</v>
      </c>
      <c r="J3825" s="243"/>
    </row>
    <row r="3826" spans="1:10" customFormat="1" x14ac:dyDescent="0.2">
      <c r="A3826" s="126">
        <v>329</v>
      </c>
      <c r="B3826" s="227" t="s">
        <v>125</v>
      </c>
      <c r="C3826" s="117"/>
      <c r="D3826" s="128"/>
      <c r="E3826" s="121">
        <f>SUM(E3827:E3828)</f>
        <v>4000</v>
      </c>
      <c r="F3826" s="121">
        <f t="shared" ref="F3826" si="1171">SUM(F3827:F3828)</f>
        <v>4000</v>
      </c>
      <c r="G3826" s="121">
        <f t="shared" ref="G3826" si="1172">SUM(G3827:G3828)</f>
        <v>0</v>
      </c>
      <c r="H3826" s="121">
        <f t="shared" ref="H3826" si="1173">SUM(H3827:H3828)</f>
        <v>0</v>
      </c>
      <c r="I3826" s="121">
        <f t="shared" si="1151"/>
        <v>4000</v>
      </c>
      <c r="J3826" s="243"/>
    </row>
    <row r="3827" spans="1:10" customFormat="1" ht="15" x14ac:dyDescent="0.2">
      <c r="A3827" s="129">
        <v>3293</v>
      </c>
      <c r="B3827" s="222" t="s">
        <v>124</v>
      </c>
      <c r="C3827" s="111">
        <v>43</v>
      </c>
      <c r="D3827" s="112" t="s">
        <v>25</v>
      </c>
      <c r="E3827" s="179">
        <v>3000</v>
      </c>
      <c r="F3827" s="179">
        <v>3000</v>
      </c>
      <c r="G3827" s="179"/>
      <c r="H3827" s="179"/>
      <c r="I3827" s="179">
        <f t="shared" si="1151"/>
        <v>3000</v>
      </c>
      <c r="J3827" s="243"/>
    </row>
    <row r="3828" spans="1:10" customFormat="1" ht="15" x14ac:dyDescent="0.2">
      <c r="A3828" s="129" t="s">
        <v>203</v>
      </c>
      <c r="B3828" s="222" t="s">
        <v>125</v>
      </c>
      <c r="C3828" s="111">
        <v>43</v>
      </c>
      <c r="D3828" s="112" t="s">
        <v>25</v>
      </c>
      <c r="E3828" s="179">
        <v>1000</v>
      </c>
      <c r="F3828" s="179">
        <v>1000</v>
      </c>
      <c r="G3828" s="179"/>
      <c r="H3828" s="179"/>
      <c r="I3828" s="179">
        <f t="shared" si="1151"/>
        <v>1000</v>
      </c>
      <c r="J3828" s="243"/>
    </row>
    <row r="3829" spans="1:10" customFormat="1" x14ac:dyDescent="0.2">
      <c r="A3829" s="217">
        <v>42</v>
      </c>
      <c r="B3829" s="211" t="s">
        <v>994</v>
      </c>
      <c r="C3829" s="212"/>
      <c r="D3829" s="214"/>
      <c r="E3829" s="215">
        <f>E3830+E3832</f>
        <v>8000</v>
      </c>
      <c r="F3829" s="215">
        <f t="shared" ref="F3829" si="1174">F3830+F3832</f>
        <v>8000</v>
      </c>
      <c r="G3829" s="215">
        <f t="shared" ref="G3829" si="1175">G3830+G3832</f>
        <v>0</v>
      </c>
      <c r="H3829" s="215">
        <f t="shared" ref="H3829" si="1176">H3830+H3832</f>
        <v>0</v>
      </c>
      <c r="I3829" s="215">
        <f t="shared" si="1151"/>
        <v>8000</v>
      </c>
      <c r="J3829" s="243"/>
    </row>
    <row r="3830" spans="1:10" customFormat="1" x14ac:dyDescent="0.2">
      <c r="A3830" s="126" t="s">
        <v>1021</v>
      </c>
      <c r="B3830" s="227" t="s">
        <v>921</v>
      </c>
      <c r="C3830" s="117"/>
      <c r="D3830" s="128"/>
      <c r="E3830" s="121">
        <f>E3831</f>
        <v>2000</v>
      </c>
      <c r="F3830" s="121">
        <f t="shared" ref="F3830" si="1177">F3831</f>
        <v>2000</v>
      </c>
      <c r="G3830" s="121">
        <f t="shared" ref="G3830" si="1178">G3831</f>
        <v>0</v>
      </c>
      <c r="H3830" s="121">
        <f t="shared" ref="H3830" si="1179">H3831</f>
        <v>0</v>
      </c>
      <c r="I3830" s="121">
        <f t="shared" si="1151"/>
        <v>2000</v>
      </c>
      <c r="J3830" s="243"/>
    </row>
    <row r="3831" spans="1:10" customFormat="1" ht="15" x14ac:dyDescent="0.2">
      <c r="A3831" s="129" t="s">
        <v>159</v>
      </c>
      <c r="B3831" s="222" t="s">
        <v>129</v>
      </c>
      <c r="C3831" s="111">
        <v>43</v>
      </c>
      <c r="D3831" s="112" t="s">
        <v>25</v>
      </c>
      <c r="E3831" s="179">
        <v>2000</v>
      </c>
      <c r="F3831" s="179">
        <v>2000</v>
      </c>
      <c r="G3831" s="179"/>
      <c r="H3831" s="179"/>
      <c r="I3831" s="179">
        <f t="shared" si="1151"/>
        <v>2000</v>
      </c>
      <c r="J3831" s="243"/>
    </row>
    <row r="3832" spans="1:10" customFormat="1" x14ac:dyDescent="0.2">
      <c r="A3832" s="126" t="s">
        <v>1022</v>
      </c>
      <c r="B3832" s="227" t="s">
        <v>939</v>
      </c>
      <c r="C3832" s="117"/>
      <c r="D3832" s="128"/>
      <c r="E3832" s="121">
        <f>E3833</f>
        <v>6000</v>
      </c>
      <c r="F3832" s="121">
        <f t="shared" ref="F3832" si="1180">F3833</f>
        <v>6000</v>
      </c>
      <c r="G3832" s="121">
        <f t="shared" ref="G3832" si="1181">G3833</f>
        <v>0</v>
      </c>
      <c r="H3832" s="121">
        <f t="shared" ref="H3832" si="1182">H3833</f>
        <v>0</v>
      </c>
      <c r="I3832" s="121">
        <f t="shared" si="1151"/>
        <v>6000</v>
      </c>
      <c r="J3832" s="243"/>
    </row>
    <row r="3833" spans="1:10" customFormat="1" ht="15" x14ac:dyDescent="0.2">
      <c r="A3833" s="129" t="s">
        <v>205</v>
      </c>
      <c r="B3833" s="222" t="s">
        <v>135</v>
      </c>
      <c r="C3833" s="111">
        <v>43</v>
      </c>
      <c r="D3833" s="112" t="s">
        <v>25</v>
      </c>
      <c r="E3833" s="179">
        <v>6000</v>
      </c>
      <c r="F3833" s="179">
        <v>6000</v>
      </c>
      <c r="G3833" s="179"/>
      <c r="H3833" s="179"/>
      <c r="I3833" s="179">
        <f t="shared" si="1151"/>
        <v>6000</v>
      </c>
      <c r="J3833" s="243"/>
    </row>
    <row r="3834" spans="1:10" customFormat="1" x14ac:dyDescent="0.2">
      <c r="A3834" s="207" t="s">
        <v>948</v>
      </c>
      <c r="B3834" s="205" t="s">
        <v>949</v>
      </c>
      <c r="C3834" s="208"/>
      <c r="D3834" s="208"/>
      <c r="E3834" s="209">
        <f>E3835+E3842+E3851</f>
        <v>219700</v>
      </c>
      <c r="F3834" s="209">
        <f t="shared" ref="F3834:H3834" si="1183">F3835+F3842+F3851</f>
        <v>219700</v>
      </c>
      <c r="G3834" s="209">
        <f t="shared" si="1183"/>
        <v>0</v>
      </c>
      <c r="H3834" s="209">
        <f t="shared" si="1183"/>
        <v>0</v>
      </c>
      <c r="I3834" s="209">
        <f t="shared" si="1124"/>
        <v>219700</v>
      </c>
      <c r="J3834" s="243"/>
    </row>
    <row r="3835" spans="1:10" customFormat="1" x14ac:dyDescent="0.2">
      <c r="A3835" s="210" t="s">
        <v>944</v>
      </c>
      <c r="B3835" s="211" t="s">
        <v>986</v>
      </c>
      <c r="C3835" s="212"/>
      <c r="D3835" s="212"/>
      <c r="E3835" s="213">
        <f>E3836+E3838+E3840</f>
        <v>95500</v>
      </c>
      <c r="F3835" s="213">
        <f t="shared" ref="F3835:H3835" si="1184">F3836+F3838+F3840</f>
        <v>95500</v>
      </c>
      <c r="G3835" s="213">
        <f t="shared" si="1184"/>
        <v>0</v>
      </c>
      <c r="H3835" s="213">
        <f t="shared" si="1184"/>
        <v>0</v>
      </c>
      <c r="I3835" s="213">
        <f t="shared" si="1124"/>
        <v>95500</v>
      </c>
      <c r="J3835" s="243"/>
    </row>
    <row r="3836" spans="1:10" customFormat="1" x14ac:dyDescent="0.2">
      <c r="A3836" s="126" t="s">
        <v>1015</v>
      </c>
      <c r="B3836" s="226" t="s">
        <v>914</v>
      </c>
      <c r="C3836" s="117"/>
      <c r="D3836" s="128"/>
      <c r="E3836" s="121">
        <f>E3837</f>
        <v>80000</v>
      </c>
      <c r="F3836" s="121">
        <f t="shared" ref="F3836:H3836" si="1185">F3837</f>
        <v>80000</v>
      </c>
      <c r="G3836" s="121">
        <f t="shared" si="1185"/>
        <v>0</v>
      </c>
      <c r="H3836" s="121">
        <f t="shared" si="1185"/>
        <v>0</v>
      </c>
      <c r="I3836" s="121">
        <f t="shared" si="1124"/>
        <v>80000</v>
      </c>
      <c r="J3836" s="243"/>
    </row>
    <row r="3837" spans="1:10" customFormat="1" ht="15" x14ac:dyDescent="0.2">
      <c r="A3837" s="129" t="s">
        <v>177</v>
      </c>
      <c r="B3837" s="222" t="s">
        <v>19</v>
      </c>
      <c r="C3837" s="111">
        <v>559</v>
      </c>
      <c r="D3837" s="112" t="s">
        <v>25</v>
      </c>
      <c r="E3837" s="179">
        <v>80000</v>
      </c>
      <c r="F3837" s="179">
        <v>80000</v>
      </c>
      <c r="G3837" s="179"/>
      <c r="H3837" s="179"/>
      <c r="I3837" s="179">
        <f t="shared" si="1124"/>
        <v>80000</v>
      </c>
      <c r="J3837" s="243"/>
    </row>
    <row r="3838" spans="1:10" customFormat="1" x14ac:dyDescent="0.2">
      <c r="A3838" s="126" t="s">
        <v>1016</v>
      </c>
      <c r="B3838" s="227" t="s">
        <v>138</v>
      </c>
      <c r="C3838" s="117"/>
      <c r="D3838" s="128"/>
      <c r="E3838" s="121">
        <f>E3839</f>
        <v>500</v>
      </c>
      <c r="F3838" s="121">
        <f t="shared" ref="F3838:H3838" si="1186">F3839</f>
        <v>500</v>
      </c>
      <c r="G3838" s="121">
        <f t="shared" si="1186"/>
        <v>0</v>
      </c>
      <c r="H3838" s="121">
        <f t="shared" si="1186"/>
        <v>0</v>
      </c>
      <c r="I3838" s="121">
        <f t="shared" si="1124"/>
        <v>500</v>
      </c>
      <c r="J3838" s="243"/>
    </row>
    <row r="3839" spans="1:10" customFormat="1" ht="15" x14ac:dyDescent="0.2">
      <c r="A3839" s="129" t="s">
        <v>178</v>
      </c>
      <c r="B3839" s="222" t="s">
        <v>138</v>
      </c>
      <c r="C3839" s="111">
        <v>559</v>
      </c>
      <c r="D3839" s="112" t="s">
        <v>25</v>
      </c>
      <c r="E3839" s="179">
        <v>500</v>
      </c>
      <c r="F3839" s="179">
        <v>500</v>
      </c>
      <c r="G3839" s="179"/>
      <c r="H3839" s="179"/>
      <c r="I3839" s="179">
        <f t="shared" si="1124"/>
        <v>500</v>
      </c>
      <c r="J3839" s="243"/>
    </row>
    <row r="3840" spans="1:10" customFormat="1" x14ac:dyDescent="0.2">
      <c r="A3840" s="126" t="s">
        <v>1017</v>
      </c>
      <c r="B3840" s="227" t="s">
        <v>915</v>
      </c>
      <c r="C3840" s="117"/>
      <c r="D3840" s="128"/>
      <c r="E3840" s="121">
        <f>E3841</f>
        <v>15000</v>
      </c>
      <c r="F3840" s="121">
        <f t="shared" ref="F3840:H3840" si="1187">F3841</f>
        <v>15000</v>
      </c>
      <c r="G3840" s="121">
        <f t="shared" si="1187"/>
        <v>0</v>
      </c>
      <c r="H3840" s="121">
        <f t="shared" si="1187"/>
        <v>0</v>
      </c>
      <c r="I3840" s="121">
        <f t="shared" si="1124"/>
        <v>15000</v>
      </c>
      <c r="J3840" s="243"/>
    </row>
    <row r="3841" spans="1:11" customFormat="1" ht="15" x14ac:dyDescent="0.2">
      <c r="A3841" s="129" t="s">
        <v>179</v>
      </c>
      <c r="B3841" s="222" t="s">
        <v>280</v>
      </c>
      <c r="C3841" s="111">
        <v>559</v>
      </c>
      <c r="D3841" s="112" t="s">
        <v>25</v>
      </c>
      <c r="E3841" s="179">
        <v>15000</v>
      </c>
      <c r="F3841" s="179">
        <v>15000</v>
      </c>
      <c r="G3841" s="179"/>
      <c r="H3841" s="179"/>
      <c r="I3841" s="179">
        <f t="shared" si="1124"/>
        <v>15000</v>
      </c>
      <c r="J3841" s="243"/>
    </row>
    <row r="3842" spans="1:11" customFormat="1" x14ac:dyDescent="0.2">
      <c r="A3842" s="217">
        <v>32</v>
      </c>
      <c r="B3842" s="211" t="s">
        <v>987</v>
      </c>
      <c r="C3842" s="212"/>
      <c r="D3842" s="214"/>
      <c r="E3842" s="215">
        <f>E3843+E3846+E3848</f>
        <v>74200</v>
      </c>
      <c r="F3842" s="215">
        <f t="shared" ref="F3842:H3842" si="1188">F3843+F3846+F3848</f>
        <v>74200</v>
      </c>
      <c r="G3842" s="215">
        <f t="shared" si="1188"/>
        <v>0</v>
      </c>
      <c r="H3842" s="215">
        <f t="shared" si="1188"/>
        <v>0</v>
      </c>
      <c r="I3842" s="215">
        <f t="shared" si="1124"/>
        <v>74200</v>
      </c>
      <c r="J3842" s="243"/>
    </row>
    <row r="3843" spans="1:11" customFormat="1" x14ac:dyDescent="0.2">
      <c r="A3843" s="126" t="s">
        <v>1018</v>
      </c>
      <c r="B3843" s="227" t="s">
        <v>1019</v>
      </c>
      <c r="C3843" s="117"/>
      <c r="D3843" s="128"/>
      <c r="E3843" s="121">
        <f>SUM(E3844:E3845)</f>
        <v>32200</v>
      </c>
      <c r="F3843" s="121">
        <f t="shared" ref="F3843:H3843" si="1189">SUM(F3844:F3845)</f>
        <v>32200</v>
      </c>
      <c r="G3843" s="121">
        <f t="shared" si="1189"/>
        <v>0</v>
      </c>
      <c r="H3843" s="121">
        <f t="shared" si="1189"/>
        <v>0</v>
      </c>
      <c r="I3843" s="121">
        <f t="shared" si="1124"/>
        <v>32200</v>
      </c>
      <c r="J3843" s="243"/>
      <c r="K3843" s="237"/>
    </row>
    <row r="3844" spans="1:11" customFormat="1" ht="15" x14ac:dyDescent="0.2">
      <c r="A3844" s="129" t="s">
        <v>158</v>
      </c>
      <c r="B3844" s="222" t="s">
        <v>110</v>
      </c>
      <c r="C3844" s="111">
        <v>559</v>
      </c>
      <c r="D3844" s="112" t="s">
        <v>25</v>
      </c>
      <c r="E3844" s="179">
        <v>30000</v>
      </c>
      <c r="F3844" s="179">
        <v>30000</v>
      </c>
      <c r="G3844" s="179"/>
      <c r="H3844" s="179"/>
      <c r="I3844" s="179">
        <f t="shared" si="1124"/>
        <v>30000</v>
      </c>
      <c r="J3844" s="243"/>
    </row>
    <row r="3845" spans="1:11" customFormat="1" ht="15" x14ac:dyDescent="0.2">
      <c r="A3845" s="129">
        <v>3212</v>
      </c>
      <c r="B3845" s="222" t="s">
        <v>111</v>
      </c>
      <c r="C3845" s="111">
        <v>559</v>
      </c>
      <c r="D3845" s="112" t="s">
        <v>25</v>
      </c>
      <c r="E3845" s="179">
        <v>2200</v>
      </c>
      <c r="F3845" s="179">
        <v>2200</v>
      </c>
      <c r="G3845" s="179"/>
      <c r="H3845" s="179"/>
      <c r="I3845" s="179">
        <f t="shared" si="1124"/>
        <v>2200</v>
      </c>
      <c r="J3845" s="243"/>
    </row>
    <row r="3846" spans="1:11" customFormat="1" x14ac:dyDescent="0.2">
      <c r="A3846" s="126">
        <v>323</v>
      </c>
      <c r="B3846" s="227" t="s">
        <v>1020</v>
      </c>
      <c r="C3846" s="117"/>
      <c r="D3846" s="128"/>
      <c r="E3846" s="121">
        <f>E3847</f>
        <v>19000</v>
      </c>
      <c r="F3846" s="121">
        <f t="shared" ref="F3846:H3846" si="1190">F3847</f>
        <v>19000</v>
      </c>
      <c r="G3846" s="121">
        <f t="shared" si="1190"/>
        <v>0</v>
      </c>
      <c r="H3846" s="121">
        <f t="shared" si="1190"/>
        <v>0</v>
      </c>
      <c r="I3846" s="121">
        <f t="shared" si="1124"/>
        <v>19000</v>
      </c>
      <c r="J3846" s="243"/>
    </row>
    <row r="3847" spans="1:11" customFormat="1" ht="15" x14ac:dyDescent="0.2">
      <c r="A3847" s="129" t="s">
        <v>199</v>
      </c>
      <c r="B3847" s="222" t="s">
        <v>41</v>
      </c>
      <c r="C3847" s="111">
        <v>559</v>
      </c>
      <c r="D3847" s="112" t="s">
        <v>25</v>
      </c>
      <c r="E3847" s="179">
        <v>19000</v>
      </c>
      <c r="F3847" s="179">
        <v>19000</v>
      </c>
      <c r="G3847" s="179"/>
      <c r="H3847" s="179"/>
      <c r="I3847" s="179">
        <f t="shared" si="1124"/>
        <v>19000</v>
      </c>
      <c r="J3847" s="243"/>
    </row>
    <row r="3848" spans="1:11" customFormat="1" x14ac:dyDescent="0.2">
      <c r="A3848" s="126">
        <v>329</v>
      </c>
      <c r="B3848" s="227" t="s">
        <v>125</v>
      </c>
      <c r="C3848" s="117"/>
      <c r="D3848" s="128"/>
      <c r="E3848" s="121">
        <f>SUM(E3849:E3850)</f>
        <v>23000</v>
      </c>
      <c r="F3848" s="121">
        <f t="shared" ref="F3848:H3848" si="1191">SUM(F3849:F3850)</f>
        <v>23000</v>
      </c>
      <c r="G3848" s="121">
        <f t="shared" si="1191"/>
        <v>0</v>
      </c>
      <c r="H3848" s="121">
        <f t="shared" si="1191"/>
        <v>0</v>
      </c>
      <c r="I3848" s="121">
        <f t="shared" si="1124"/>
        <v>23000</v>
      </c>
      <c r="J3848" s="243"/>
    </row>
    <row r="3849" spans="1:11" customFormat="1" ht="15" x14ac:dyDescent="0.2">
      <c r="A3849" s="129">
        <v>3293</v>
      </c>
      <c r="B3849" s="222" t="s">
        <v>124</v>
      </c>
      <c r="C3849" s="111">
        <v>559</v>
      </c>
      <c r="D3849" s="112" t="s">
        <v>25</v>
      </c>
      <c r="E3849" s="179">
        <v>19000</v>
      </c>
      <c r="F3849" s="179">
        <v>19000</v>
      </c>
      <c r="G3849" s="179"/>
      <c r="H3849" s="179"/>
      <c r="I3849" s="179">
        <f t="shared" si="1124"/>
        <v>19000</v>
      </c>
      <c r="J3849" s="243"/>
    </row>
    <row r="3850" spans="1:11" customFormat="1" ht="15" x14ac:dyDescent="0.2">
      <c r="A3850" s="129" t="s">
        <v>203</v>
      </c>
      <c r="B3850" s="222" t="s">
        <v>125</v>
      </c>
      <c r="C3850" s="111">
        <v>559</v>
      </c>
      <c r="D3850" s="112" t="s">
        <v>25</v>
      </c>
      <c r="E3850" s="179">
        <v>4000</v>
      </c>
      <c r="F3850" s="179">
        <v>4000</v>
      </c>
      <c r="G3850" s="179"/>
      <c r="H3850" s="179"/>
      <c r="I3850" s="179">
        <f t="shared" si="1124"/>
        <v>4000</v>
      </c>
      <c r="J3850" s="243"/>
    </row>
    <row r="3851" spans="1:11" customFormat="1" x14ac:dyDescent="0.2">
      <c r="A3851" s="217">
        <v>42</v>
      </c>
      <c r="B3851" s="211" t="s">
        <v>994</v>
      </c>
      <c r="C3851" s="212"/>
      <c r="D3851" s="214"/>
      <c r="E3851" s="215">
        <f>E3852+E3854</f>
        <v>50000</v>
      </c>
      <c r="F3851" s="215">
        <f t="shared" ref="F3851:H3851" si="1192">F3852+F3854</f>
        <v>50000</v>
      </c>
      <c r="G3851" s="215">
        <f t="shared" si="1192"/>
        <v>0</v>
      </c>
      <c r="H3851" s="215">
        <f t="shared" si="1192"/>
        <v>0</v>
      </c>
      <c r="I3851" s="215">
        <f t="shared" si="1124"/>
        <v>50000</v>
      </c>
      <c r="J3851" s="243"/>
    </row>
    <row r="3852" spans="1:11" customFormat="1" x14ac:dyDescent="0.2">
      <c r="A3852" s="126" t="s">
        <v>1021</v>
      </c>
      <c r="B3852" s="227" t="s">
        <v>921</v>
      </c>
      <c r="C3852" s="117"/>
      <c r="D3852" s="128"/>
      <c r="E3852" s="121">
        <f>E3853</f>
        <v>14000</v>
      </c>
      <c r="F3852" s="121">
        <f t="shared" ref="F3852:H3852" si="1193">F3853</f>
        <v>14000</v>
      </c>
      <c r="G3852" s="121">
        <f t="shared" si="1193"/>
        <v>0</v>
      </c>
      <c r="H3852" s="121">
        <f t="shared" si="1193"/>
        <v>0</v>
      </c>
      <c r="I3852" s="121">
        <f t="shared" si="1124"/>
        <v>14000</v>
      </c>
      <c r="J3852" s="243"/>
    </row>
    <row r="3853" spans="1:11" customFormat="1" ht="15" x14ac:dyDescent="0.2">
      <c r="A3853" s="129" t="s">
        <v>159</v>
      </c>
      <c r="B3853" s="222" t="s">
        <v>129</v>
      </c>
      <c r="C3853" s="111">
        <v>559</v>
      </c>
      <c r="D3853" s="112" t="s">
        <v>25</v>
      </c>
      <c r="E3853" s="179">
        <v>14000</v>
      </c>
      <c r="F3853" s="179">
        <v>14000</v>
      </c>
      <c r="G3853" s="179"/>
      <c r="H3853" s="179"/>
      <c r="I3853" s="179">
        <f t="shared" si="1124"/>
        <v>14000</v>
      </c>
      <c r="J3853" s="243"/>
    </row>
    <row r="3854" spans="1:11" customFormat="1" x14ac:dyDescent="0.2">
      <c r="A3854" s="126" t="s">
        <v>1022</v>
      </c>
      <c r="B3854" s="227" t="s">
        <v>939</v>
      </c>
      <c r="C3854" s="117"/>
      <c r="D3854" s="128"/>
      <c r="E3854" s="121">
        <f>E3855</f>
        <v>36000</v>
      </c>
      <c r="F3854" s="121">
        <f t="shared" ref="F3854:H3854" si="1194">F3855</f>
        <v>36000</v>
      </c>
      <c r="G3854" s="121">
        <f t="shared" si="1194"/>
        <v>0</v>
      </c>
      <c r="H3854" s="121">
        <f t="shared" si="1194"/>
        <v>0</v>
      </c>
      <c r="I3854" s="121">
        <f t="shared" si="1124"/>
        <v>36000</v>
      </c>
      <c r="J3854" s="243"/>
    </row>
    <row r="3855" spans="1:11" customFormat="1" ht="15" x14ac:dyDescent="0.2">
      <c r="A3855" s="129" t="s">
        <v>205</v>
      </c>
      <c r="B3855" s="222" t="s">
        <v>135</v>
      </c>
      <c r="C3855" s="111">
        <v>559</v>
      </c>
      <c r="D3855" s="112" t="s">
        <v>25</v>
      </c>
      <c r="E3855" s="179">
        <v>36000</v>
      </c>
      <c r="F3855" s="179">
        <v>36000</v>
      </c>
      <c r="G3855" s="179"/>
      <c r="H3855" s="179"/>
      <c r="I3855" s="179">
        <f t="shared" si="1124"/>
        <v>36000</v>
      </c>
      <c r="J3855" s="243"/>
    </row>
    <row r="3856" spans="1:11" x14ac:dyDescent="0.2">
      <c r="A3856" s="202" t="s">
        <v>864</v>
      </c>
      <c r="B3856" s="225" t="s">
        <v>707</v>
      </c>
      <c r="C3856" s="203"/>
      <c r="D3856" s="203"/>
      <c r="E3856" s="204">
        <f>E3857+E3904+E3927+E3962+E3993</f>
        <v>29585000</v>
      </c>
      <c r="F3856" s="204">
        <f>F3857+F3904+F3927+F3962+F3993</f>
        <v>29585000</v>
      </c>
      <c r="G3856" s="204">
        <f>G3857+G3904+G3927+G3962+G3993</f>
        <v>15000</v>
      </c>
      <c r="H3856" s="204">
        <f>H3857+H3904+H3927+H3962+H3993</f>
        <v>0</v>
      </c>
      <c r="I3856" s="204">
        <f t="shared" si="1124"/>
        <v>29570000</v>
      </c>
    </row>
    <row r="3857" spans="1:10" ht="31.5" x14ac:dyDescent="0.2">
      <c r="A3857" s="171" t="s">
        <v>835</v>
      </c>
      <c r="B3857" s="173" t="s">
        <v>85</v>
      </c>
      <c r="C3857" s="194"/>
      <c r="D3857" s="194"/>
      <c r="E3857" s="174">
        <f>E3858</f>
        <v>15500000</v>
      </c>
      <c r="F3857" s="174">
        <f>F3858</f>
        <v>15500000</v>
      </c>
      <c r="G3857" s="174">
        <f>G3858</f>
        <v>0</v>
      </c>
      <c r="H3857" s="174">
        <f>H3858</f>
        <v>0</v>
      </c>
      <c r="I3857" s="174">
        <f t="shared" ref="I3857:I3920" si="1195">F3857-G3857+H3857</f>
        <v>15500000</v>
      </c>
    </row>
    <row r="3858" spans="1:10" x14ac:dyDescent="0.2">
      <c r="A3858" s="207" t="s">
        <v>950</v>
      </c>
      <c r="B3858" s="205" t="s">
        <v>951</v>
      </c>
      <c r="C3858" s="208"/>
      <c r="D3858" s="208"/>
      <c r="E3858" s="209">
        <f t="shared" ref="E3858:H3858" si="1196">E3859+E3867+E3895+E3901</f>
        <v>15500000</v>
      </c>
      <c r="F3858" s="209">
        <f t="shared" si="1196"/>
        <v>15500000</v>
      </c>
      <c r="G3858" s="209">
        <f t="shared" si="1196"/>
        <v>0</v>
      </c>
      <c r="H3858" s="209">
        <f t="shared" si="1196"/>
        <v>0</v>
      </c>
      <c r="I3858" s="209">
        <f t="shared" si="1195"/>
        <v>15500000</v>
      </c>
    </row>
    <row r="3859" spans="1:10" x14ac:dyDescent="0.2">
      <c r="A3859" s="210" t="s">
        <v>944</v>
      </c>
      <c r="B3859" s="211" t="s">
        <v>986</v>
      </c>
      <c r="C3859" s="212"/>
      <c r="D3859" s="212"/>
      <c r="E3859" s="213">
        <f t="shared" ref="E3859:H3859" si="1197">E3860+E3863+E3865</f>
        <v>6030000</v>
      </c>
      <c r="F3859" s="213">
        <f t="shared" si="1197"/>
        <v>6030000</v>
      </c>
      <c r="G3859" s="213">
        <f t="shared" si="1197"/>
        <v>0</v>
      </c>
      <c r="H3859" s="213">
        <f t="shared" si="1197"/>
        <v>0</v>
      </c>
      <c r="I3859" s="213">
        <f t="shared" si="1195"/>
        <v>6030000</v>
      </c>
    </row>
    <row r="3860" spans="1:10" x14ac:dyDescent="0.2">
      <c r="A3860" s="126">
        <v>311</v>
      </c>
      <c r="B3860" s="226" t="s">
        <v>914</v>
      </c>
      <c r="C3860" s="117"/>
      <c r="D3860" s="128"/>
      <c r="E3860" s="121">
        <f>E3861+E3862</f>
        <v>4730000</v>
      </c>
      <c r="F3860" s="121">
        <f>F3861+F3862</f>
        <v>4730000</v>
      </c>
      <c r="G3860" s="121">
        <f>G3861+G3862</f>
        <v>0</v>
      </c>
      <c r="H3860" s="121">
        <f>H3861+H3862</f>
        <v>0</v>
      </c>
      <c r="I3860" s="121">
        <f t="shared" si="1195"/>
        <v>4730000</v>
      </c>
    </row>
    <row r="3861" spans="1:10" ht="15" x14ac:dyDescent="0.2">
      <c r="A3861" s="129">
        <v>3111</v>
      </c>
      <c r="B3861" s="222" t="s">
        <v>19</v>
      </c>
      <c r="C3861" s="111">
        <v>43</v>
      </c>
      <c r="D3861" s="112" t="s">
        <v>25</v>
      </c>
      <c r="E3861" s="179">
        <v>4700000</v>
      </c>
      <c r="F3861" s="179">
        <v>4700000</v>
      </c>
      <c r="G3861" s="179"/>
      <c r="H3861" s="179"/>
      <c r="I3861" s="179">
        <f t="shared" si="1195"/>
        <v>4700000</v>
      </c>
    </row>
    <row r="3862" spans="1:10" ht="15" x14ac:dyDescent="0.2">
      <c r="A3862" s="129">
        <v>3112</v>
      </c>
      <c r="B3862" s="222" t="s">
        <v>632</v>
      </c>
      <c r="C3862" s="111">
        <v>43</v>
      </c>
      <c r="D3862" s="112" t="s">
        <v>25</v>
      </c>
      <c r="E3862" s="179">
        <v>30000</v>
      </c>
      <c r="F3862" s="179">
        <v>30000</v>
      </c>
      <c r="G3862" s="179"/>
      <c r="H3862" s="179"/>
      <c r="I3862" s="179">
        <f t="shared" si="1195"/>
        <v>30000</v>
      </c>
    </row>
    <row r="3863" spans="1:10" x14ac:dyDescent="0.2">
      <c r="A3863" s="126">
        <v>312</v>
      </c>
      <c r="B3863" s="227" t="s">
        <v>22</v>
      </c>
      <c r="C3863" s="117"/>
      <c r="D3863" s="128"/>
      <c r="E3863" s="121">
        <f>E3864</f>
        <v>600000</v>
      </c>
      <c r="F3863" s="121">
        <f>F3864</f>
        <v>600000</v>
      </c>
      <c r="G3863" s="121">
        <f>G3864</f>
        <v>0</v>
      </c>
      <c r="H3863" s="121">
        <f>H3864</f>
        <v>0</v>
      </c>
      <c r="I3863" s="121">
        <f t="shared" si="1195"/>
        <v>600000</v>
      </c>
    </row>
    <row r="3864" spans="1:10" ht="15" x14ac:dyDescent="0.2">
      <c r="A3864" s="129">
        <v>3121</v>
      </c>
      <c r="B3864" s="222" t="s">
        <v>22</v>
      </c>
      <c r="C3864" s="111">
        <v>43</v>
      </c>
      <c r="D3864" s="112" t="s">
        <v>25</v>
      </c>
      <c r="E3864" s="179">
        <v>600000</v>
      </c>
      <c r="F3864" s="179">
        <v>600000</v>
      </c>
      <c r="G3864" s="179"/>
      <c r="H3864" s="179"/>
      <c r="I3864" s="179">
        <f t="shared" si="1195"/>
        <v>600000</v>
      </c>
    </row>
    <row r="3865" spans="1:10" x14ac:dyDescent="0.2">
      <c r="A3865" s="126">
        <v>313</v>
      </c>
      <c r="B3865" s="227" t="s">
        <v>915</v>
      </c>
      <c r="C3865" s="117"/>
      <c r="D3865" s="128"/>
      <c r="E3865" s="121">
        <f>E3866</f>
        <v>700000</v>
      </c>
      <c r="F3865" s="121">
        <f>F3866</f>
        <v>700000</v>
      </c>
      <c r="G3865" s="121">
        <f>G3866</f>
        <v>0</v>
      </c>
      <c r="H3865" s="121">
        <f>H3866</f>
        <v>0</v>
      </c>
      <c r="I3865" s="121">
        <f t="shared" si="1195"/>
        <v>700000</v>
      </c>
    </row>
    <row r="3866" spans="1:10" ht="15" x14ac:dyDescent="0.2">
      <c r="A3866" s="129">
        <v>3132</v>
      </c>
      <c r="B3866" s="222" t="s">
        <v>280</v>
      </c>
      <c r="C3866" s="111">
        <v>43</v>
      </c>
      <c r="D3866" s="112" t="s">
        <v>25</v>
      </c>
      <c r="E3866" s="179">
        <v>700000</v>
      </c>
      <c r="F3866" s="179">
        <v>700000</v>
      </c>
      <c r="G3866" s="179"/>
      <c r="H3866" s="179"/>
      <c r="I3866" s="179">
        <f t="shared" si="1195"/>
        <v>700000</v>
      </c>
    </row>
    <row r="3867" spans="1:10" s="115" customFormat="1" x14ac:dyDescent="0.2">
      <c r="A3867" s="217">
        <v>32</v>
      </c>
      <c r="B3867" s="211" t="s">
        <v>987</v>
      </c>
      <c r="C3867" s="212"/>
      <c r="D3867" s="214"/>
      <c r="E3867" s="215">
        <f t="shared" ref="E3867:H3867" si="1198">E3868+E3873+E3878+E3887</f>
        <v>9210000</v>
      </c>
      <c r="F3867" s="215">
        <f t="shared" si="1198"/>
        <v>9210000</v>
      </c>
      <c r="G3867" s="215">
        <f t="shared" si="1198"/>
        <v>0</v>
      </c>
      <c r="H3867" s="215">
        <f t="shared" si="1198"/>
        <v>0</v>
      </c>
      <c r="I3867" s="215">
        <f t="shared" si="1195"/>
        <v>9210000</v>
      </c>
      <c r="J3867" s="120"/>
    </row>
    <row r="3868" spans="1:10" s="115" customFormat="1" x14ac:dyDescent="0.2">
      <c r="A3868" s="126">
        <v>321</v>
      </c>
      <c r="B3868" s="227" t="s">
        <v>916</v>
      </c>
      <c r="C3868" s="117"/>
      <c r="D3868" s="128"/>
      <c r="E3868" s="121">
        <f>E3869+E3870+E3871+E3872</f>
        <v>380000</v>
      </c>
      <c r="F3868" s="121">
        <f>F3869+F3870+F3871+F3872</f>
        <v>380000</v>
      </c>
      <c r="G3868" s="121">
        <f>G3869+G3870+G3871+G3872</f>
        <v>0</v>
      </c>
      <c r="H3868" s="121">
        <f>H3869+H3870+H3871+H3872</f>
        <v>0</v>
      </c>
      <c r="I3868" s="121">
        <f t="shared" si="1195"/>
        <v>380000</v>
      </c>
      <c r="J3868" s="120"/>
    </row>
    <row r="3869" spans="1:10" ht="15" x14ac:dyDescent="0.2">
      <c r="A3869" s="129">
        <v>3211</v>
      </c>
      <c r="B3869" s="222" t="s">
        <v>110</v>
      </c>
      <c r="C3869" s="111">
        <v>43</v>
      </c>
      <c r="D3869" s="112" t="s">
        <v>25</v>
      </c>
      <c r="E3869" s="179">
        <v>250000</v>
      </c>
      <c r="F3869" s="179">
        <v>250000</v>
      </c>
      <c r="G3869" s="179"/>
      <c r="H3869" s="179"/>
      <c r="I3869" s="179">
        <f t="shared" si="1195"/>
        <v>250000</v>
      </c>
    </row>
    <row r="3870" spans="1:10" ht="15" x14ac:dyDescent="0.2">
      <c r="A3870" s="129">
        <v>3212</v>
      </c>
      <c r="B3870" s="222" t="s">
        <v>111</v>
      </c>
      <c r="C3870" s="111">
        <v>43</v>
      </c>
      <c r="D3870" s="112" t="s">
        <v>25</v>
      </c>
      <c r="E3870" s="179">
        <v>70000</v>
      </c>
      <c r="F3870" s="179">
        <v>70000</v>
      </c>
      <c r="G3870" s="179"/>
      <c r="H3870" s="179"/>
      <c r="I3870" s="179">
        <f t="shared" si="1195"/>
        <v>70000</v>
      </c>
    </row>
    <row r="3871" spans="1:10" ht="15" x14ac:dyDescent="0.2">
      <c r="A3871" s="129">
        <v>3213</v>
      </c>
      <c r="B3871" s="222" t="s">
        <v>112</v>
      </c>
      <c r="C3871" s="111">
        <v>43</v>
      </c>
      <c r="D3871" s="112" t="s">
        <v>25</v>
      </c>
      <c r="E3871" s="179">
        <v>50000</v>
      </c>
      <c r="F3871" s="179">
        <v>50000</v>
      </c>
      <c r="G3871" s="179"/>
      <c r="H3871" s="179"/>
      <c r="I3871" s="179">
        <f t="shared" si="1195"/>
        <v>50000</v>
      </c>
    </row>
    <row r="3872" spans="1:10" ht="15" x14ac:dyDescent="0.2">
      <c r="A3872" s="129">
        <v>3214</v>
      </c>
      <c r="B3872" s="222" t="s">
        <v>234</v>
      </c>
      <c r="C3872" s="111">
        <v>43</v>
      </c>
      <c r="D3872" s="112" t="s">
        <v>25</v>
      </c>
      <c r="E3872" s="179">
        <v>10000</v>
      </c>
      <c r="F3872" s="179">
        <v>10000</v>
      </c>
      <c r="G3872" s="179"/>
      <c r="H3872" s="179"/>
      <c r="I3872" s="179">
        <f t="shared" si="1195"/>
        <v>10000</v>
      </c>
    </row>
    <row r="3873" spans="1:10" x14ac:dyDescent="0.2">
      <c r="A3873" s="126">
        <v>322</v>
      </c>
      <c r="B3873" s="227" t="s">
        <v>917</v>
      </c>
      <c r="C3873" s="117"/>
      <c r="D3873" s="128"/>
      <c r="E3873" s="121">
        <f>E3874+E3875+E3876+E3877</f>
        <v>1200000</v>
      </c>
      <c r="F3873" s="121">
        <f>F3874+F3875+F3876+F3877</f>
        <v>1200000</v>
      </c>
      <c r="G3873" s="121">
        <f>G3874+G3875+G3876+G3877</f>
        <v>0</v>
      </c>
      <c r="H3873" s="121">
        <f>H3874+H3875+H3876+H3877</f>
        <v>0</v>
      </c>
      <c r="I3873" s="121">
        <f t="shared" si="1195"/>
        <v>1200000</v>
      </c>
    </row>
    <row r="3874" spans="1:10" ht="15" x14ac:dyDescent="0.2">
      <c r="A3874" s="129">
        <v>3221</v>
      </c>
      <c r="B3874" s="222" t="s">
        <v>146</v>
      </c>
      <c r="C3874" s="111">
        <v>43</v>
      </c>
      <c r="D3874" s="112" t="s">
        <v>25</v>
      </c>
      <c r="E3874" s="179">
        <v>250000</v>
      </c>
      <c r="F3874" s="179">
        <v>250000</v>
      </c>
      <c r="G3874" s="179"/>
      <c r="H3874" s="179"/>
      <c r="I3874" s="179">
        <f t="shared" si="1195"/>
        <v>250000</v>
      </c>
    </row>
    <row r="3875" spans="1:10" ht="15" x14ac:dyDescent="0.2">
      <c r="A3875" s="129">
        <v>3223</v>
      </c>
      <c r="B3875" s="222" t="s">
        <v>115</v>
      </c>
      <c r="C3875" s="111">
        <v>43</v>
      </c>
      <c r="D3875" s="112" t="s">
        <v>25</v>
      </c>
      <c r="E3875" s="179">
        <v>900000</v>
      </c>
      <c r="F3875" s="179">
        <v>900000</v>
      </c>
      <c r="G3875" s="179"/>
      <c r="H3875" s="179"/>
      <c r="I3875" s="179">
        <f t="shared" si="1195"/>
        <v>900000</v>
      </c>
    </row>
    <row r="3876" spans="1:10" ht="15" x14ac:dyDescent="0.2">
      <c r="A3876" s="129">
        <v>3225</v>
      </c>
      <c r="B3876" s="222" t="s">
        <v>151</v>
      </c>
      <c r="C3876" s="111">
        <v>43</v>
      </c>
      <c r="D3876" s="112" t="s">
        <v>25</v>
      </c>
      <c r="E3876" s="179">
        <v>30000</v>
      </c>
      <c r="F3876" s="179">
        <v>30000</v>
      </c>
      <c r="G3876" s="179"/>
      <c r="H3876" s="179"/>
      <c r="I3876" s="179">
        <f t="shared" si="1195"/>
        <v>30000</v>
      </c>
    </row>
    <row r="3877" spans="1:10" s="115" customFormat="1" x14ac:dyDescent="0.2">
      <c r="A3877" s="129">
        <v>3227</v>
      </c>
      <c r="B3877" s="222" t="s">
        <v>235</v>
      </c>
      <c r="C3877" s="111">
        <v>43</v>
      </c>
      <c r="D3877" s="112" t="s">
        <v>25</v>
      </c>
      <c r="E3877" s="179">
        <v>20000</v>
      </c>
      <c r="F3877" s="179">
        <v>20000</v>
      </c>
      <c r="G3877" s="179"/>
      <c r="H3877" s="179"/>
      <c r="I3877" s="179">
        <f t="shared" si="1195"/>
        <v>20000</v>
      </c>
      <c r="J3877" s="120"/>
    </row>
    <row r="3878" spans="1:10" x14ac:dyDescent="0.2">
      <c r="A3878" s="126">
        <v>323</v>
      </c>
      <c r="B3878" s="227" t="s">
        <v>918</v>
      </c>
      <c r="C3878" s="117"/>
      <c r="D3878" s="128"/>
      <c r="E3878" s="121">
        <f>E3879+E3880+E3881+E3882+E3883+E3884+E3885+E3886</f>
        <v>6170000</v>
      </c>
      <c r="F3878" s="121">
        <f>F3879+F3880+F3881+F3882+F3883+F3884+F3885+F3886</f>
        <v>6170000</v>
      </c>
      <c r="G3878" s="121">
        <f>G3879+G3880+G3881+G3882+G3883+G3884+G3885+G3886</f>
        <v>0</v>
      </c>
      <c r="H3878" s="121">
        <f>H3879+H3880+H3881+H3882+H3883+H3884+H3885+H3886</f>
        <v>0</v>
      </c>
      <c r="I3878" s="121">
        <f t="shared" si="1195"/>
        <v>6170000</v>
      </c>
    </row>
    <row r="3879" spans="1:10" ht="15" x14ac:dyDescent="0.2">
      <c r="A3879" s="129">
        <v>3231</v>
      </c>
      <c r="B3879" s="222" t="s">
        <v>117</v>
      </c>
      <c r="C3879" s="111">
        <v>43</v>
      </c>
      <c r="D3879" s="112" t="s">
        <v>25</v>
      </c>
      <c r="E3879" s="179">
        <v>100000</v>
      </c>
      <c r="F3879" s="179">
        <v>100000</v>
      </c>
      <c r="G3879" s="179"/>
      <c r="H3879" s="179"/>
      <c r="I3879" s="179">
        <f t="shared" si="1195"/>
        <v>100000</v>
      </c>
    </row>
    <row r="3880" spans="1:10" ht="15" x14ac:dyDescent="0.2">
      <c r="A3880" s="129">
        <v>3232</v>
      </c>
      <c r="B3880" s="222" t="s">
        <v>118</v>
      </c>
      <c r="C3880" s="111">
        <v>43</v>
      </c>
      <c r="D3880" s="112" t="s">
        <v>25</v>
      </c>
      <c r="E3880" s="179">
        <v>1200000</v>
      </c>
      <c r="F3880" s="179">
        <v>1200000</v>
      </c>
      <c r="G3880" s="179"/>
      <c r="H3880" s="179"/>
      <c r="I3880" s="179">
        <f t="shared" si="1195"/>
        <v>1200000</v>
      </c>
    </row>
    <row r="3881" spans="1:10" ht="15" x14ac:dyDescent="0.2">
      <c r="A3881" s="129">
        <v>3233</v>
      </c>
      <c r="B3881" s="222" t="s">
        <v>119</v>
      </c>
      <c r="C3881" s="111">
        <v>43</v>
      </c>
      <c r="D3881" s="112" t="s">
        <v>25</v>
      </c>
      <c r="E3881" s="179">
        <v>550000</v>
      </c>
      <c r="F3881" s="179">
        <v>550000</v>
      </c>
      <c r="G3881" s="179"/>
      <c r="H3881" s="179"/>
      <c r="I3881" s="179">
        <f t="shared" si="1195"/>
        <v>550000</v>
      </c>
    </row>
    <row r="3882" spans="1:10" ht="15" x14ac:dyDescent="0.2">
      <c r="A3882" s="129">
        <v>3234</v>
      </c>
      <c r="B3882" s="222" t="s">
        <v>120</v>
      </c>
      <c r="C3882" s="111">
        <v>43</v>
      </c>
      <c r="D3882" s="112" t="s">
        <v>25</v>
      </c>
      <c r="E3882" s="179">
        <v>800000</v>
      </c>
      <c r="F3882" s="179">
        <v>800000</v>
      </c>
      <c r="G3882" s="179"/>
      <c r="H3882" s="179"/>
      <c r="I3882" s="179">
        <f t="shared" si="1195"/>
        <v>800000</v>
      </c>
    </row>
    <row r="3883" spans="1:10" s="115" customFormat="1" x14ac:dyDescent="0.2">
      <c r="A3883" s="129">
        <v>3235</v>
      </c>
      <c r="B3883" s="222" t="s">
        <v>42</v>
      </c>
      <c r="C3883" s="111">
        <v>43</v>
      </c>
      <c r="D3883" s="112" t="s">
        <v>25</v>
      </c>
      <c r="E3883" s="179">
        <v>1600000</v>
      </c>
      <c r="F3883" s="179">
        <v>1600000</v>
      </c>
      <c r="G3883" s="179"/>
      <c r="H3883" s="179"/>
      <c r="I3883" s="179">
        <f t="shared" si="1195"/>
        <v>1600000</v>
      </c>
      <c r="J3883" s="120"/>
    </row>
    <row r="3884" spans="1:10" ht="15" x14ac:dyDescent="0.2">
      <c r="A3884" s="129">
        <v>3237</v>
      </c>
      <c r="B3884" s="222" t="s">
        <v>36</v>
      </c>
      <c r="C3884" s="111">
        <v>43</v>
      </c>
      <c r="D3884" s="112" t="s">
        <v>25</v>
      </c>
      <c r="E3884" s="179">
        <v>800000</v>
      </c>
      <c r="F3884" s="179">
        <v>800000</v>
      </c>
      <c r="G3884" s="179"/>
      <c r="H3884" s="179"/>
      <c r="I3884" s="179">
        <f t="shared" si="1195"/>
        <v>800000</v>
      </c>
    </row>
    <row r="3885" spans="1:10" ht="15" x14ac:dyDescent="0.2">
      <c r="A3885" s="129">
        <v>3238</v>
      </c>
      <c r="B3885" s="222" t="s">
        <v>122</v>
      </c>
      <c r="C3885" s="111">
        <v>43</v>
      </c>
      <c r="D3885" s="112" t="s">
        <v>25</v>
      </c>
      <c r="E3885" s="179">
        <v>70000</v>
      </c>
      <c r="F3885" s="179">
        <v>70000</v>
      </c>
      <c r="G3885" s="179"/>
      <c r="H3885" s="179"/>
      <c r="I3885" s="179">
        <f t="shared" si="1195"/>
        <v>70000</v>
      </c>
    </row>
    <row r="3886" spans="1:10" s="115" customFormat="1" x14ac:dyDescent="0.2">
      <c r="A3886" s="129">
        <v>3239</v>
      </c>
      <c r="B3886" s="222" t="s">
        <v>41</v>
      </c>
      <c r="C3886" s="111">
        <v>43</v>
      </c>
      <c r="D3886" s="112" t="s">
        <v>25</v>
      </c>
      <c r="E3886" s="179">
        <v>1050000</v>
      </c>
      <c r="F3886" s="179">
        <v>1050000</v>
      </c>
      <c r="G3886" s="179"/>
      <c r="H3886" s="179"/>
      <c r="I3886" s="179">
        <f t="shared" si="1195"/>
        <v>1050000</v>
      </c>
      <c r="J3886" s="120"/>
    </row>
    <row r="3887" spans="1:10" x14ac:dyDescent="0.2">
      <c r="A3887" s="126">
        <v>329</v>
      </c>
      <c r="B3887" s="227" t="s">
        <v>125</v>
      </c>
      <c r="C3887" s="117"/>
      <c r="D3887" s="128"/>
      <c r="E3887" s="121">
        <f>E3888+E3889+E3890+E3891+E3892+E3893+E3894</f>
        <v>1460000</v>
      </c>
      <c r="F3887" s="121">
        <f>F3888+F3889+F3890+F3891+F3892+F3893+F3894</f>
        <v>1460000</v>
      </c>
      <c r="G3887" s="121">
        <f>G3888+G3889+G3890+G3891+G3892+G3893+G3894</f>
        <v>0</v>
      </c>
      <c r="H3887" s="121">
        <f>H3888+H3889+H3890+H3891+H3892+H3893+H3894</f>
        <v>0</v>
      </c>
      <c r="I3887" s="121">
        <f t="shared" si="1195"/>
        <v>1460000</v>
      </c>
    </row>
    <row r="3888" spans="1:10" s="115" customFormat="1" ht="30" x14ac:dyDescent="0.2">
      <c r="A3888" s="129">
        <v>3291</v>
      </c>
      <c r="B3888" s="222" t="s">
        <v>152</v>
      </c>
      <c r="C3888" s="111">
        <v>43</v>
      </c>
      <c r="D3888" s="112" t="s">
        <v>25</v>
      </c>
      <c r="E3888" s="179">
        <v>350000</v>
      </c>
      <c r="F3888" s="179">
        <v>350000</v>
      </c>
      <c r="G3888" s="179"/>
      <c r="H3888" s="179"/>
      <c r="I3888" s="179">
        <f t="shared" si="1195"/>
        <v>350000</v>
      </c>
      <c r="J3888" s="120"/>
    </row>
    <row r="3889" spans="1:10" ht="15" x14ac:dyDescent="0.2">
      <c r="A3889" s="129">
        <v>3292</v>
      </c>
      <c r="B3889" s="222" t="s">
        <v>123</v>
      </c>
      <c r="C3889" s="111">
        <v>43</v>
      </c>
      <c r="D3889" s="112" t="s">
        <v>25</v>
      </c>
      <c r="E3889" s="179">
        <v>250000</v>
      </c>
      <c r="F3889" s="179">
        <v>250000</v>
      </c>
      <c r="G3889" s="179"/>
      <c r="H3889" s="179"/>
      <c r="I3889" s="179">
        <f t="shared" si="1195"/>
        <v>250000</v>
      </c>
    </row>
    <row r="3890" spans="1:10" ht="15" x14ac:dyDescent="0.2">
      <c r="A3890" s="129">
        <v>3293</v>
      </c>
      <c r="B3890" s="222" t="s">
        <v>124</v>
      </c>
      <c r="C3890" s="111">
        <v>43</v>
      </c>
      <c r="D3890" s="112" t="s">
        <v>25</v>
      </c>
      <c r="E3890" s="179">
        <v>280000</v>
      </c>
      <c r="F3890" s="179">
        <v>280000</v>
      </c>
      <c r="G3890" s="179"/>
      <c r="H3890" s="179"/>
      <c r="I3890" s="179">
        <f t="shared" si="1195"/>
        <v>280000</v>
      </c>
    </row>
    <row r="3891" spans="1:10" s="115" customFormat="1" x14ac:dyDescent="0.2">
      <c r="A3891" s="129">
        <v>3294</v>
      </c>
      <c r="B3891" s="222" t="s">
        <v>610</v>
      </c>
      <c r="C3891" s="111">
        <v>43</v>
      </c>
      <c r="D3891" s="112" t="s">
        <v>25</v>
      </c>
      <c r="E3891" s="179">
        <v>200000</v>
      </c>
      <c r="F3891" s="179">
        <v>200000</v>
      </c>
      <c r="G3891" s="179"/>
      <c r="H3891" s="179"/>
      <c r="I3891" s="179">
        <f t="shared" si="1195"/>
        <v>200000</v>
      </c>
      <c r="J3891" s="120"/>
    </row>
    <row r="3892" spans="1:10" ht="15" x14ac:dyDescent="0.2">
      <c r="A3892" s="129">
        <v>3295</v>
      </c>
      <c r="B3892" s="222" t="s">
        <v>237</v>
      </c>
      <c r="C3892" s="111">
        <v>43</v>
      </c>
      <c r="D3892" s="112" t="s">
        <v>25</v>
      </c>
      <c r="E3892" s="179">
        <v>20000</v>
      </c>
      <c r="F3892" s="179">
        <v>20000</v>
      </c>
      <c r="G3892" s="179"/>
      <c r="H3892" s="179"/>
      <c r="I3892" s="179">
        <f t="shared" si="1195"/>
        <v>20000</v>
      </c>
    </row>
    <row r="3893" spans="1:10" ht="15" x14ac:dyDescent="0.2">
      <c r="A3893" s="129">
        <v>3296</v>
      </c>
      <c r="B3893" s="222" t="s">
        <v>611</v>
      </c>
      <c r="C3893" s="111">
        <v>43</v>
      </c>
      <c r="D3893" s="112" t="s">
        <v>25</v>
      </c>
      <c r="E3893" s="179">
        <v>10000</v>
      </c>
      <c r="F3893" s="179">
        <v>10000</v>
      </c>
      <c r="G3893" s="179"/>
      <c r="H3893" s="179"/>
      <c r="I3893" s="179">
        <f t="shared" si="1195"/>
        <v>10000</v>
      </c>
    </row>
    <row r="3894" spans="1:10" s="115" customFormat="1" x14ac:dyDescent="0.2">
      <c r="A3894" s="129">
        <v>3299</v>
      </c>
      <c r="B3894" s="222" t="s">
        <v>125</v>
      </c>
      <c r="C3894" s="111">
        <v>43</v>
      </c>
      <c r="D3894" s="112" t="s">
        <v>25</v>
      </c>
      <c r="E3894" s="179">
        <v>350000</v>
      </c>
      <c r="F3894" s="179">
        <v>350000</v>
      </c>
      <c r="G3894" s="179"/>
      <c r="H3894" s="179"/>
      <c r="I3894" s="179">
        <f t="shared" si="1195"/>
        <v>350000</v>
      </c>
      <c r="J3894" s="120"/>
    </row>
    <row r="3895" spans="1:10" s="115" customFormat="1" x14ac:dyDescent="0.2">
      <c r="A3895" s="217">
        <v>34</v>
      </c>
      <c r="B3895" s="211" t="s">
        <v>988</v>
      </c>
      <c r="C3895" s="212"/>
      <c r="D3895" s="214"/>
      <c r="E3895" s="215">
        <f t="shared" ref="E3895:H3895" si="1199">E3896</f>
        <v>60000</v>
      </c>
      <c r="F3895" s="215">
        <f t="shared" si="1199"/>
        <v>60000</v>
      </c>
      <c r="G3895" s="215">
        <f t="shared" si="1199"/>
        <v>0</v>
      </c>
      <c r="H3895" s="215">
        <f t="shared" si="1199"/>
        <v>0</v>
      </c>
      <c r="I3895" s="215">
        <f t="shared" si="1195"/>
        <v>60000</v>
      </c>
      <c r="J3895" s="120"/>
    </row>
    <row r="3896" spans="1:10" x14ac:dyDescent="0.2">
      <c r="A3896" s="126">
        <v>343</v>
      </c>
      <c r="B3896" s="227" t="s">
        <v>919</v>
      </c>
      <c r="C3896" s="117"/>
      <c r="D3896" s="128"/>
      <c r="E3896" s="121">
        <f>E3897+E3898+E3899+E3900</f>
        <v>60000</v>
      </c>
      <c r="F3896" s="121">
        <f>F3897+F3898+F3899+F3900</f>
        <v>60000</v>
      </c>
      <c r="G3896" s="121">
        <f>G3897+G3898+G3899+G3900</f>
        <v>0</v>
      </c>
      <c r="H3896" s="121">
        <f>H3897+H3898+H3899+H3900</f>
        <v>0</v>
      </c>
      <c r="I3896" s="121">
        <f t="shared" si="1195"/>
        <v>60000</v>
      </c>
    </row>
    <row r="3897" spans="1:10" s="115" customFormat="1" x14ac:dyDescent="0.2">
      <c r="A3897" s="129">
        <v>3431</v>
      </c>
      <c r="B3897" s="222" t="s">
        <v>153</v>
      </c>
      <c r="C3897" s="111">
        <v>43</v>
      </c>
      <c r="D3897" s="112" t="s">
        <v>25</v>
      </c>
      <c r="E3897" s="179">
        <v>20000</v>
      </c>
      <c r="F3897" s="179">
        <v>20000</v>
      </c>
      <c r="G3897" s="179"/>
      <c r="H3897" s="179"/>
      <c r="I3897" s="179">
        <f t="shared" si="1195"/>
        <v>20000</v>
      </c>
      <c r="J3897" s="120"/>
    </row>
    <row r="3898" spans="1:10" ht="15" x14ac:dyDescent="0.2">
      <c r="A3898" s="129">
        <v>3432</v>
      </c>
      <c r="B3898" s="222" t="s">
        <v>633</v>
      </c>
      <c r="C3898" s="111">
        <v>43</v>
      </c>
      <c r="D3898" s="112" t="s">
        <v>25</v>
      </c>
      <c r="E3898" s="179">
        <v>0</v>
      </c>
      <c r="F3898" s="179">
        <v>0</v>
      </c>
      <c r="G3898" s="179"/>
      <c r="H3898" s="179"/>
      <c r="I3898" s="179">
        <f t="shared" si="1195"/>
        <v>0</v>
      </c>
    </row>
    <row r="3899" spans="1:10" ht="15" x14ac:dyDescent="0.2">
      <c r="A3899" s="129">
        <v>3433</v>
      </c>
      <c r="B3899" s="222" t="s">
        <v>126</v>
      </c>
      <c r="C3899" s="111">
        <v>43</v>
      </c>
      <c r="D3899" s="112" t="s">
        <v>25</v>
      </c>
      <c r="E3899" s="179">
        <v>5000</v>
      </c>
      <c r="F3899" s="179">
        <v>5000</v>
      </c>
      <c r="G3899" s="179"/>
      <c r="H3899" s="179"/>
      <c r="I3899" s="179">
        <f t="shared" si="1195"/>
        <v>5000</v>
      </c>
    </row>
    <row r="3900" spans="1:10" s="115" customFormat="1" x14ac:dyDescent="0.2">
      <c r="A3900" s="129">
        <v>3434</v>
      </c>
      <c r="B3900" s="222" t="s">
        <v>127</v>
      </c>
      <c r="C3900" s="111">
        <v>43</v>
      </c>
      <c r="D3900" s="112" t="s">
        <v>25</v>
      </c>
      <c r="E3900" s="179">
        <v>35000</v>
      </c>
      <c r="F3900" s="179">
        <v>35000</v>
      </c>
      <c r="G3900" s="179"/>
      <c r="H3900" s="179"/>
      <c r="I3900" s="179">
        <f t="shared" si="1195"/>
        <v>35000</v>
      </c>
      <c r="J3900" s="120"/>
    </row>
    <row r="3901" spans="1:10" s="115" customFormat="1" x14ac:dyDescent="0.2">
      <c r="A3901" s="217">
        <v>38</v>
      </c>
      <c r="B3901" s="211" t="s">
        <v>992</v>
      </c>
      <c r="C3901" s="212"/>
      <c r="D3901" s="214"/>
      <c r="E3901" s="215">
        <f t="shared" ref="E3901:H3901" si="1200">E3902</f>
        <v>200000</v>
      </c>
      <c r="F3901" s="215">
        <f t="shared" si="1200"/>
        <v>200000</v>
      </c>
      <c r="G3901" s="215">
        <f t="shared" si="1200"/>
        <v>0</v>
      </c>
      <c r="H3901" s="215">
        <f t="shared" si="1200"/>
        <v>0</v>
      </c>
      <c r="I3901" s="215">
        <f t="shared" si="1195"/>
        <v>200000</v>
      </c>
      <c r="J3901" s="120"/>
    </row>
    <row r="3902" spans="1:10" s="115" customFormat="1" x14ac:dyDescent="0.2">
      <c r="A3902" s="126">
        <v>381</v>
      </c>
      <c r="B3902" s="119" t="s">
        <v>930</v>
      </c>
      <c r="C3902" s="117"/>
      <c r="D3902" s="128"/>
      <c r="E3902" s="121">
        <f t="shared" ref="E3902:H3902" si="1201">E3903</f>
        <v>200000</v>
      </c>
      <c r="F3902" s="121">
        <f t="shared" si="1201"/>
        <v>200000</v>
      </c>
      <c r="G3902" s="121">
        <f t="shared" si="1201"/>
        <v>0</v>
      </c>
      <c r="H3902" s="121">
        <f t="shared" si="1201"/>
        <v>0</v>
      </c>
      <c r="I3902" s="121">
        <f t="shared" si="1195"/>
        <v>200000</v>
      </c>
      <c r="J3902" s="120"/>
    </row>
    <row r="3903" spans="1:10" ht="15" x14ac:dyDescent="0.2">
      <c r="A3903" s="129">
        <v>3811</v>
      </c>
      <c r="B3903" s="222" t="s">
        <v>141</v>
      </c>
      <c r="C3903" s="111">
        <v>43</v>
      </c>
      <c r="D3903" s="112" t="s">
        <v>25</v>
      </c>
      <c r="E3903" s="147">
        <v>200000</v>
      </c>
      <c r="F3903" s="147">
        <v>200000</v>
      </c>
      <c r="G3903" s="147"/>
      <c r="H3903" s="147"/>
      <c r="I3903" s="147">
        <f t="shared" si="1195"/>
        <v>200000</v>
      </c>
    </row>
    <row r="3904" spans="1:10" ht="31.5" x14ac:dyDescent="0.2">
      <c r="A3904" s="171" t="s">
        <v>836</v>
      </c>
      <c r="B3904" s="173" t="s">
        <v>723</v>
      </c>
      <c r="C3904" s="194"/>
      <c r="D3904" s="194"/>
      <c r="E3904" s="174">
        <f>E3905+E3909</f>
        <v>9830000</v>
      </c>
      <c r="F3904" s="174">
        <f>F3905+F3909</f>
        <v>9830000</v>
      </c>
      <c r="G3904" s="174">
        <f>G3905+G3909</f>
        <v>15000</v>
      </c>
      <c r="H3904" s="174">
        <f>H3905+H3909</f>
        <v>0</v>
      </c>
      <c r="I3904" s="174">
        <f t="shared" si="1195"/>
        <v>9815000</v>
      </c>
    </row>
    <row r="3905" spans="1:10" s="142" customFormat="1" x14ac:dyDescent="0.2">
      <c r="A3905" s="207" t="s">
        <v>956</v>
      </c>
      <c r="B3905" s="205" t="s">
        <v>910</v>
      </c>
      <c r="C3905" s="208"/>
      <c r="D3905" s="208"/>
      <c r="E3905" s="209">
        <f t="shared" ref="E3905:H3905" si="1202">E3906</f>
        <v>300000</v>
      </c>
      <c r="F3905" s="209">
        <f t="shared" si="1202"/>
        <v>300000</v>
      </c>
      <c r="G3905" s="209">
        <f t="shared" si="1202"/>
        <v>15000</v>
      </c>
      <c r="H3905" s="209">
        <f t="shared" si="1202"/>
        <v>0</v>
      </c>
      <c r="I3905" s="209">
        <f t="shared" si="1195"/>
        <v>285000</v>
      </c>
      <c r="J3905" s="140"/>
    </row>
    <row r="3906" spans="1:10" x14ac:dyDescent="0.2">
      <c r="A3906" s="210" t="s">
        <v>976</v>
      </c>
      <c r="B3906" s="211" t="s">
        <v>987</v>
      </c>
      <c r="C3906" s="212"/>
      <c r="D3906" s="212"/>
      <c r="E3906" s="213">
        <f t="shared" ref="E3906:H3906" si="1203">E3907</f>
        <v>300000</v>
      </c>
      <c r="F3906" s="213">
        <f t="shared" si="1203"/>
        <v>300000</v>
      </c>
      <c r="G3906" s="213">
        <f t="shared" si="1203"/>
        <v>15000</v>
      </c>
      <c r="H3906" s="213">
        <f t="shared" si="1203"/>
        <v>0</v>
      </c>
      <c r="I3906" s="213">
        <f t="shared" si="1195"/>
        <v>285000</v>
      </c>
    </row>
    <row r="3907" spans="1:10" s="115" customFormat="1" x14ac:dyDescent="0.2">
      <c r="A3907" s="126">
        <v>323</v>
      </c>
      <c r="B3907" s="227" t="s">
        <v>918</v>
      </c>
      <c r="C3907" s="117"/>
      <c r="D3907" s="128"/>
      <c r="E3907" s="121">
        <f t="shared" ref="E3907:H3914" si="1204">E3908</f>
        <v>300000</v>
      </c>
      <c r="F3907" s="121">
        <f t="shared" si="1204"/>
        <v>300000</v>
      </c>
      <c r="G3907" s="121">
        <f t="shared" si="1204"/>
        <v>15000</v>
      </c>
      <c r="H3907" s="121">
        <f t="shared" si="1204"/>
        <v>0</v>
      </c>
      <c r="I3907" s="121">
        <f t="shared" si="1195"/>
        <v>285000</v>
      </c>
      <c r="J3907" s="120"/>
    </row>
    <row r="3908" spans="1:10" ht="15" x14ac:dyDescent="0.2">
      <c r="A3908" s="129">
        <v>3232</v>
      </c>
      <c r="B3908" s="222" t="s">
        <v>118</v>
      </c>
      <c r="C3908" s="111">
        <v>11</v>
      </c>
      <c r="D3908" s="112" t="s">
        <v>25</v>
      </c>
      <c r="E3908" s="179">
        <v>300000</v>
      </c>
      <c r="F3908" s="179">
        <v>300000</v>
      </c>
      <c r="G3908" s="179">
        <v>15000</v>
      </c>
      <c r="H3908" s="179"/>
      <c r="I3908" s="179">
        <f t="shared" si="1195"/>
        <v>285000</v>
      </c>
    </row>
    <row r="3909" spans="1:10" x14ac:dyDescent="0.2">
      <c r="A3909" s="207" t="s">
        <v>950</v>
      </c>
      <c r="B3909" s="205" t="s">
        <v>951</v>
      </c>
      <c r="C3909" s="208"/>
      <c r="D3909" s="208"/>
      <c r="E3909" s="209">
        <f t="shared" ref="E3909:H3909" si="1205">E3910+E3913+E3916</f>
        <v>9530000</v>
      </c>
      <c r="F3909" s="209">
        <f t="shared" si="1205"/>
        <v>9530000</v>
      </c>
      <c r="G3909" s="209">
        <f t="shared" si="1205"/>
        <v>0</v>
      </c>
      <c r="H3909" s="209">
        <f t="shared" si="1205"/>
        <v>0</v>
      </c>
      <c r="I3909" s="209">
        <f t="shared" si="1195"/>
        <v>9530000</v>
      </c>
    </row>
    <row r="3910" spans="1:10" x14ac:dyDescent="0.2">
      <c r="A3910" s="210" t="s">
        <v>976</v>
      </c>
      <c r="B3910" s="211" t="s">
        <v>987</v>
      </c>
      <c r="C3910" s="212"/>
      <c r="D3910" s="212"/>
      <c r="E3910" s="213">
        <f t="shared" ref="E3910:H3910" si="1206">E3911</f>
        <v>800000</v>
      </c>
      <c r="F3910" s="213">
        <f t="shared" si="1206"/>
        <v>800000</v>
      </c>
      <c r="G3910" s="213">
        <f t="shared" si="1206"/>
        <v>0</v>
      </c>
      <c r="H3910" s="213">
        <f t="shared" si="1206"/>
        <v>0</v>
      </c>
      <c r="I3910" s="213">
        <f t="shared" si="1195"/>
        <v>800000</v>
      </c>
    </row>
    <row r="3911" spans="1:10" x14ac:dyDescent="0.2">
      <c r="A3911" s="126">
        <v>323</v>
      </c>
      <c r="B3911" s="227" t="s">
        <v>918</v>
      </c>
      <c r="C3911" s="117"/>
      <c r="D3911" s="128"/>
      <c r="E3911" s="121">
        <f t="shared" si="1204"/>
        <v>800000</v>
      </c>
      <c r="F3911" s="121">
        <f t="shared" si="1204"/>
        <v>800000</v>
      </c>
      <c r="G3911" s="121">
        <f t="shared" si="1204"/>
        <v>0</v>
      </c>
      <c r="H3911" s="121">
        <f t="shared" si="1204"/>
        <v>0</v>
      </c>
      <c r="I3911" s="121">
        <f t="shared" si="1195"/>
        <v>800000</v>
      </c>
    </row>
    <row r="3912" spans="1:10" ht="15" x14ac:dyDescent="0.2">
      <c r="A3912" s="129">
        <v>3232</v>
      </c>
      <c r="B3912" s="222" t="s">
        <v>118</v>
      </c>
      <c r="C3912" s="111">
        <v>43</v>
      </c>
      <c r="D3912" s="112" t="s">
        <v>25</v>
      </c>
      <c r="E3912" s="179">
        <v>800000</v>
      </c>
      <c r="F3912" s="179">
        <v>800000</v>
      </c>
      <c r="G3912" s="179"/>
      <c r="H3912" s="179"/>
      <c r="I3912" s="179">
        <f t="shared" si="1195"/>
        <v>800000</v>
      </c>
    </row>
    <row r="3913" spans="1:10" s="115" customFormat="1" x14ac:dyDescent="0.2">
      <c r="A3913" s="217">
        <v>41</v>
      </c>
      <c r="B3913" s="211" t="s">
        <v>993</v>
      </c>
      <c r="C3913" s="212"/>
      <c r="D3913" s="214"/>
      <c r="E3913" s="215">
        <f t="shared" ref="E3913:H3913" si="1207">E3914</f>
        <v>550000</v>
      </c>
      <c r="F3913" s="215">
        <f t="shared" si="1207"/>
        <v>550000</v>
      </c>
      <c r="G3913" s="215">
        <f t="shared" si="1207"/>
        <v>0</v>
      </c>
      <c r="H3913" s="215">
        <f t="shared" si="1207"/>
        <v>0</v>
      </c>
      <c r="I3913" s="215">
        <f t="shared" si="1195"/>
        <v>550000</v>
      </c>
      <c r="J3913" s="120"/>
    </row>
    <row r="3914" spans="1:10" s="115" customFormat="1" x14ac:dyDescent="0.2">
      <c r="A3914" s="126">
        <v>412</v>
      </c>
      <c r="B3914" s="227" t="s">
        <v>935</v>
      </c>
      <c r="C3914" s="117"/>
      <c r="D3914" s="128"/>
      <c r="E3914" s="121">
        <f t="shared" si="1204"/>
        <v>550000</v>
      </c>
      <c r="F3914" s="121">
        <f t="shared" si="1204"/>
        <v>550000</v>
      </c>
      <c r="G3914" s="121">
        <f t="shared" si="1204"/>
        <v>0</v>
      </c>
      <c r="H3914" s="121">
        <f t="shared" si="1204"/>
        <v>0</v>
      </c>
      <c r="I3914" s="121">
        <f t="shared" si="1195"/>
        <v>550000</v>
      </c>
      <c r="J3914" s="120"/>
    </row>
    <row r="3915" spans="1:10" ht="15" x14ac:dyDescent="0.2">
      <c r="A3915" s="129">
        <v>4126</v>
      </c>
      <c r="B3915" s="222" t="s">
        <v>4</v>
      </c>
      <c r="C3915" s="111">
        <v>43</v>
      </c>
      <c r="D3915" s="112" t="s">
        <v>25</v>
      </c>
      <c r="E3915" s="147">
        <v>550000</v>
      </c>
      <c r="F3915" s="147">
        <v>550000</v>
      </c>
      <c r="G3915" s="147"/>
      <c r="H3915" s="147"/>
      <c r="I3915" s="147">
        <f t="shared" si="1195"/>
        <v>550000</v>
      </c>
    </row>
    <row r="3916" spans="1:10" s="115" customFormat="1" x14ac:dyDescent="0.2">
      <c r="A3916" s="217">
        <v>42</v>
      </c>
      <c r="B3916" s="211" t="s">
        <v>994</v>
      </c>
      <c r="C3916" s="212"/>
      <c r="D3916" s="214"/>
      <c r="E3916" s="216">
        <f t="shared" ref="E3916:H3916" si="1208">E3917+E3920+E3925</f>
        <v>8180000</v>
      </c>
      <c r="F3916" s="216">
        <f t="shared" si="1208"/>
        <v>8180000</v>
      </c>
      <c r="G3916" s="216">
        <f t="shared" si="1208"/>
        <v>0</v>
      </c>
      <c r="H3916" s="216">
        <f t="shared" si="1208"/>
        <v>0</v>
      </c>
      <c r="I3916" s="216">
        <f t="shared" si="1195"/>
        <v>8180000</v>
      </c>
      <c r="J3916" s="120"/>
    </row>
    <row r="3917" spans="1:10" s="115" customFormat="1" x14ac:dyDescent="0.2">
      <c r="A3917" s="126">
        <v>421</v>
      </c>
      <c r="B3917" s="119" t="s">
        <v>936</v>
      </c>
      <c r="C3917" s="117"/>
      <c r="D3917" s="128"/>
      <c r="E3917" s="121">
        <f>E3918+E3919</f>
        <v>7100000</v>
      </c>
      <c r="F3917" s="121">
        <f>F3918+F3919</f>
        <v>7100000</v>
      </c>
      <c r="G3917" s="121">
        <f>G3918+G3919</f>
        <v>0</v>
      </c>
      <c r="H3917" s="121">
        <f>H3918+H3919</f>
        <v>0</v>
      </c>
      <c r="I3917" s="121">
        <f t="shared" si="1195"/>
        <v>7100000</v>
      </c>
      <c r="J3917" s="120"/>
    </row>
    <row r="3918" spans="1:10" ht="15" x14ac:dyDescent="0.2">
      <c r="A3918" s="129">
        <v>4212</v>
      </c>
      <c r="B3918" s="222" t="s">
        <v>670</v>
      </c>
      <c r="C3918" s="111">
        <v>43</v>
      </c>
      <c r="D3918" s="112" t="s">
        <v>25</v>
      </c>
      <c r="E3918" s="147">
        <v>4000000</v>
      </c>
      <c r="F3918" s="147">
        <v>4000000</v>
      </c>
      <c r="G3918" s="147"/>
      <c r="H3918" s="147"/>
      <c r="I3918" s="147">
        <f t="shared" si="1195"/>
        <v>4000000</v>
      </c>
    </row>
    <row r="3919" spans="1:10" s="115" customFormat="1" x14ac:dyDescent="0.2">
      <c r="A3919" s="129">
        <v>4214</v>
      </c>
      <c r="B3919" s="222" t="s">
        <v>154</v>
      </c>
      <c r="C3919" s="111">
        <v>43</v>
      </c>
      <c r="D3919" s="112" t="s">
        <v>25</v>
      </c>
      <c r="E3919" s="179">
        <v>3100000</v>
      </c>
      <c r="F3919" s="179">
        <v>3100000</v>
      </c>
      <c r="G3919" s="179"/>
      <c r="H3919" s="179"/>
      <c r="I3919" s="179">
        <f t="shared" si="1195"/>
        <v>3100000</v>
      </c>
      <c r="J3919" s="120"/>
    </row>
    <row r="3920" spans="1:10" s="115" customFormat="1" x14ac:dyDescent="0.2">
      <c r="A3920" s="126">
        <v>422</v>
      </c>
      <c r="B3920" s="227" t="s">
        <v>921</v>
      </c>
      <c r="C3920" s="117"/>
      <c r="D3920" s="128"/>
      <c r="E3920" s="121">
        <f>SUM(E3921:E3924)</f>
        <v>1070000</v>
      </c>
      <c r="F3920" s="121">
        <f>SUM(F3921:F3924)</f>
        <v>1070000</v>
      </c>
      <c r="G3920" s="121">
        <f>SUM(G3921:G3924)</f>
        <v>0</v>
      </c>
      <c r="H3920" s="121">
        <f>SUM(H3921:H3924)</f>
        <v>0</v>
      </c>
      <c r="I3920" s="121">
        <f t="shared" si="1195"/>
        <v>1070000</v>
      </c>
      <c r="J3920" s="120"/>
    </row>
    <row r="3921" spans="1:10" ht="15" x14ac:dyDescent="0.2">
      <c r="A3921" s="129">
        <v>4221</v>
      </c>
      <c r="B3921" s="222" t="s">
        <v>865</v>
      </c>
      <c r="C3921" s="111">
        <v>43</v>
      </c>
      <c r="D3921" s="112" t="s">
        <v>25</v>
      </c>
      <c r="E3921" s="179">
        <v>100000</v>
      </c>
      <c r="F3921" s="179">
        <v>100000</v>
      </c>
      <c r="G3921" s="179"/>
      <c r="H3921" s="179"/>
      <c r="I3921" s="179">
        <f t="shared" ref="I3921:I3984" si="1209">F3921-G3921+H3921</f>
        <v>100000</v>
      </c>
    </row>
    <row r="3922" spans="1:10" s="115" customFormat="1" x14ac:dyDescent="0.2">
      <c r="A3922" s="129">
        <v>4222</v>
      </c>
      <c r="B3922" s="222" t="s">
        <v>130</v>
      </c>
      <c r="C3922" s="111">
        <v>43</v>
      </c>
      <c r="D3922" s="112" t="s">
        <v>25</v>
      </c>
      <c r="E3922" s="179">
        <v>50000</v>
      </c>
      <c r="F3922" s="179">
        <v>50000</v>
      </c>
      <c r="G3922" s="179"/>
      <c r="H3922" s="179"/>
      <c r="I3922" s="179">
        <f t="shared" si="1209"/>
        <v>50000</v>
      </c>
      <c r="J3922" s="120"/>
    </row>
    <row r="3923" spans="1:10" s="115" customFormat="1" x14ac:dyDescent="0.2">
      <c r="A3923" s="129">
        <v>4223</v>
      </c>
      <c r="B3923" s="222" t="s">
        <v>131</v>
      </c>
      <c r="C3923" s="111">
        <v>43</v>
      </c>
      <c r="D3923" s="112" t="s">
        <v>25</v>
      </c>
      <c r="E3923" s="179">
        <v>310000</v>
      </c>
      <c r="F3923" s="179">
        <v>310000</v>
      </c>
      <c r="G3923" s="179"/>
      <c r="H3923" s="179"/>
      <c r="I3923" s="179">
        <f t="shared" si="1209"/>
        <v>310000</v>
      </c>
      <c r="J3923" s="120"/>
    </row>
    <row r="3924" spans="1:10" s="115" customFormat="1" x14ac:dyDescent="0.2">
      <c r="A3924" s="129">
        <v>4227</v>
      </c>
      <c r="B3924" s="222" t="s">
        <v>132</v>
      </c>
      <c r="C3924" s="111">
        <v>43</v>
      </c>
      <c r="D3924" s="112" t="s">
        <v>25</v>
      </c>
      <c r="E3924" s="179">
        <v>610000</v>
      </c>
      <c r="F3924" s="179">
        <v>610000</v>
      </c>
      <c r="G3924" s="179"/>
      <c r="H3924" s="179"/>
      <c r="I3924" s="179">
        <f t="shared" si="1209"/>
        <v>610000</v>
      </c>
      <c r="J3924" s="120"/>
    </row>
    <row r="3925" spans="1:10" s="115" customFormat="1" x14ac:dyDescent="0.2">
      <c r="A3925" s="126">
        <v>426</v>
      </c>
      <c r="B3925" s="227" t="s">
        <v>939</v>
      </c>
      <c r="C3925" s="117"/>
      <c r="D3925" s="128"/>
      <c r="E3925" s="121">
        <f>E3926</f>
        <v>10000</v>
      </c>
      <c r="F3925" s="121">
        <f>F3926</f>
        <v>10000</v>
      </c>
      <c r="G3925" s="121">
        <f>G3926</f>
        <v>0</v>
      </c>
      <c r="H3925" s="121">
        <f>H3926</f>
        <v>0</v>
      </c>
      <c r="I3925" s="121">
        <f t="shared" si="1209"/>
        <v>10000</v>
      </c>
      <c r="J3925" s="120"/>
    </row>
    <row r="3926" spans="1:10" ht="15" x14ac:dyDescent="0.2">
      <c r="A3926" s="129">
        <v>4262</v>
      </c>
      <c r="B3926" s="222" t="s">
        <v>148</v>
      </c>
      <c r="C3926" s="111">
        <v>43</v>
      </c>
      <c r="D3926" s="112" t="s">
        <v>25</v>
      </c>
      <c r="E3926" s="179">
        <v>10000</v>
      </c>
      <c r="F3926" s="179">
        <v>10000</v>
      </c>
      <c r="G3926" s="179"/>
      <c r="H3926" s="179"/>
      <c r="I3926" s="179">
        <f t="shared" si="1209"/>
        <v>10000</v>
      </c>
    </row>
    <row r="3927" spans="1:10" ht="47.25" x14ac:dyDescent="0.2">
      <c r="A3927" s="171" t="s">
        <v>838</v>
      </c>
      <c r="B3927" s="173" t="s">
        <v>837</v>
      </c>
      <c r="C3927" s="194"/>
      <c r="D3927" s="194"/>
      <c r="E3927" s="174">
        <f>E3928+E3945</f>
        <v>449000</v>
      </c>
      <c r="F3927" s="174">
        <f>F3928+F3945</f>
        <v>449000</v>
      </c>
      <c r="G3927" s="174">
        <f>G3928+G3945</f>
        <v>0</v>
      </c>
      <c r="H3927" s="174">
        <f>H3928+H3945</f>
        <v>0</v>
      </c>
      <c r="I3927" s="174">
        <f t="shared" si="1209"/>
        <v>449000</v>
      </c>
    </row>
    <row r="3928" spans="1:10" x14ac:dyDescent="0.2">
      <c r="A3928" s="207" t="s">
        <v>950</v>
      </c>
      <c r="B3928" s="205" t="s">
        <v>951</v>
      </c>
      <c r="C3928" s="208"/>
      <c r="D3928" s="208"/>
      <c r="E3928" s="209">
        <f t="shared" ref="E3928:H3928" si="1210">E3929+E3934+E3942</f>
        <v>68000</v>
      </c>
      <c r="F3928" s="209">
        <f t="shared" si="1210"/>
        <v>68000</v>
      </c>
      <c r="G3928" s="209">
        <f t="shared" si="1210"/>
        <v>0</v>
      </c>
      <c r="H3928" s="209">
        <f t="shared" si="1210"/>
        <v>0</v>
      </c>
      <c r="I3928" s="209">
        <f t="shared" si="1209"/>
        <v>68000</v>
      </c>
    </row>
    <row r="3929" spans="1:10" x14ac:dyDescent="0.2">
      <c r="A3929" s="210" t="s">
        <v>944</v>
      </c>
      <c r="B3929" s="211" t="s">
        <v>986</v>
      </c>
      <c r="C3929" s="212"/>
      <c r="D3929" s="212"/>
      <c r="E3929" s="213">
        <f t="shared" ref="E3929:H3929" si="1211">E3930+E3932</f>
        <v>27000</v>
      </c>
      <c r="F3929" s="213">
        <f t="shared" si="1211"/>
        <v>27000</v>
      </c>
      <c r="G3929" s="213">
        <f t="shared" si="1211"/>
        <v>0</v>
      </c>
      <c r="H3929" s="213">
        <f t="shared" si="1211"/>
        <v>0</v>
      </c>
      <c r="I3929" s="213">
        <f t="shared" si="1209"/>
        <v>27000</v>
      </c>
    </row>
    <row r="3930" spans="1:10" s="115" customFormat="1" x14ac:dyDescent="0.2">
      <c r="A3930" s="126">
        <v>311</v>
      </c>
      <c r="B3930" s="226" t="s">
        <v>914</v>
      </c>
      <c r="C3930" s="117"/>
      <c r="D3930" s="128"/>
      <c r="E3930" s="121">
        <f>E3931</f>
        <v>23000</v>
      </c>
      <c r="F3930" s="121">
        <f>F3931</f>
        <v>23000</v>
      </c>
      <c r="G3930" s="121">
        <f>G3931</f>
        <v>0</v>
      </c>
      <c r="H3930" s="121">
        <f>H3931</f>
        <v>0</v>
      </c>
      <c r="I3930" s="121">
        <f t="shared" si="1209"/>
        <v>23000</v>
      </c>
      <c r="J3930" s="120"/>
    </row>
    <row r="3931" spans="1:10" ht="15" x14ac:dyDescent="0.2">
      <c r="A3931" s="129">
        <v>3111</v>
      </c>
      <c r="B3931" s="222" t="s">
        <v>19</v>
      </c>
      <c r="C3931" s="111">
        <v>43</v>
      </c>
      <c r="D3931" s="112" t="s">
        <v>25</v>
      </c>
      <c r="E3931" s="147">
        <v>23000</v>
      </c>
      <c r="F3931" s="147">
        <v>23000</v>
      </c>
      <c r="G3931" s="147"/>
      <c r="H3931" s="147"/>
      <c r="I3931" s="147">
        <f t="shared" si="1209"/>
        <v>23000</v>
      </c>
    </row>
    <row r="3932" spans="1:10" s="115" customFormat="1" x14ac:dyDescent="0.2">
      <c r="A3932" s="126">
        <v>313</v>
      </c>
      <c r="B3932" s="227" t="s">
        <v>915</v>
      </c>
      <c r="C3932" s="117"/>
      <c r="D3932" s="128"/>
      <c r="E3932" s="121">
        <f>E3933</f>
        <v>4000</v>
      </c>
      <c r="F3932" s="121">
        <f>F3933</f>
        <v>4000</v>
      </c>
      <c r="G3932" s="121">
        <f>G3933</f>
        <v>0</v>
      </c>
      <c r="H3932" s="121">
        <f>H3933</f>
        <v>0</v>
      </c>
      <c r="I3932" s="121">
        <f t="shared" si="1209"/>
        <v>4000</v>
      </c>
      <c r="J3932" s="120"/>
    </row>
    <row r="3933" spans="1:10" ht="15" x14ac:dyDescent="0.2">
      <c r="A3933" s="129">
        <v>3132</v>
      </c>
      <c r="B3933" s="222" t="s">
        <v>280</v>
      </c>
      <c r="C3933" s="111">
        <v>43</v>
      </c>
      <c r="D3933" s="112" t="s">
        <v>25</v>
      </c>
      <c r="E3933" s="147">
        <v>4000</v>
      </c>
      <c r="F3933" s="147">
        <v>4000</v>
      </c>
      <c r="G3933" s="147"/>
      <c r="H3933" s="147"/>
      <c r="I3933" s="147">
        <f t="shared" si="1209"/>
        <v>4000</v>
      </c>
    </row>
    <row r="3934" spans="1:10" s="115" customFormat="1" x14ac:dyDescent="0.2">
      <c r="A3934" s="217">
        <v>32</v>
      </c>
      <c r="B3934" s="211" t="s">
        <v>987</v>
      </c>
      <c r="C3934" s="212"/>
      <c r="D3934" s="214"/>
      <c r="E3934" s="215">
        <f t="shared" ref="E3934:H3934" si="1212">E3935+E3937+E3939</f>
        <v>35000</v>
      </c>
      <c r="F3934" s="215">
        <f t="shared" si="1212"/>
        <v>35000</v>
      </c>
      <c r="G3934" s="215">
        <f t="shared" si="1212"/>
        <v>0</v>
      </c>
      <c r="H3934" s="215">
        <f t="shared" si="1212"/>
        <v>0</v>
      </c>
      <c r="I3934" s="215">
        <f t="shared" si="1209"/>
        <v>35000</v>
      </c>
      <c r="J3934" s="120"/>
    </row>
    <row r="3935" spans="1:10" x14ac:dyDescent="0.2">
      <c r="A3935" s="126">
        <v>321</v>
      </c>
      <c r="B3935" s="227" t="s">
        <v>916</v>
      </c>
      <c r="C3935" s="117"/>
      <c r="D3935" s="128"/>
      <c r="E3935" s="121">
        <f>E3936</f>
        <v>7000</v>
      </c>
      <c r="F3935" s="121">
        <f>F3936</f>
        <v>7000</v>
      </c>
      <c r="G3935" s="121">
        <f>G3936</f>
        <v>0</v>
      </c>
      <c r="H3935" s="121">
        <f>H3936</f>
        <v>0</v>
      </c>
      <c r="I3935" s="121">
        <f t="shared" si="1209"/>
        <v>7000</v>
      </c>
    </row>
    <row r="3936" spans="1:10" s="115" customFormat="1" x14ac:dyDescent="0.2">
      <c r="A3936" s="129">
        <v>3211</v>
      </c>
      <c r="B3936" s="222" t="s">
        <v>110</v>
      </c>
      <c r="C3936" s="111">
        <v>43</v>
      </c>
      <c r="D3936" s="112" t="s">
        <v>25</v>
      </c>
      <c r="E3936" s="179">
        <v>7000</v>
      </c>
      <c r="F3936" s="179">
        <v>7000</v>
      </c>
      <c r="G3936" s="179"/>
      <c r="H3936" s="179"/>
      <c r="I3936" s="179">
        <f t="shared" si="1209"/>
        <v>7000</v>
      </c>
      <c r="J3936" s="120"/>
    </row>
    <row r="3937" spans="1:10" x14ac:dyDescent="0.2">
      <c r="A3937" s="126">
        <v>322</v>
      </c>
      <c r="B3937" s="227" t="s">
        <v>917</v>
      </c>
      <c r="C3937" s="117"/>
      <c r="D3937" s="128"/>
      <c r="E3937" s="121">
        <f>E3938</f>
        <v>2000</v>
      </c>
      <c r="F3937" s="121">
        <f>F3938</f>
        <v>2000</v>
      </c>
      <c r="G3937" s="121">
        <f t="shared" ref="G3937:H3937" si="1213">G3938</f>
        <v>0</v>
      </c>
      <c r="H3937" s="121">
        <f t="shared" si="1213"/>
        <v>0</v>
      </c>
      <c r="I3937" s="121">
        <f t="shared" si="1209"/>
        <v>2000</v>
      </c>
    </row>
    <row r="3938" spans="1:10" ht="15" x14ac:dyDescent="0.2">
      <c r="A3938" s="129">
        <v>3221</v>
      </c>
      <c r="B3938" s="222" t="s">
        <v>146</v>
      </c>
      <c r="C3938" s="111">
        <v>43</v>
      </c>
      <c r="D3938" s="112" t="s">
        <v>25</v>
      </c>
      <c r="E3938" s="179">
        <v>2000</v>
      </c>
      <c r="F3938" s="179">
        <v>2000</v>
      </c>
      <c r="G3938" s="179"/>
      <c r="H3938" s="179"/>
      <c r="I3938" s="179">
        <f t="shared" si="1209"/>
        <v>2000</v>
      </c>
    </row>
    <row r="3939" spans="1:10" x14ac:dyDescent="0.2">
      <c r="A3939" s="126">
        <v>323</v>
      </c>
      <c r="B3939" s="227" t="s">
        <v>918</v>
      </c>
      <c r="C3939" s="117"/>
      <c r="D3939" s="128"/>
      <c r="E3939" s="121">
        <f>E3941+E3940</f>
        <v>26000</v>
      </c>
      <c r="F3939" s="121">
        <f>F3941+F3940</f>
        <v>26000</v>
      </c>
      <c r="G3939" s="121">
        <f>G3941+G3940</f>
        <v>0</v>
      </c>
      <c r="H3939" s="121">
        <f>H3941+H3940</f>
        <v>0</v>
      </c>
      <c r="I3939" s="121">
        <f t="shared" si="1209"/>
        <v>26000</v>
      </c>
    </row>
    <row r="3940" spans="1:10" ht="15" x14ac:dyDescent="0.2">
      <c r="A3940" s="129">
        <v>3233</v>
      </c>
      <c r="B3940" s="222" t="s">
        <v>119</v>
      </c>
      <c r="C3940" s="111">
        <v>43</v>
      </c>
      <c r="D3940" s="112" t="s">
        <v>25</v>
      </c>
      <c r="E3940" s="179">
        <v>13000</v>
      </c>
      <c r="F3940" s="179">
        <v>13000</v>
      </c>
      <c r="G3940" s="179"/>
      <c r="H3940" s="179"/>
      <c r="I3940" s="179">
        <f t="shared" si="1209"/>
        <v>13000</v>
      </c>
    </row>
    <row r="3941" spans="1:10" s="115" customFormat="1" x14ac:dyDescent="0.2">
      <c r="A3941" s="129">
        <v>3237</v>
      </c>
      <c r="B3941" s="222" t="s">
        <v>36</v>
      </c>
      <c r="C3941" s="111">
        <v>43</v>
      </c>
      <c r="D3941" s="112" t="s">
        <v>25</v>
      </c>
      <c r="E3941" s="179">
        <v>13000</v>
      </c>
      <c r="F3941" s="179">
        <v>13000</v>
      </c>
      <c r="G3941" s="179"/>
      <c r="H3941" s="179"/>
      <c r="I3941" s="179">
        <f t="shared" si="1209"/>
        <v>13000</v>
      </c>
      <c r="J3941" s="120"/>
    </row>
    <row r="3942" spans="1:10" s="115" customFormat="1" x14ac:dyDescent="0.2">
      <c r="A3942" s="217">
        <v>42</v>
      </c>
      <c r="B3942" s="211" t="s">
        <v>994</v>
      </c>
      <c r="C3942" s="212"/>
      <c r="D3942" s="214"/>
      <c r="E3942" s="216">
        <f t="shared" ref="E3942:F3943" si="1214">E3943</f>
        <v>6000</v>
      </c>
      <c r="F3942" s="216">
        <f t="shared" si="1214"/>
        <v>6000</v>
      </c>
      <c r="G3942" s="216">
        <f t="shared" ref="G3942:G3943" si="1215">G3943</f>
        <v>0</v>
      </c>
      <c r="H3942" s="216">
        <f t="shared" ref="H3942:H3943" si="1216">H3943</f>
        <v>0</v>
      </c>
      <c r="I3942" s="216">
        <f t="shared" si="1209"/>
        <v>6000</v>
      </c>
      <c r="J3942" s="120"/>
    </row>
    <row r="3943" spans="1:10" s="115" customFormat="1" x14ac:dyDescent="0.2">
      <c r="A3943" s="126">
        <v>422</v>
      </c>
      <c r="B3943" s="227" t="s">
        <v>921</v>
      </c>
      <c r="C3943" s="117"/>
      <c r="D3943" s="128"/>
      <c r="E3943" s="121">
        <f t="shared" si="1214"/>
        <v>6000</v>
      </c>
      <c r="F3943" s="121">
        <f t="shared" si="1214"/>
        <v>6000</v>
      </c>
      <c r="G3943" s="121">
        <f t="shared" si="1215"/>
        <v>0</v>
      </c>
      <c r="H3943" s="121">
        <f t="shared" si="1216"/>
        <v>0</v>
      </c>
      <c r="I3943" s="121">
        <f t="shared" si="1209"/>
        <v>6000</v>
      </c>
      <c r="J3943" s="120"/>
    </row>
    <row r="3944" spans="1:10" ht="15" x14ac:dyDescent="0.2">
      <c r="A3944" s="129">
        <v>4221</v>
      </c>
      <c r="B3944" s="222" t="s">
        <v>865</v>
      </c>
      <c r="C3944" s="111">
        <v>43</v>
      </c>
      <c r="D3944" s="112" t="s">
        <v>25</v>
      </c>
      <c r="E3944" s="179">
        <v>6000</v>
      </c>
      <c r="F3944" s="179">
        <v>6000</v>
      </c>
      <c r="G3944" s="179"/>
      <c r="H3944" s="179"/>
      <c r="I3944" s="179">
        <f t="shared" si="1209"/>
        <v>6000</v>
      </c>
    </row>
    <row r="3945" spans="1:10" s="146" customFormat="1" x14ac:dyDescent="0.2">
      <c r="A3945" s="207" t="s">
        <v>948</v>
      </c>
      <c r="B3945" s="205" t="s">
        <v>949</v>
      </c>
      <c r="C3945" s="208"/>
      <c r="D3945" s="208"/>
      <c r="E3945" s="209">
        <f t="shared" ref="E3945:H3945" si="1217">E3946+E3959+E3951</f>
        <v>381000</v>
      </c>
      <c r="F3945" s="209">
        <f t="shared" si="1217"/>
        <v>381000</v>
      </c>
      <c r="G3945" s="209">
        <f t="shared" si="1217"/>
        <v>0</v>
      </c>
      <c r="H3945" s="209">
        <f t="shared" si="1217"/>
        <v>0</v>
      </c>
      <c r="I3945" s="209">
        <f t="shared" si="1209"/>
        <v>381000</v>
      </c>
      <c r="J3945" s="148"/>
    </row>
    <row r="3946" spans="1:10" s="115" customFormat="1" x14ac:dyDescent="0.2">
      <c r="A3946" s="210" t="s">
        <v>944</v>
      </c>
      <c r="B3946" s="211" t="s">
        <v>986</v>
      </c>
      <c r="C3946" s="212"/>
      <c r="D3946" s="212"/>
      <c r="E3946" s="213">
        <f t="shared" ref="E3946:H3946" si="1218">E3947+E3949</f>
        <v>154000</v>
      </c>
      <c r="F3946" s="213">
        <f t="shared" si="1218"/>
        <v>154000</v>
      </c>
      <c r="G3946" s="213">
        <f t="shared" si="1218"/>
        <v>0</v>
      </c>
      <c r="H3946" s="213">
        <f t="shared" si="1218"/>
        <v>0</v>
      </c>
      <c r="I3946" s="213">
        <f t="shared" si="1209"/>
        <v>154000</v>
      </c>
      <c r="J3946" s="120"/>
    </row>
    <row r="3947" spans="1:10" x14ac:dyDescent="0.2">
      <c r="A3947" s="126">
        <v>311</v>
      </c>
      <c r="B3947" s="226" t="s">
        <v>914</v>
      </c>
      <c r="C3947" s="117"/>
      <c r="D3947" s="128"/>
      <c r="E3947" s="121">
        <f>E3948</f>
        <v>132000</v>
      </c>
      <c r="F3947" s="121">
        <f>F3948</f>
        <v>132000</v>
      </c>
      <c r="G3947" s="121">
        <f>G3948</f>
        <v>0</v>
      </c>
      <c r="H3947" s="121">
        <f>H3948</f>
        <v>0</v>
      </c>
      <c r="I3947" s="121">
        <f t="shared" si="1209"/>
        <v>132000</v>
      </c>
    </row>
    <row r="3948" spans="1:10" s="115" customFormat="1" x14ac:dyDescent="0.2">
      <c r="A3948" s="129">
        <v>3111</v>
      </c>
      <c r="B3948" s="222" t="s">
        <v>19</v>
      </c>
      <c r="C3948" s="111">
        <v>559</v>
      </c>
      <c r="D3948" s="112" t="s">
        <v>25</v>
      </c>
      <c r="E3948" s="147">
        <v>132000</v>
      </c>
      <c r="F3948" s="147">
        <v>132000</v>
      </c>
      <c r="G3948" s="147"/>
      <c r="H3948" s="147"/>
      <c r="I3948" s="147">
        <f t="shared" si="1209"/>
        <v>132000</v>
      </c>
      <c r="J3948" s="120"/>
    </row>
    <row r="3949" spans="1:10" x14ac:dyDescent="0.2">
      <c r="A3949" s="126">
        <v>313</v>
      </c>
      <c r="B3949" s="227" t="s">
        <v>915</v>
      </c>
      <c r="C3949" s="117"/>
      <c r="D3949" s="128"/>
      <c r="E3949" s="121">
        <f>E3950</f>
        <v>22000</v>
      </c>
      <c r="F3949" s="121">
        <f>F3950</f>
        <v>22000</v>
      </c>
      <c r="G3949" s="121">
        <f>G3950</f>
        <v>0</v>
      </c>
      <c r="H3949" s="121">
        <f>H3950</f>
        <v>0</v>
      </c>
      <c r="I3949" s="121">
        <f t="shared" si="1209"/>
        <v>22000</v>
      </c>
    </row>
    <row r="3950" spans="1:10" s="115" customFormat="1" x14ac:dyDescent="0.2">
      <c r="A3950" s="129">
        <v>3132</v>
      </c>
      <c r="B3950" s="222" t="s">
        <v>280</v>
      </c>
      <c r="C3950" s="111">
        <v>559</v>
      </c>
      <c r="D3950" s="112" t="s">
        <v>25</v>
      </c>
      <c r="E3950" s="147">
        <v>22000</v>
      </c>
      <c r="F3950" s="147">
        <v>22000</v>
      </c>
      <c r="G3950" s="147"/>
      <c r="H3950" s="147"/>
      <c r="I3950" s="147">
        <f t="shared" si="1209"/>
        <v>22000</v>
      </c>
      <c r="J3950" s="120"/>
    </row>
    <row r="3951" spans="1:10" s="115" customFormat="1" x14ac:dyDescent="0.2">
      <c r="A3951" s="217">
        <v>32</v>
      </c>
      <c r="B3951" s="211" t="s">
        <v>987</v>
      </c>
      <c r="C3951" s="212"/>
      <c r="D3951" s="214"/>
      <c r="E3951" s="215">
        <f t="shared" ref="E3951:F3951" si="1219">E3952+E3954+E3956</f>
        <v>194000</v>
      </c>
      <c r="F3951" s="215">
        <f t="shared" si="1219"/>
        <v>194000</v>
      </c>
      <c r="G3951" s="215">
        <f t="shared" ref="G3951" si="1220">G3952+G3954+G3956</f>
        <v>0</v>
      </c>
      <c r="H3951" s="215">
        <f t="shared" ref="H3951" si="1221">H3952+H3954+H3956</f>
        <v>0</v>
      </c>
      <c r="I3951" s="215">
        <f t="shared" si="1209"/>
        <v>194000</v>
      </c>
      <c r="J3951" s="120"/>
    </row>
    <row r="3952" spans="1:10" x14ac:dyDescent="0.2">
      <c r="A3952" s="126">
        <v>321</v>
      </c>
      <c r="B3952" s="227" t="s">
        <v>916</v>
      </c>
      <c r="C3952" s="117"/>
      <c r="D3952" s="128"/>
      <c r="E3952" s="121">
        <f>E3953</f>
        <v>37000</v>
      </c>
      <c r="F3952" s="121">
        <f>F3953</f>
        <v>37000</v>
      </c>
      <c r="G3952" s="121">
        <f>G3953</f>
        <v>0</v>
      </c>
      <c r="H3952" s="121">
        <f>H3953</f>
        <v>0</v>
      </c>
      <c r="I3952" s="121">
        <f t="shared" si="1209"/>
        <v>37000</v>
      </c>
    </row>
    <row r="3953" spans="1:10" s="115" customFormat="1" x14ac:dyDescent="0.2">
      <c r="A3953" s="129">
        <v>3211</v>
      </c>
      <c r="B3953" s="222" t="s">
        <v>110</v>
      </c>
      <c r="C3953" s="111">
        <v>559</v>
      </c>
      <c r="D3953" s="112" t="s">
        <v>25</v>
      </c>
      <c r="E3953" s="179">
        <v>37000</v>
      </c>
      <c r="F3953" s="179">
        <v>37000</v>
      </c>
      <c r="G3953" s="179"/>
      <c r="H3953" s="179"/>
      <c r="I3953" s="179">
        <f t="shared" si="1209"/>
        <v>37000</v>
      </c>
      <c r="J3953" s="120"/>
    </row>
    <row r="3954" spans="1:10" x14ac:dyDescent="0.2">
      <c r="A3954" s="126">
        <v>322</v>
      </c>
      <c r="B3954" s="227" t="s">
        <v>917</v>
      </c>
      <c r="C3954" s="117"/>
      <c r="D3954" s="128"/>
      <c r="E3954" s="121">
        <f>E3955</f>
        <v>11000</v>
      </c>
      <c r="F3954" s="121">
        <f>F3955</f>
        <v>11000</v>
      </c>
      <c r="G3954" s="121">
        <f t="shared" ref="G3954" si="1222">G3955</f>
        <v>0</v>
      </c>
      <c r="H3954" s="121">
        <f t="shared" ref="H3954" si="1223">H3955</f>
        <v>0</v>
      </c>
      <c r="I3954" s="121">
        <f t="shared" si="1209"/>
        <v>11000</v>
      </c>
    </row>
    <row r="3955" spans="1:10" ht="15" x14ac:dyDescent="0.2">
      <c r="A3955" s="129">
        <v>3221</v>
      </c>
      <c r="B3955" s="222" t="s">
        <v>146</v>
      </c>
      <c r="C3955" s="111">
        <v>559</v>
      </c>
      <c r="D3955" s="112" t="s">
        <v>25</v>
      </c>
      <c r="E3955" s="179">
        <v>11000</v>
      </c>
      <c r="F3955" s="179">
        <v>11000</v>
      </c>
      <c r="G3955" s="179"/>
      <c r="H3955" s="179"/>
      <c r="I3955" s="179">
        <f t="shared" si="1209"/>
        <v>11000</v>
      </c>
    </row>
    <row r="3956" spans="1:10" x14ac:dyDescent="0.2">
      <c r="A3956" s="126">
        <v>323</v>
      </c>
      <c r="B3956" s="227" t="s">
        <v>918</v>
      </c>
      <c r="C3956" s="117"/>
      <c r="D3956" s="128"/>
      <c r="E3956" s="121">
        <f>E3958+E3957</f>
        <v>146000</v>
      </c>
      <c r="F3956" s="121">
        <f>F3958+F3957</f>
        <v>146000</v>
      </c>
      <c r="G3956" s="121">
        <f>G3958+G3957</f>
        <v>0</v>
      </c>
      <c r="H3956" s="121">
        <f>H3958+H3957</f>
        <v>0</v>
      </c>
      <c r="I3956" s="121">
        <f t="shared" si="1209"/>
        <v>146000</v>
      </c>
    </row>
    <row r="3957" spans="1:10" ht="15" x14ac:dyDescent="0.2">
      <c r="A3957" s="129">
        <v>3233</v>
      </c>
      <c r="B3957" s="222" t="s">
        <v>119</v>
      </c>
      <c r="C3957" s="111">
        <v>559</v>
      </c>
      <c r="D3957" s="112" t="s">
        <v>25</v>
      </c>
      <c r="E3957" s="179">
        <v>73000</v>
      </c>
      <c r="F3957" s="179">
        <v>73000</v>
      </c>
      <c r="G3957" s="179"/>
      <c r="H3957" s="179"/>
      <c r="I3957" s="179">
        <f t="shared" si="1209"/>
        <v>73000</v>
      </c>
    </row>
    <row r="3958" spans="1:10" s="115" customFormat="1" x14ac:dyDescent="0.2">
      <c r="A3958" s="129">
        <v>3237</v>
      </c>
      <c r="B3958" s="222" t="s">
        <v>36</v>
      </c>
      <c r="C3958" s="111">
        <v>559</v>
      </c>
      <c r="D3958" s="112" t="s">
        <v>25</v>
      </c>
      <c r="E3958" s="179">
        <v>73000</v>
      </c>
      <c r="F3958" s="179">
        <v>73000</v>
      </c>
      <c r="G3958" s="179"/>
      <c r="H3958" s="179"/>
      <c r="I3958" s="179">
        <f t="shared" si="1209"/>
        <v>73000</v>
      </c>
      <c r="J3958" s="120"/>
    </row>
    <row r="3959" spans="1:10" s="115" customFormat="1" x14ac:dyDescent="0.2">
      <c r="A3959" s="217">
        <v>42</v>
      </c>
      <c r="B3959" s="211" t="s">
        <v>994</v>
      </c>
      <c r="C3959" s="212"/>
      <c r="D3959" s="214"/>
      <c r="E3959" s="216">
        <f t="shared" ref="E3959:H3959" si="1224">E3960</f>
        <v>33000</v>
      </c>
      <c r="F3959" s="216">
        <f t="shared" si="1224"/>
        <v>33000</v>
      </c>
      <c r="G3959" s="216">
        <f t="shared" si="1224"/>
        <v>0</v>
      </c>
      <c r="H3959" s="216">
        <f t="shared" si="1224"/>
        <v>0</v>
      </c>
      <c r="I3959" s="216">
        <f t="shared" si="1209"/>
        <v>33000</v>
      </c>
      <c r="J3959" s="120"/>
    </row>
    <row r="3960" spans="1:10" s="115" customFormat="1" x14ac:dyDescent="0.2">
      <c r="A3960" s="126">
        <v>422</v>
      </c>
      <c r="B3960" s="227" t="s">
        <v>921</v>
      </c>
      <c r="C3960" s="117"/>
      <c r="D3960" s="128"/>
      <c r="E3960" s="121">
        <f t="shared" ref="E3960:H3960" si="1225">E3961</f>
        <v>33000</v>
      </c>
      <c r="F3960" s="121">
        <f t="shared" si="1225"/>
        <v>33000</v>
      </c>
      <c r="G3960" s="121">
        <f t="shared" si="1225"/>
        <v>0</v>
      </c>
      <c r="H3960" s="121">
        <f t="shared" si="1225"/>
        <v>0</v>
      </c>
      <c r="I3960" s="121">
        <f t="shared" si="1209"/>
        <v>33000</v>
      </c>
      <c r="J3960" s="120"/>
    </row>
    <row r="3961" spans="1:10" ht="15" x14ac:dyDescent="0.2">
      <c r="A3961" s="129">
        <v>4221</v>
      </c>
      <c r="B3961" s="222" t="s">
        <v>865</v>
      </c>
      <c r="C3961" s="111">
        <v>559</v>
      </c>
      <c r="D3961" s="112" t="s">
        <v>25</v>
      </c>
      <c r="E3961" s="179">
        <v>33000</v>
      </c>
      <c r="F3961" s="179">
        <v>33000</v>
      </c>
      <c r="G3961" s="179"/>
      <c r="H3961" s="179"/>
      <c r="I3961" s="179">
        <f t="shared" si="1209"/>
        <v>33000</v>
      </c>
    </row>
    <row r="3962" spans="1:10" ht="63" x14ac:dyDescent="0.2">
      <c r="A3962" s="171" t="s">
        <v>840</v>
      </c>
      <c r="B3962" s="173" t="s">
        <v>839</v>
      </c>
      <c r="C3962" s="194"/>
      <c r="D3962" s="194"/>
      <c r="E3962" s="174">
        <f>E3963+E3978</f>
        <v>2844000</v>
      </c>
      <c r="F3962" s="174">
        <f>F3963+F3978</f>
        <v>2844000</v>
      </c>
      <c r="G3962" s="174">
        <f>G3963+G3978</f>
        <v>0</v>
      </c>
      <c r="H3962" s="174">
        <f>H3963+H3978</f>
        <v>0</v>
      </c>
      <c r="I3962" s="174">
        <f t="shared" si="1209"/>
        <v>2844000</v>
      </c>
    </row>
    <row r="3963" spans="1:10" x14ac:dyDescent="0.2">
      <c r="A3963" s="207" t="s">
        <v>950</v>
      </c>
      <c r="B3963" s="205" t="s">
        <v>951</v>
      </c>
      <c r="C3963" s="208"/>
      <c r="D3963" s="208"/>
      <c r="E3963" s="209">
        <f t="shared" ref="E3963:H3963" si="1226">E3964+E3969+E3975</f>
        <v>431000</v>
      </c>
      <c r="F3963" s="209">
        <f t="shared" si="1226"/>
        <v>431000</v>
      </c>
      <c r="G3963" s="209">
        <f t="shared" si="1226"/>
        <v>0</v>
      </c>
      <c r="H3963" s="209">
        <f t="shared" si="1226"/>
        <v>0</v>
      </c>
      <c r="I3963" s="209">
        <f t="shared" si="1209"/>
        <v>431000</v>
      </c>
    </row>
    <row r="3964" spans="1:10" x14ac:dyDescent="0.2">
      <c r="A3964" s="210" t="s">
        <v>944</v>
      </c>
      <c r="B3964" s="211" t="s">
        <v>986</v>
      </c>
      <c r="C3964" s="212"/>
      <c r="D3964" s="212"/>
      <c r="E3964" s="213">
        <f t="shared" ref="E3964:H3964" si="1227">E3965+E3967</f>
        <v>46000</v>
      </c>
      <c r="F3964" s="213">
        <f t="shared" si="1227"/>
        <v>46000</v>
      </c>
      <c r="G3964" s="213">
        <f t="shared" si="1227"/>
        <v>0</v>
      </c>
      <c r="H3964" s="213">
        <f t="shared" si="1227"/>
        <v>0</v>
      </c>
      <c r="I3964" s="213">
        <f t="shared" si="1209"/>
        <v>46000</v>
      </c>
    </row>
    <row r="3965" spans="1:10" s="115" customFormat="1" x14ac:dyDescent="0.2">
      <c r="A3965" s="126">
        <v>311</v>
      </c>
      <c r="B3965" s="226" t="s">
        <v>914</v>
      </c>
      <c r="C3965" s="117"/>
      <c r="D3965" s="128"/>
      <c r="E3965" s="121">
        <f>E3966</f>
        <v>39500</v>
      </c>
      <c r="F3965" s="121">
        <f>F3966</f>
        <v>39500</v>
      </c>
      <c r="G3965" s="121">
        <f>G3966</f>
        <v>0</v>
      </c>
      <c r="H3965" s="121">
        <f>H3966</f>
        <v>0</v>
      </c>
      <c r="I3965" s="121">
        <f t="shared" si="1209"/>
        <v>39500</v>
      </c>
      <c r="J3965" s="120"/>
    </row>
    <row r="3966" spans="1:10" ht="15" x14ac:dyDescent="0.2">
      <c r="A3966" s="129">
        <v>3111</v>
      </c>
      <c r="B3966" s="222" t="s">
        <v>19</v>
      </c>
      <c r="C3966" s="111">
        <v>43</v>
      </c>
      <c r="D3966" s="112" t="s">
        <v>25</v>
      </c>
      <c r="E3966" s="179">
        <v>39500</v>
      </c>
      <c r="F3966" s="179">
        <v>39500</v>
      </c>
      <c r="G3966" s="179"/>
      <c r="H3966" s="179"/>
      <c r="I3966" s="179">
        <f t="shared" si="1209"/>
        <v>39500</v>
      </c>
    </row>
    <row r="3967" spans="1:10" s="115" customFormat="1" x14ac:dyDescent="0.2">
      <c r="A3967" s="126">
        <v>313</v>
      </c>
      <c r="B3967" s="227" t="s">
        <v>915</v>
      </c>
      <c r="C3967" s="117"/>
      <c r="D3967" s="128"/>
      <c r="E3967" s="121">
        <f>E3968</f>
        <v>6500</v>
      </c>
      <c r="F3967" s="121">
        <f>F3968</f>
        <v>6500</v>
      </c>
      <c r="G3967" s="121">
        <f>G3968</f>
        <v>0</v>
      </c>
      <c r="H3967" s="121">
        <f>H3968</f>
        <v>0</v>
      </c>
      <c r="I3967" s="121">
        <f t="shared" si="1209"/>
        <v>6500</v>
      </c>
      <c r="J3967" s="120"/>
    </row>
    <row r="3968" spans="1:10" ht="15" x14ac:dyDescent="0.2">
      <c r="A3968" s="129">
        <v>3132</v>
      </c>
      <c r="B3968" s="222" t="s">
        <v>280</v>
      </c>
      <c r="C3968" s="111">
        <v>43</v>
      </c>
      <c r="D3968" s="112" t="s">
        <v>25</v>
      </c>
      <c r="E3968" s="179">
        <v>6500</v>
      </c>
      <c r="F3968" s="179">
        <v>6500</v>
      </c>
      <c r="G3968" s="179"/>
      <c r="H3968" s="179"/>
      <c r="I3968" s="179">
        <f t="shared" si="1209"/>
        <v>6500</v>
      </c>
    </row>
    <row r="3969" spans="1:10" s="115" customFormat="1" x14ac:dyDescent="0.2">
      <c r="A3969" s="217">
        <v>32</v>
      </c>
      <c r="B3969" s="211" t="s">
        <v>987</v>
      </c>
      <c r="C3969" s="212"/>
      <c r="D3969" s="214"/>
      <c r="E3969" s="215">
        <f t="shared" ref="E3969:H3969" si="1228">E3970+E3972</f>
        <v>15000</v>
      </c>
      <c r="F3969" s="215">
        <f t="shared" si="1228"/>
        <v>15000</v>
      </c>
      <c r="G3969" s="215">
        <f t="shared" si="1228"/>
        <v>0</v>
      </c>
      <c r="H3969" s="215">
        <f t="shared" si="1228"/>
        <v>0</v>
      </c>
      <c r="I3969" s="215">
        <f t="shared" si="1209"/>
        <v>15000</v>
      </c>
      <c r="J3969" s="120"/>
    </row>
    <row r="3970" spans="1:10" x14ac:dyDescent="0.2">
      <c r="A3970" s="126">
        <v>321</v>
      </c>
      <c r="B3970" s="227" t="s">
        <v>916</v>
      </c>
      <c r="C3970" s="117"/>
      <c r="D3970" s="128"/>
      <c r="E3970" s="121">
        <f>E3971</f>
        <v>0</v>
      </c>
      <c r="F3970" s="121">
        <f>F3971</f>
        <v>0</v>
      </c>
      <c r="G3970" s="121">
        <f>G3971</f>
        <v>0</v>
      </c>
      <c r="H3970" s="121">
        <f>H3971</f>
        <v>0</v>
      </c>
      <c r="I3970" s="121">
        <f t="shared" si="1209"/>
        <v>0</v>
      </c>
    </row>
    <row r="3971" spans="1:10" s="115" customFormat="1" x14ac:dyDescent="0.2">
      <c r="A3971" s="129">
        <v>3211</v>
      </c>
      <c r="B3971" s="222" t="s">
        <v>110</v>
      </c>
      <c r="C3971" s="111">
        <v>43</v>
      </c>
      <c r="D3971" s="112" t="s">
        <v>25</v>
      </c>
      <c r="E3971" s="179">
        <v>0</v>
      </c>
      <c r="F3971" s="179">
        <v>0</v>
      </c>
      <c r="G3971" s="179"/>
      <c r="H3971" s="179"/>
      <c r="I3971" s="179">
        <f t="shared" si="1209"/>
        <v>0</v>
      </c>
      <c r="J3971" s="120"/>
    </row>
    <row r="3972" spans="1:10" x14ac:dyDescent="0.2">
      <c r="A3972" s="126">
        <v>323</v>
      </c>
      <c r="B3972" s="227" t="s">
        <v>918</v>
      </c>
      <c r="C3972" s="117"/>
      <c r="D3972" s="128"/>
      <c r="E3972" s="121">
        <f>E3974+E3973</f>
        <v>15000</v>
      </c>
      <c r="F3972" s="121">
        <f>F3974+F3973</f>
        <v>15000</v>
      </c>
      <c r="G3972" s="121">
        <f>G3974+G3973</f>
        <v>0</v>
      </c>
      <c r="H3972" s="121">
        <f>H3974+H3973</f>
        <v>0</v>
      </c>
      <c r="I3972" s="121">
        <f t="shared" si="1209"/>
        <v>15000</v>
      </c>
    </row>
    <row r="3973" spans="1:10" ht="15" x14ac:dyDescent="0.2">
      <c r="A3973" s="129">
        <v>3233</v>
      </c>
      <c r="B3973" s="222" t="s">
        <v>119</v>
      </c>
      <c r="C3973" s="111">
        <v>43</v>
      </c>
      <c r="D3973" s="112" t="s">
        <v>25</v>
      </c>
      <c r="E3973" s="179">
        <v>5500</v>
      </c>
      <c r="F3973" s="179">
        <v>5500</v>
      </c>
      <c r="G3973" s="179"/>
      <c r="H3973" s="179"/>
      <c r="I3973" s="179">
        <f t="shared" si="1209"/>
        <v>5500</v>
      </c>
    </row>
    <row r="3974" spans="1:10" s="115" customFormat="1" x14ac:dyDescent="0.2">
      <c r="A3974" s="129">
        <v>3237</v>
      </c>
      <c r="B3974" s="222" t="s">
        <v>36</v>
      </c>
      <c r="C3974" s="111">
        <v>43</v>
      </c>
      <c r="D3974" s="112" t="s">
        <v>25</v>
      </c>
      <c r="E3974" s="179">
        <v>9500</v>
      </c>
      <c r="F3974" s="179">
        <v>9500</v>
      </c>
      <c r="G3974" s="179"/>
      <c r="H3974" s="179"/>
      <c r="I3974" s="179">
        <f t="shared" si="1209"/>
        <v>9500</v>
      </c>
      <c r="J3974" s="120"/>
    </row>
    <row r="3975" spans="1:10" s="115" customFormat="1" x14ac:dyDescent="0.2">
      <c r="A3975" s="217">
        <v>42</v>
      </c>
      <c r="B3975" s="211" t="s">
        <v>994</v>
      </c>
      <c r="C3975" s="212"/>
      <c r="D3975" s="214"/>
      <c r="E3975" s="215">
        <f t="shared" ref="E3975:H3975" si="1229">E3976</f>
        <v>370000</v>
      </c>
      <c r="F3975" s="215">
        <f t="shared" si="1229"/>
        <v>370000</v>
      </c>
      <c r="G3975" s="215">
        <f t="shared" si="1229"/>
        <v>0</v>
      </c>
      <c r="H3975" s="215">
        <f t="shared" si="1229"/>
        <v>0</v>
      </c>
      <c r="I3975" s="215">
        <f t="shared" si="1209"/>
        <v>370000</v>
      </c>
      <c r="J3975" s="120"/>
    </row>
    <row r="3976" spans="1:10" s="115" customFormat="1" x14ac:dyDescent="0.2">
      <c r="A3976" s="126">
        <v>421</v>
      </c>
      <c r="B3976" s="119" t="s">
        <v>936</v>
      </c>
      <c r="C3976" s="117"/>
      <c r="D3976" s="128"/>
      <c r="E3976" s="121">
        <f t="shared" ref="E3976:H3976" si="1230">E3977</f>
        <v>370000</v>
      </c>
      <c r="F3976" s="121">
        <f t="shared" si="1230"/>
        <v>370000</v>
      </c>
      <c r="G3976" s="121">
        <f t="shared" si="1230"/>
        <v>0</v>
      </c>
      <c r="H3976" s="121">
        <f t="shared" si="1230"/>
        <v>0</v>
      </c>
      <c r="I3976" s="121">
        <f t="shared" si="1209"/>
        <v>370000</v>
      </c>
      <c r="J3976" s="120"/>
    </row>
    <row r="3977" spans="1:10" ht="15" x14ac:dyDescent="0.2">
      <c r="A3977" s="129">
        <v>4214</v>
      </c>
      <c r="B3977" s="222" t="s">
        <v>154</v>
      </c>
      <c r="C3977" s="111">
        <v>43</v>
      </c>
      <c r="D3977" s="112" t="s">
        <v>25</v>
      </c>
      <c r="E3977" s="179">
        <v>370000</v>
      </c>
      <c r="F3977" s="179">
        <v>370000</v>
      </c>
      <c r="G3977" s="179"/>
      <c r="H3977" s="179"/>
      <c r="I3977" s="179">
        <f t="shared" si="1209"/>
        <v>370000</v>
      </c>
    </row>
    <row r="3978" spans="1:10" s="146" customFormat="1" x14ac:dyDescent="0.2">
      <c r="A3978" s="207" t="s">
        <v>948</v>
      </c>
      <c r="B3978" s="205" t="s">
        <v>949</v>
      </c>
      <c r="C3978" s="208"/>
      <c r="D3978" s="208"/>
      <c r="E3978" s="209">
        <f t="shared" ref="E3978:H3978" si="1231">E3979+E3984+E3990</f>
        <v>2413000</v>
      </c>
      <c r="F3978" s="209">
        <f t="shared" si="1231"/>
        <v>2413000</v>
      </c>
      <c r="G3978" s="209">
        <f t="shared" si="1231"/>
        <v>0</v>
      </c>
      <c r="H3978" s="209">
        <f t="shared" si="1231"/>
        <v>0</v>
      </c>
      <c r="I3978" s="209">
        <f t="shared" si="1209"/>
        <v>2413000</v>
      </c>
      <c r="J3978" s="148"/>
    </row>
    <row r="3979" spans="1:10" s="115" customFormat="1" x14ac:dyDescent="0.2">
      <c r="A3979" s="210" t="s">
        <v>944</v>
      </c>
      <c r="B3979" s="211" t="s">
        <v>986</v>
      </c>
      <c r="C3979" s="212"/>
      <c r="D3979" s="212"/>
      <c r="E3979" s="213">
        <f t="shared" ref="E3979:H3979" si="1232">E3980+E3982</f>
        <v>260000</v>
      </c>
      <c r="F3979" s="213">
        <f t="shared" si="1232"/>
        <v>260000</v>
      </c>
      <c r="G3979" s="213">
        <f t="shared" si="1232"/>
        <v>0</v>
      </c>
      <c r="H3979" s="213">
        <f t="shared" si="1232"/>
        <v>0</v>
      </c>
      <c r="I3979" s="213">
        <f t="shared" si="1209"/>
        <v>260000</v>
      </c>
      <c r="J3979" s="120"/>
    </row>
    <row r="3980" spans="1:10" x14ac:dyDescent="0.2">
      <c r="A3980" s="126">
        <v>311</v>
      </c>
      <c r="B3980" s="226" t="s">
        <v>914</v>
      </c>
      <c r="C3980" s="117"/>
      <c r="D3980" s="128"/>
      <c r="E3980" s="121">
        <f>E3981</f>
        <v>223200</v>
      </c>
      <c r="F3980" s="121">
        <f>F3981</f>
        <v>223200</v>
      </c>
      <c r="G3980" s="121">
        <f>G3981</f>
        <v>0</v>
      </c>
      <c r="H3980" s="121">
        <f>H3981</f>
        <v>0</v>
      </c>
      <c r="I3980" s="121">
        <f t="shared" si="1209"/>
        <v>223200</v>
      </c>
    </row>
    <row r="3981" spans="1:10" ht="15" x14ac:dyDescent="0.2">
      <c r="A3981" s="129">
        <v>3111</v>
      </c>
      <c r="B3981" s="222" t="s">
        <v>19</v>
      </c>
      <c r="C3981" s="111">
        <v>559</v>
      </c>
      <c r="D3981" s="112" t="s">
        <v>25</v>
      </c>
      <c r="E3981" s="179">
        <v>223200</v>
      </c>
      <c r="F3981" s="179">
        <v>223200</v>
      </c>
      <c r="G3981" s="179"/>
      <c r="H3981" s="179"/>
      <c r="I3981" s="179">
        <f t="shared" si="1209"/>
        <v>223200</v>
      </c>
    </row>
    <row r="3982" spans="1:10" x14ac:dyDescent="0.2">
      <c r="A3982" s="126">
        <v>313</v>
      </c>
      <c r="B3982" s="227" t="s">
        <v>915</v>
      </c>
      <c r="C3982" s="117"/>
      <c r="D3982" s="128"/>
      <c r="E3982" s="121">
        <f>E3983</f>
        <v>36800</v>
      </c>
      <c r="F3982" s="121">
        <f>F3983</f>
        <v>36800</v>
      </c>
      <c r="G3982" s="121">
        <f>G3983</f>
        <v>0</v>
      </c>
      <c r="H3982" s="121">
        <f>H3983</f>
        <v>0</v>
      </c>
      <c r="I3982" s="121">
        <f t="shared" si="1209"/>
        <v>36800</v>
      </c>
    </row>
    <row r="3983" spans="1:10" ht="15" x14ac:dyDescent="0.2">
      <c r="A3983" s="129">
        <v>3132</v>
      </c>
      <c r="B3983" s="222" t="s">
        <v>280</v>
      </c>
      <c r="C3983" s="111">
        <v>559</v>
      </c>
      <c r="D3983" s="112" t="s">
        <v>25</v>
      </c>
      <c r="E3983" s="179">
        <v>36800</v>
      </c>
      <c r="F3983" s="179">
        <v>36800</v>
      </c>
      <c r="G3983" s="179"/>
      <c r="H3983" s="179"/>
      <c r="I3983" s="179">
        <f t="shared" si="1209"/>
        <v>36800</v>
      </c>
    </row>
    <row r="3984" spans="1:10" s="115" customFormat="1" x14ac:dyDescent="0.2">
      <c r="A3984" s="217">
        <v>32</v>
      </c>
      <c r="B3984" s="211" t="s">
        <v>987</v>
      </c>
      <c r="C3984" s="212"/>
      <c r="D3984" s="214"/>
      <c r="E3984" s="215">
        <f t="shared" ref="E3984:H3984" si="1233">E3985+E3987</f>
        <v>81000</v>
      </c>
      <c r="F3984" s="215">
        <f t="shared" si="1233"/>
        <v>81000</v>
      </c>
      <c r="G3984" s="215">
        <f t="shared" si="1233"/>
        <v>0</v>
      </c>
      <c r="H3984" s="215">
        <f t="shared" si="1233"/>
        <v>0</v>
      </c>
      <c r="I3984" s="215">
        <f t="shared" si="1209"/>
        <v>81000</v>
      </c>
      <c r="J3984" s="120"/>
    </row>
    <row r="3985" spans="1:10" x14ac:dyDescent="0.2">
      <c r="A3985" s="126">
        <v>321</v>
      </c>
      <c r="B3985" s="227" t="s">
        <v>916</v>
      </c>
      <c r="C3985" s="117"/>
      <c r="D3985" s="128"/>
      <c r="E3985" s="121">
        <f>E3986</f>
        <v>0</v>
      </c>
      <c r="F3985" s="121">
        <f>F3986</f>
        <v>0</v>
      </c>
      <c r="G3985" s="121">
        <f>G3986</f>
        <v>0</v>
      </c>
      <c r="H3985" s="121">
        <f>H3986</f>
        <v>0</v>
      </c>
      <c r="I3985" s="121">
        <f t="shared" ref="I3985:I4048" si="1234">F3985-G3985+H3985</f>
        <v>0</v>
      </c>
    </row>
    <row r="3986" spans="1:10" ht="15" x14ac:dyDescent="0.2">
      <c r="A3986" s="129">
        <v>3211</v>
      </c>
      <c r="B3986" s="222" t="s">
        <v>110</v>
      </c>
      <c r="C3986" s="111">
        <v>559</v>
      </c>
      <c r="D3986" s="112" t="s">
        <v>25</v>
      </c>
      <c r="E3986" s="179">
        <v>0</v>
      </c>
      <c r="F3986" s="179">
        <v>0</v>
      </c>
      <c r="G3986" s="179"/>
      <c r="H3986" s="179"/>
      <c r="I3986" s="179">
        <f t="shared" si="1234"/>
        <v>0</v>
      </c>
    </row>
    <row r="3987" spans="1:10" x14ac:dyDescent="0.2">
      <c r="A3987" s="126">
        <v>323</v>
      </c>
      <c r="B3987" s="227" t="s">
        <v>918</v>
      </c>
      <c r="C3987" s="117"/>
      <c r="D3987" s="128"/>
      <c r="E3987" s="121">
        <f>E3989+E3988</f>
        <v>81000</v>
      </c>
      <c r="F3987" s="121">
        <f>F3989+F3988</f>
        <v>81000</v>
      </c>
      <c r="G3987" s="121">
        <f>G3989+G3988</f>
        <v>0</v>
      </c>
      <c r="H3987" s="121">
        <f>H3989+H3988</f>
        <v>0</v>
      </c>
      <c r="I3987" s="121">
        <f t="shared" si="1234"/>
        <v>81000</v>
      </c>
    </row>
    <row r="3988" spans="1:10" ht="15" x14ac:dyDescent="0.2">
      <c r="A3988" s="129">
        <v>3233</v>
      </c>
      <c r="B3988" s="222" t="s">
        <v>119</v>
      </c>
      <c r="C3988" s="111">
        <v>559</v>
      </c>
      <c r="D3988" s="112" t="s">
        <v>25</v>
      </c>
      <c r="E3988" s="179">
        <v>30000</v>
      </c>
      <c r="F3988" s="179">
        <v>30000</v>
      </c>
      <c r="G3988" s="179"/>
      <c r="H3988" s="179"/>
      <c r="I3988" s="179">
        <f t="shared" si="1234"/>
        <v>30000</v>
      </c>
    </row>
    <row r="3989" spans="1:10" ht="15" x14ac:dyDescent="0.2">
      <c r="A3989" s="129">
        <v>3237</v>
      </c>
      <c r="B3989" s="222" t="s">
        <v>36</v>
      </c>
      <c r="C3989" s="111">
        <v>559</v>
      </c>
      <c r="D3989" s="112" t="s">
        <v>25</v>
      </c>
      <c r="E3989" s="179">
        <v>51000</v>
      </c>
      <c r="F3989" s="179">
        <v>51000</v>
      </c>
      <c r="G3989" s="179"/>
      <c r="H3989" s="179"/>
      <c r="I3989" s="179">
        <f t="shared" si="1234"/>
        <v>51000</v>
      </c>
    </row>
    <row r="3990" spans="1:10" s="115" customFormat="1" x14ac:dyDescent="0.2">
      <c r="A3990" s="217">
        <v>42</v>
      </c>
      <c r="B3990" s="211" t="s">
        <v>994</v>
      </c>
      <c r="C3990" s="212"/>
      <c r="D3990" s="214"/>
      <c r="E3990" s="215">
        <f t="shared" ref="E3990:H3990" si="1235">E3991</f>
        <v>2072000</v>
      </c>
      <c r="F3990" s="215">
        <f t="shared" si="1235"/>
        <v>2072000</v>
      </c>
      <c r="G3990" s="215">
        <f t="shared" si="1235"/>
        <v>0</v>
      </c>
      <c r="H3990" s="215">
        <f t="shared" si="1235"/>
        <v>0</v>
      </c>
      <c r="I3990" s="215">
        <f t="shared" si="1234"/>
        <v>2072000</v>
      </c>
      <c r="J3990" s="120"/>
    </row>
    <row r="3991" spans="1:10" x14ac:dyDescent="0.2">
      <c r="A3991" s="126">
        <v>421</v>
      </c>
      <c r="B3991" s="119" t="s">
        <v>936</v>
      </c>
      <c r="C3991" s="117"/>
      <c r="D3991" s="128"/>
      <c r="E3991" s="121">
        <f t="shared" ref="E3991:H3991" si="1236">E3992</f>
        <v>2072000</v>
      </c>
      <c r="F3991" s="121">
        <f t="shared" si="1236"/>
        <v>2072000</v>
      </c>
      <c r="G3991" s="121">
        <f t="shared" si="1236"/>
        <v>0</v>
      </c>
      <c r="H3991" s="121">
        <f t="shared" si="1236"/>
        <v>0</v>
      </c>
      <c r="I3991" s="121">
        <f t="shared" si="1234"/>
        <v>2072000</v>
      </c>
    </row>
    <row r="3992" spans="1:10" ht="15" x14ac:dyDescent="0.2">
      <c r="A3992" s="129">
        <v>4214</v>
      </c>
      <c r="B3992" s="222" t="s">
        <v>154</v>
      </c>
      <c r="C3992" s="111">
        <v>559</v>
      </c>
      <c r="D3992" s="112" t="s">
        <v>25</v>
      </c>
      <c r="E3992" s="179">
        <v>2072000</v>
      </c>
      <c r="F3992" s="179">
        <v>2072000</v>
      </c>
      <c r="G3992" s="179"/>
      <c r="H3992" s="179"/>
      <c r="I3992" s="179">
        <f t="shared" si="1234"/>
        <v>2072000</v>
      </c>
    </row>
    <row r="3993" spans="1:10" ht="47.25" x14ac:dyDescent="0.2">
      <c r="A3993" s="171" t="s">
        <v>866</v>
      </c>
      <c r="B3993" s="173" t="s">
        <v>867</v>
      </c>
      <c r="C3993" s="194"/>
      <c r="D3993" s="194"/>
      <c r="E3993" s="174">
        <f>E3994+E4006</f>
        <v>962000</v>
      </c>
      <c r="F3993" s="174">
        <f>F3994+F4006</f>
        <v>962000</v>
      </c>
      <c r="G3993" s="174">
        <f>G3994+G4006</f>
        <v>0</v>
      </c>
      <c r="H3993" s="174">
        <f>H3994+H4006</f>
        <v>0</v>
      </c>
      <c r="I3993" s="174">
        <f t="shared" si="1234"/>
        <v>962000</v>
      </c>
    </row>
    <row r="3994" spans="1:10" x14ac:dyDescent="0.2">
      <c r="A3994" s="207" t="s">
        <v>950</v>
      </c>
      <c r="B3994" s="205" t="s">
        <v>951</v>
      </c>
      <c r="C3994" s="208"/>
      <c r="D3994" s="208"/>
      <c r="E3994" s="209">
        <f t="shared" ref="E3994:H3994" si="1237">E3995+E4000</f>
        <v>145000</v>
      </c>
      <c r="F3994" s="209">
        <f t="shared" si="1237"/>
        <v>145000</v>
      </c>
      <c r="G3994" s="209">
        <f t="shared" si="1237"/>
        <v>0</v>
      </c>
      <c r="H3994" s="209">
        <f t="shared" si="1237"/>
        <v>0</v>
      </c>
      <c r="I3994" s="209">
        <f t="shared" si="1234"/>
        <v>145000</v>
      </c>
    </row>
    <row r="3995" spans="1:10" x14ac:dyDescent="0.2">
      <c r="A3995" s="210" t="s">
        <v>944</v>
      </c>
      <c r="B3995" s="211" t="s">
        <v>986</v>
      </c>
      <c r="C3995" s="212"/>
      <c r="D3995" s="212"/>
      <c r="E3995" s="213">
        <f t="shared" ref="E3995:H3995" si="1238">E3996+E3998</f>
        <v>74000</v>
      </c>
      <c r="F3995" s="213">
        <f t="shared" si="1238"/>
        <v>74000</v>
      </c>
      <c r="G3995" s="213">
        <f t="shared" si="1238"/>
        <v>0</v>
      </c>
      <c r="H3995" s="213">
        <f t="shared" si="1238"/>
        <v>0</v>
      </c>
      <c r="I3995" s="213">
        <f t="shared" si="1234"/>
        <v>74000</v>
      </c>
    </row>
    <row r="3996" spans="1:10" x14ac:dyDescent="0.2">
      <c r="A3996" s="126">
        <v>311</v>
      </c>
      <c r="B3996" s="226" t="s">
        <v>914</v>
      </c>
      <c r="C3996" s="117"/>
      <c r="D3996" s="128"/>
      <c r="E3996" s="121">
        <f>E3997</f>
        <v>61000</v>
      </c>
      <c r="F3996" s="121">
        <f>F3997</f>
        <v>61000</v>
      </c>
      <c r="G3996" s="121">
        <f>G3997</f>
        <v>0</v>
      </c>
      <c r="H3996" s="121">
        <f>H3997</f>
        <v>0</v>
      </c>
      <c r="I3996" s="121">
        <f t="shared" si="1234"/>
        <v>61000</v>
      </c>
    </row>
    <row r="3997" spans="1:10" ht="15" x14ac:dyDescent="0.2">
      <c r="A3997" s="129">
        <v>3111</v>
      </c>
      <c r="B3997" s="222" t="s">
        <v>19</v>
      </c>
      <c r="C3997" s="111">
        <v>43</v>
      </c>
      <c r="D3997" s="112" t="s">
        <v>25</v>
      </c>
      <c r="E3997" s="179">
        <v>61000</v>
      </c>
      <c r="F3997" s="179">
        <v>61000</v>
      </c>
      <c r="G3997" s="179"/>
      <c r="H3997" s="179"/>
      <c r="I3997" s="179">
        <f t="shared" si="1234"/>
        <v>61000</v>
      </c>
    </row>
    <row r="3998" spans="1:10" x14ac:dyDescent="0.2">
      <c r="A3998" s="126">
        <v>313</v>
      </c>
      <c r="B3998" s="227" t="s">
        <v>915</v>
      </c>
      <c r="C3998" s="117"/>
      <c r="D3998" s="128"/>
      <c r="E3998" s="121">
        <f>E3999</f>
        <v>13000</v>
      </c>
      <c r="F3998" s="121">
        <f>F3999</f>
        <v>13000</v>
      </c>
      <c r="G3998" s="121">
        <f>G3999</f>
        <v>0</v>
      </c>
      <c r="H3998" s="121">
        <f>H3999</f>
        <v>0</v>
      </c>
      <c r="I3998" s="121">
        <f t="shared" si="1234"/>
        <v>13000</v>
      </c>
    </row>
    <row r="3999" spans="1:10" ht="15" x14ac:dyDescent="0.2">
      <c r="A3999" s="129">
        <v>3132</v>
      </c>
      <c r="B3999" s="222" t="s">
        <v>280</v>
      </c>
      <c r="C3999" s="111">
        <v>43</v>
      </c>
      <c r="D3999" s="112" t="s">
        <v>25</v>
      </c>
      <c r="E3999" s="179">
        <v>13000</v>
      </c>
      <c r="F3999" s="179">
        <v>13000</v>
      </c>
      <c r="G3999" s="179"/>
      <c r="H3999" s="179"/>
      <c r="I3999" s="179">
        <f t="shared" si="1234"/>
        <v>13000</v>
      </c>
    </row>
    <row r="4000" spans="1:10" s="115" customFormat="1" x14ac:dyDescent="0.2">
      <c r="A4000" s="217">
        <v>32</v>
      </c>
      <c r="B4000" s="211" t="s">
        <v>987</v>
      </c>
      <c r="C4000" s="212"/>
      <c r="D4000" s="214"/>
      <c r="E4000" s="215">
        <f t="shared" ref="E4000:H4000" si="1239">E4001+E4003</f>
        <v>71000</v>
      </c>
      <c r="F4000" s="215">
        <f t="shared" si="1239"/>
        <v>71000</v>
      </c>
      <c r="G4000" s="215">
        <f t="shared" si="1239"/>
        <v>0</v>
      </c>
      <c r="H4000" s="215">
        <f t="shared" si="1239"/>
        <v>0</v>
      </c>
      <c r="I4000" s="215">
        <f t="shared" si="1234"/>
        <v>71000</v>
      </c>
      <c r="J4000" s="120"/>
    </row>
    <row r="4001" spans="1:10" x14ac:dyDescent="0.2">
      <c r="A4001" s="126">
        <v>321</v>
      </c>
      <c r="B4001" s="227" t="s">
        <v>916</v>
      </c>
      <c r="C4001" s="117"/>
      <c r="D4001" s="128"/>
      <c r="E4001" s="121">
        <f>E4002</f>
        <v>16000</v>
      </c>
      <c r="F4001" s="121">
        <f>F4002</f>
        <v>16000</v>
      </c>
      <c r="G4001" s="121">
        <f>G4002</f>
        <v>0</v>
      </c>
      <c r="H4001" s="121">
        <f>H4002</f>
        <v>0</v>
      </c>
      <c r="I4001" s="121">
        <f t="shared" si="1234"/>
        <v>16000</v>
      </c>
    </row>
    <row r="4002" spans="1:10" ht="15" x14ac:dyDescent="0.2">
      <c r="A4002" s="129">
        <v>3211</v>
      </c>
      <c r="B4002" s="222" t="s">
        <v>110</v>
      </c>
      <c r="C4002" s="111">
        <v>43</v>
      </c>
      <c r="D4002" s="112" t="s">
        <v>25</v>
      </c>
      <c r="E4002" s="179">
        <v>16000</v>
      </c>
      <c r="F4002" s="179">
        <v>16000</v>
      </c>
      <c r="G4002" s="179"/>
      <c r="H4002" s="179"/>
      <c r="I4002" s="179">
        <f t="shared" si="1234"/>
        <v>16000</v>
      </c>
    </row>
    <row r="4003" spans="1:10" x14ac:dyDescent="0.2">
      <c r="A4003" s="126">
        <v>323</v>
      </c>
      <c r="B4003" s="227" t="s">
        <v>918</v>
      </c>
      <c r="C4003" s="117"/>
      <c r="D4003" s="128"/>
      <c r="E4003" s="121">
        <f>E4004+E4005</f>
        <v>55000</v>
      </c>
      <c r="F4003" s="121">
        <f>F4004+F4005</f>
        <v>55000</v>
      </c>
      <c r="G4003" s="121">
        <f>G4004+G4005</f>
        <v>0</v>
      </c>
      <c r="H4003" s="121">
        <f>H4004+H4005</f>
        <v>0</v>
      </c>
      <c r="I4003" s="121">
        <f t="shared" si="1234"/>
        <v>55000</v>
      </c>
    </row>
    <row r="4004" spans="1:10" ht="15" x14ac:dyDescent="0.2">
      <c r="A4004" s="129">
        <v>3233</v>
      </c>
      <c r="B4004" s="222" t="s">
        <v>119</v>
      </c>
      <c r="C4004" s="111">
        <v>43</v>
      </c>
      <c r="D4004" s="112" t="s">
        <v>25</v>
      </c>
      <c r="E4004" s="179">
        <v>11000</v>
      </c>
      <c r="F4004" s="179">
        <v>11000</v>
      </c>
      <c r="G4004" s="179"/>
      <c r="H4004" s="179"/>
      <c r="I4004" s="179">
        <f t="shared" si="1234"/>
        <v>11000</v>
      </c>
    </row>
    <row r="4005" spans="1:10" ht="15" x14ac:dyDescent="0.2">
      <c r="A4005" s="129">
        <v>3237</v>
      </c>
      <c r="B4005" s="222" t="s">
        <v>36</v>
      </c>
      <c r="C4005" s="111">
        <v>43</v>
      </c>
      <c r="D4005" s="112" t="s">
        <v>25</v>
      </c>
      <c r="E4005" s="179">
        <v>44000</v>
      </c>
      <c r="F4005" s="179">
        <v>44000</v>
      </c>
      <c r="G4005" s="179"/>
      <c r="H4005" s="179"/>
      <c r="I4005" s="179">
        <f t="shared" si="1234"/>
        <v>44000</v>
      </c>
    </row>
    <row r="4006" spans="1:10" s="146" customFormat="1" x14ac:dyDescent="0.2">
      <c r="A4006" s="207" t="s">
        <v>948</v>
      </c>
      <c r="B4006" s="205" t="s">
        <v>949</v>
      </c>
      <c r="C4006" s="208"/>
      <c r="D4006" s="208"/>
      <c r="E4006" s="209">
        <f t="shared" ref="E4006:H4006" si="1240">E4007+E4012</f>
        <v>817000</v>
      </c>
      <c r="F4006" s="209">
        <f t="shared" si="1240"/>
        <v>817000</v>
      </c>
      <c r="G4006" s="209">
        <f t="shared" si="1240"/>
        <v>0</v>
      </c>
      <c r="H4006" s="209">
        <f t="shared" si="1240"/>
        <v>0</v>
      </c>
      <c r="I4006" s="209">
        <f t="shared" si="1234"/>
        <v>817000</v>
      </c>
      <c r="J4006" s="148"/>
    </row>
    <row r="4007" spans="1:10" s="115" customFormat="1" x14ac:dyDescent="0.2">
      <c r="A4007" s="210" t="s">
        <v>944</v>
      </c>
      <c r="B4007" s="211" t="s">
        <v>986</v>
      </c>
      <c r="C4007" s="212"/>
      <c r="D4007" s="212"/>
      <c r="E4007" s="213">
        <f t="shared" ref="E4007:H4007" si="1241">E4008+E4010</f>
        <v>417000</v>
      </c>
      <c r="F4007" s="213">
        <f t="shared" si="1241"/>
        <v>417000</v>
      </c>
      <c r="G4007" s="213">
        <f t="shared" si="1241"/>
        <v>0</v>
      </c>
      <c r="H4007" s="213">
        <f t="shared" si="1241"/>
        <v>0</v>
      </c>
      <c r="I4007" s="213">
        <f t="shared" si="1234"/>
        <v>417000</v>
      </c>
      <c r="J4007" s="120"/>
    </row>
    <row r="4008" spans="1:10" x14ac:dyDescent="0.2">
      <c r="A4008" s="126">
        <v>311</v>
      </c>
      <c r="B4008" s="226" t="s">
        <v>914</v>
      </c>
      <c r="C4008" s="117"/>
      <c r="D4008" s="128"/>
      <c r="E4008" s="121">
        <f>E4009</f>
        <v>348000</v>
      </c>
      <c r="F4008" s="121">
        <f>F4009</f>
        <v>348000</v>
      </c>
      <c r="G4008" s="121">
        <f>G4009</f>
        <v>0</v>
      </c>
      <c r="H4008" s="121">
        <f>H4009</f>
        <v>0</v>
      </c>
      <c r="I4008" s="121">
        <f t="shared" si="1234"/>
        <v>348000</v>
      </c>
    </row>
    <row r="4009" spans="1:10" ht="15" x14ac:dyDescent="0.2">
      <c r="A4009" s="129">
        <v>3111</v>
      </c>
      <c r="B4009" s="222" t="s">
        <v>19</v>
      </c>
      <c r="C4009" s="111">
        <v>559</v>
      </c>
      <c r="D4009" s="112" t="s">
        <v>25</v>
      </c>
      <c r="E4009" s="179">
        <v>348000</v>
      </c>
      <c r="F4009" s="179">
        <v>348000</v>
      </c>
      <c r="G4009" s="179"/>
      <c r="H4009" s="179"/>
      <c r="I4009" s="179">
        <f t="shared" si="1234"/>
        <v>348000</v>
      </c>
    </row>
    <row r="4010" spans="1:10" s="115" customFormat="1" x14ac:dyDescent="0.2">
      <c r="A4010" s="126">
        <v>313</v>
      </c>
      <c r="B4010" s="227" t="s">
        <v>915</v>
      </c>
      <c r="C4010" s="117"/>
      <c r="D4010" s="128"/>
      <c r="E4010" s="121">
        <f>E4011</f>
        <v>69000</v>
      </c>
      <c r="F4010" s="121">
        <f>F4011</f>
        <v>69000</v>
      </c>
      <c r="G4010" s="121">
        <f>G4011</f>
        <v>0</v>
      </c>
      <c r="H4010" s="121">
        <f>H4011</f>
        <v>0</v>
      </c>
      <c r="I4010" s="121">
        <f t="shared" si="1234"/>
        <v>69000</v>
      </c>
      <c r="J4010" s="120"/>
    </row>
    <row r="4011" spans="1:10" ht="15" x14ac:dyDescent="0.2">
      <c r="A4011" s="129">
        <v>3132</v>
      </c>
      <c r="B4011" s="222" t="s">
        <v>280</v>
      </c>
      <c r="C4011" s="111">
        <v>559</v>
      </c>
      <c r="D4011" s="112" t="s">
        <v>25</v>
      </c>
      <c r="E4011" s="179">
        <v>69000</v>
      </c>
      <c r="F4011" s="179">
        <v>69000</v>
      </c>
      <c r="G4011" s="179"/>
      <c r="H4011" s="179"/>
      <c r="I4011" s="179">
        <f t="shared" si="1234"/>
        <v>69000</v>
      </c>
    </row>
    <row r="4012" spans="1:10" s="115" customFormat="1" x14ac:dyDescent="0.2">
      <c r="A4012" s="217">
        <v>32</v>
      </c>
      <c r="B4012" s="211" t="s">
        <v>987</v>
      </c>
      <c r="C4012" s="212"/>
      <c r="D4012" s="214"/>
      <c r="E4012" s="215">
        <f t="shared" ref="E4012:H4012" si="1242">E4013+E4015</f>
        <v>400000</v>
      </c>
      <c r="F4012" s="215">
        <f t="shared" si="1242"/>
        <v>400000</v>
      </c>
      <c r="G4012" s="215">
        <f t="shared" si="1242"/>
        <v>0</v>
      </c>
      <c r="H4012" s="215">
        <f t="shared" si="1242"/>
        <v>0</v>
      </c>
      <c r="I4012" s="215">
        <f t="shared" si="1234"/>
        <v>400000</v>
      </c>
      <c r="J4012" s="120"/>
    </row>
    <row r="4013" spans="1:10" x14ac:dyDescent="0.2">
      <c r="A4013" s="126">
        <v>321</v>
      </c>
      <c r="B4013" s="227" t="s">
        <v>916</v>
      </c>
      <c r="C4013" s="117"/>
      <c r="D4013" s="128"/>
      <c r="E4013" s="121">
        <f>E4014</f>
        <v>90000</v>
      </c>
      <c r="F4013" s="121">
        <f>F4014</f>
        <v>90000</v>
      </c>
      <c r="G4013" s="121">
        <f>G4014</f>
        <v>0</v>
      </c>
      <c r="H4013" s="121">
        <f>H4014</f>
        <v>0</v>
      </c>
      <c r="I4013" s="121">
        <f t="shared" si="1234"/>
        <v>90000</v>
      </c>
    </row>
    <row r="4014" spans="1:10" ht="15" x14ac:dyDescent="0.2">
      <c r="A4014" s="129">
        <v>3211</v>
      </c>
      <c r="B4014" s="222" t="s">
        <v>110</v>
      </c>
      <c r="C4014" s="111">
        <v>559</v>
      </c>
      <c r="D4014" s="112" t="s">
        <v>25</v>
      </c>
      <c r="E4014" s="179">
        <v>90000</v>
      </c>
      <c r="F4014" s="179">
        <v>90000</v>
      </c>
      <c r="G4014" s="179"/>
      <c r="H4014" s="179"/>
      <c r="I4014" s="179">
        <f t="shared" si="1234"/>
        <v>90000</v>
      </c>
    </row>
    <row r="4015" spans="1:10" s="115" customFormat="1" x14ac:dyDescent="0.2">
      <c r="A4015" s="126">
        <v>323</v>
      </c>
      <c r="B4015" s="227" t="s">
        <v>918</v>
      </c>
      <c r="C4015" s="117"/>
      <c r="D4015" s="128"/>
      <c r="E4015" s="121">
        <f>E4016+E4017</f>
        <v>310000</v>
      </c>
      <c r="F4015" s="121">
        <f>F4016+F4017</f>
        <v>310000</v>
      </c>
      <c r="G4015" s="121">
        <f>G4016+G4017</f>
        <v>0</v>
      </c>
      <c r="H4015" s="121">
        <f>H4016+H4017</f>
        <v>0</v>
      </c>
      <c r="I4015" s="121">
        <f t="shared" si="1234"/>
        <v>310000</v>
      </c>
      <c r="J4015" s="120"/>
    </row>
    <row r="4016" spans="1:10" ht="15" x14ac:dyDescent="0.2">
      <c r="A4016" s="129">
        <v>3233</v>
      </c>
      <c r="B4016" s="222" t="s">
        <v>119</v>
      </c>
      <c r="C4016" s="111">
        <v>559</v>
      </c>
      <c r="D4016" s="112" t="s">
        <v>25</v>
      </c>
      <c r="E4016" s="179">
        <v>60000</v>
      </c>
      <c r="F4016" s="179">
        <v>60000</v>
      </c>
      <c r="G4016" s="179"/>
      <c r="H4016" s="179"/>
      <c r="I4016" s="179">
        <f t="shared" si="1234"/>
        <v>60000</v>
      </c>
    </row>
    <row r="4017" spans="1:10" ht="15" x14ac:dyDescent="0.2">
      <c r="A4017" s="129">
        <v>3237</v>
      </c>
      <c r="B4017" s="222" t="s">
        <v>36</v>
      </c>
      <c r="C4017" s="111">
        <v>559</v>
      </c>
      <c r="D4017" s="112" t="s">
        <v>25</v>
      </c>
      <c r="E4017" s="179">
        <v>250000</v>
      </c>
      <c r="F4017" s="179">
        <v>250000</v>
      </c>
      <c r="G4017" s="179"/>
      <c r="H4017" s="179"/>
      <c r="I4017" s="179">
        <f t="shared" si="1234"/>
        <v>250000</v>
      </c>
    </row>
    <row r="4018" spans="1:10" x14ac:dyDescent="0.2">
      <c r="A4018" s="202" t="s">
        <v>868</v>
      </c>
      <c r="B4018" s="225" t="s">
        <v>708</v>
      </c>
      <c r="C4018" s="203"/>
      <c r="D4018" s="203"/>
      <c r="E4018" s="204">
        <f>E4019+E4091+E4113+E4118+E4156</f>
        <v>41267685</v>
      </c>
      <c r="F4018" s="204">
        <f>F4019+F4091+F4113+F4118+F4156</f>
        <v>41267685</v>
      </c>
      <c r="G4018" s="204">
        <f>G4019+G4091+G4113+G4118+G4156</f>
        <v>515668</v>
      </c>
      <c r="H4018" s="204">
        <f>H4019+H4091+H4113+H4118+H4156</f>
        <v>0</v>
      </c>
      <c r="I4018" s="204">
        <f t="shared" si="1234"/>
        <v>40752017</v>
      </c>
    </row>
    <row r="4019" spans="1:10" ht="31.5" x14ac:dyDescent="0.2">
      <c r="A4019" s="171" t="s">
        <v>759</v>
      </c>
      <c r="B4019" s="173" t="s">
        <v>718</v>
      </c>
      <c r="C4019" s="194"/>
      <c r="D4019" s="194"/>
      <c r="E4019" s="174">
        <f>E4020+E4046+E4051</f>
        <v>2825000</v>
      </c>
      <c r="F4019" s="174">
        <f>F4020+F4046+F4051</f>
        <v>2825000</v>
      </c>
      <c r="G4019" s="174">
        <f>G4020+G4046+G4051</f>
        <v>0</v>
      </c>
      <c r="H4019" s="174">
        <f>H4020+H4046+H4051</f>
        <v>0</v>
      </c>
      <c r="I4019" s="174">
        <f t="shared" si="1234"/>
        <v>2825000</v>
      </c>
    </row>
    <row r="4020" spans="1:10" s="142" customFormat="1" x14ac:dyDescent="0.2">
      <c r="A4020" s="207" t="s">
        <v>956</v>
      </c>
      <c r="B4020" s="205" t="s">
        <v>910</v>
      </c>
      <c r="C4020" s="208"/>
      <c r="D4020" s="208"/>
      <c r="E4020" s="209">
        <f t="shared" ref="E4020:H4020" si="1243">E4021+E4029</f>
        <v>1873000</v>
      </c>
      <c r="F4020" s="209">
        <f t="shared" si="1243"/>
        <v>1873000</v>
      </c>
      <c r="G4020" s="209">
        <f t="shared" si="1243"/>
        <v>0</v>
      </c>
      <c r="H4020" s="209">
        <f t="shared" si="1243"/>
        <v>0</v>
      </c>
      <c r="I4020" s="209">
        <f t="shared" si="1234"/>
        <v>1873000</v>
      </c>
      <c r="J4020" s="140"/>
    </row>
    <row r="4021" spans="1:10" x14ac:dyDescent="0.2">
      <c r="A4021" s="210" t="s">
        <v>944</v>
      </c>
      <c r="B4021" s="211" t="s">
        <v>986</v>
      </c>
      <c r="C4021" s="212"/>
      <c r="D4021" s="212"/>
      <c r="E4021" s="213">
        <f t="shared" ref="E4021:H4021" si="1244">E4022+E4025+E4027</f>
        <v>1194000</v>
      </c>
      <c r="F4021" s="213">
        <f t="shared" si="1244"/>
        <v>1194000</v>
      </c>
      <c r="G4021" s="213">
        <f t="shared" si="1244"/>
        <v>0</v>
      </c>
      <c r="H4021" s="213">
        <f t="shared" si="1244"/>
        <v>0</v>
      </c>
      <c r="I4021" s="213">
        <f t="shared" si="1234"/>
        <v>1194000</v>
      </c>
    </row>
    <row r="4022" spans="1:10" x14ac:dyDescent="0.2">
      <c r="A4022" s="126">
        <v>311</v>
      </c>
      <c r="B4022" s="226" t="s">
        <v>914</v>
      </c>
      <c r="C4022" s="117"/>
      <c r="D4022" s="128"/>
      <c r="E4022" s="121">
        <f>E4023+E4024</f>
        <v>968000</v>
      </c>
      <c r="F4022" s="121">
        <f>F4023+F4024</f>
        <v>968000</v>
      </c>
      <c r="G4022" s="121">
        <f>G4023+G4024</f>
        <v>0</v>
      </c>
      <c r="H4022" s="121">
        <f>H4023+H4024</f>
        <v>0</v>
      </c>
      <c r="I4022" s="121">
        <f t="shared" si="1234"/>
        <v>968000</v>
      </c>
    </row>
    <row r="4023" spans="1:10" ht="15" x14ac:dyDescent="0.2">
      <c r="A4023" s="129">
        <v>3111</v>
      </c>
      <c r="B4023" s="222" t="s">
        <v>19</v>
      </c>
      <c r="C4023" s="111">
        <v>11</v>
      </c>
      <c r="D4023" s="112" t="s">
        <v>25</v>
      </c>
      <c r="E4023" s="179">
        <v>944000</v>
      </c>
      <c r="F4023" s="179">
        <v>944000</v>
      </c>
      <c r="G4023" s="179"/>
      <c r="H4023" s="179"/>
      <c r="I4023" s="179">
        <f t="shared" si="1234"/>
        <v>944000</v>
      </c>
    </row>
    <row r="4024" spans="1:10" ht="15" x14ac:dyDescent="0.2">
      <c r="A4024" s="129">
        <v>3113</v>
      </c>
      <c r="B4024" s="222" t="s">
        <v>20</v>
      </c>
      <c r="C4024" s="111">
        <v>11</v>
      </c>
      <c r="D4024" s="112" t="s">
        <v>25</v>
      </c>
      <c r="E4024" s="179">
        <v>24000</v>
      </c>
      <c r="F4024" s="179">
        <v>24000</v>
      </c>
      <c r="G4024" s="179"/>
      <c r="H4024" s="179"/>
      <c r="I4024" s="179">
        <f t="shared" si="1234"/>
        <v>24000</v>
      </c>
    </row>
    <row r="4025" spans="1:10" x14ac:dyDescent="0.2">
      <c r="A4025" s="119">
        <v>312</v>
      </c>
      <c r="B4025" s="227" t="s">
        <v>22</v>
      </c>
      <c r="C4025" s="117"/>
      <c r="D4025" s="128"/>
      <c r="E4025" s="121">
        <f>E4026</f>
        <v>33000</v>
      </c>
      <c r="F4025" s="121">
        <f>F4026</f>
        <v>33000</v>
      </c>
      <c r="G4025" s="121">
        <f>G4026</f>
        <v>0</v>
      </c>
      <c r="H4025" s="121">
        <f>H4026</f>
        <v>0</v>
      </c>
      <c r="I4025" s="121">
        <f t="shared" si="1234"/>
        <v>33000</v>
      </c>
    </row>
    <row r="4026" spans="1:10" ht="15" x14ac:dyDescent="0.2">
      <c r="A4026" s="139">
        <v>3121</v>
      </c>
      <c r="B4026" s="223" t="s">
        <v>22</v>
      </c>
      <c r="C4026" s="111">
        <v>11</v>
      </c>
      <c r="D4026" s="112" t="s">
        <v>25</v>
      </c>
      <c r="E4026" s="179">
        <v>33000</v>
      </c>
      <c r="F4026" s="179">
        <v>33000</v>
      </c>
      <c r="G4026" s="179"/>
      <c r="H4026" s="179"/>
      <c r="I4026" s="179">
        <f t="shared" si="1234"/>
        <v>33000</v>
      </c>
    </row>
    <row r="4027" spans="1:10" x14ac:dyDescent="0.2">
      <c r="A4027" s="119">
        <v>313</v>
      </c>
      <c r="B4027" s="227" t="s">
        <v>915</v>
      </c>
      <c r="C4027" s="117"/>
      <c r="D4027" s="128"/>
      <c r="E4027" s="121">
        <f>E4028</f>
        <v>193000</v>
      </c>
      <c r="F4027" s="121">
        <f>F4028</f>
        <v>193000</v>
      </c>
      <c r="G4027" s="121">
        <f>G4028</f>
        <v>0</v>
      </c>
      <c r="H4027" s="121">
        <f>H4028</f>
        <v>0</v>
      </c>
      <c r="I4027" s="121">
        <f t="shared" si="1234"/>
        <v>193000</v>
      </c>
    </row>
    <row r="4028" spans="1:10" ht="15" x14ac:dyDescent="0.2">
      <c r="A4028" s="139">
        <v>3132</v>
      </c>
      <c r="B4028" s="223" t="s">
        <v>280</v>
      </c>
      <c r="C4028" s="111">
        <v>11</v>
      </c>
      <c r="D4028" s="112" t="s">
        <v>25</v>
      </c>
      <c r="E4028" s="179">
        <v>193000</v>
      </c>
      <c r="F4028" s="179">
        <v>193000</v>
      </c>
      <c r="G4028" s="179"/>
      <c r="H4028" s="179"/>
      <c r="I4028" s="179">
        <f t="shared" si="1234"/>
        <v>193000</v>
      </c>
    </row>
    <row r="4029" spans="1:10" s="115" customFormat="1" x14ac:dyDescent="0.2">
      <c r="A4029" s="211">
        <v>32</v>
      </c>
      <c r="B4029" s="211" t="s">
        <v>987</v>
      </c>
      <c r="C4029" s="212"/>
      <c r="D4029" s="214"/>
      <c r="E4029" s="215">
        <f>E4030+E4033+E4036+E4043</f>
        <v>679000</v>
      </c>
      <c r="F4029" s="215">
        <f>F4030+F4033+F4036+F4043</f>
        <v>679000</v>
      </c>
      <c r="G4029" s="215">
        <f t="shared" ref="G4029:H4029" si="1245">G4030+G4033+G4036+G4043</f>
        <v>0</v>
      </c>
      <c r="H4029" s="215">
        <f t="shared" si="1245"/>
        <v>0</v>
      </c>
      <c r="I4029" s="215">
        <f t="shared" si="1234"/>
        <v>679000</v>
      </c>
      <c r="J4029" s="120"/>
    </row>
    <row r="4030" spans="1:10" x14ac:dyDescent="0.2">
      <c r="A4030" s="126">
        <v>321</v>
      </c>
      <c r="B4030" s="227" t="s">
        <v>916</v>
      </c>
      <c r="C4030" s="117"/>
      <c r="D4030" s="128"/>
      <c r="E4030" s="121">
        <f>SUM(E4031:E4032)</f>
        <v>52000</v>
      </c>
      <c r="F4030" s="121">
        <f>SUM(F4031:F4032)</f>
        <v>52000</v>
      </c>
      <c r="G4030" s="121">
        <f>SUM(G4031:G4032)</f>
        <v>0</v>
      </c>
      <c r="H4030" s="121">
        <f>SUM(H4031:H4032)</f>
        <v>0</v>
      </c>
      <c r="I4030" s="121">
        <f t="shared" si="1234"/>
        <v>52000</v>
      </c>
    </row>
    <row r="4031" spans="1:10" ht="15" x14ac:dyDescent="0.2">
      <c r="A4031" s="129">
        <v>3212</v>
      </c>
      <c r="B4031" s="222" t="s">
        <v>111</v>
      </c>
      <c r="C4031" s="111">
        <v>11</v>
      </c>
      <c r="D4031" s="112" t="s">
        <v>25</v>
      </c>
      <c r="E4031" s="179">
        <v>32000</v>
      </c>
      <c r="F4031" s="179">
        <v>32000</v>
      </c>
      <c r="G4031" s="179"/>
      <c r="H4031" s="179"/>
      <c r="I4031" s="179">
        <f t="shared" si="1234"/>
        <v>32000</v>
      </c>
    </row>
    <row r="4032" spans="1:10" ht="15" x14ac:dyDescent="0.2">
      <c r="A4032" s="129">
        <v>3213</v>
      </c>
      <c r="B4032" s="222" t="s">
        <v>112</v>
      </c>
      <c r="C4032" s="111">
        <v>11</v>
      </c>
      <c r="D4032" s="112" t="s">
        <v>25</v>
      </c>
      <c r="E4032" s="179">
        <v>20000</v>
      </c>
      <c r="F4032" s="179">
        <v>20000</v>
      </c>
      <c r="G4032" s="179"/>
      <c r="H4032" s="179"/>
      <c r="I4032" s="179">
        <f t="shared" si="1234"/>
        <v>20000</v>
      </c>
    </row>
    <row r="4033" spans="1:9" x14ac:dyDescent="0.2">
      <c r="A4033" s="126">
        <v>322</v>
      </c>
      <c r="B4033" s="227" t="s">
        <v>917</v>
      </c>
      <c r="C4033" s="117"/>
      <c r="D4033" s="128"/>
      <c r="E4033" s="121">
        <f>SUM(E4034:E4035)</f>
        <v>30000</v>
      </c>
      <c r="F4033" s="121">
        <f>SUM(F4034:F4035)</f>
        <v>30000</v>
      </c>
      <c r="G4033" s="121">
        <f>SUM(G4034:G4035)</f>
        <v>0</v>
      </c>
      <c r="H4033" s="121">
        <f>SUM(H4034:H4035)</f>
        <v>0</v>
      </c>
      <c r="I4033" s="121">
        <f t="shared" si="1234"/>
        <v>30000</v>
      </c>
    </row>
    <row r="4034" spans="1:9" ht="15" x14ac:dyDescent="0.2">
      <c r="A4034" s="129">
        <v>3221</v>
      </c>
      <c r="B4034" s="222" t="s">
        <v>146</v>
      </c>
      <c r="C4034" s="111">
        <v>11</v>
      </c>
      <c r="D4034" s="112" t="s">
        <v>25</v>
      </c>
      <c r="E4034" s="179">
        <v>10000</v>
      </c>
      <c r="F4034" s="179">
        <v>10000</v>
      </c>
      <c r="G4034" s="179"/>
      <c r="H4034" s="179"/>
      <c r="I4034" s="179">
        <f t="shared" si="1234"/>
        <v>10000</v>
      </c>
    </row>
    <row r="4035" spans="1:9" ht="15" x14ac:dyDescent="0.2">
      <c r="A4035" s="129">
        <v>3225</v>
      </c>
      <c r="B4035" s="222" t="s">
        <v>151</v>
      </c>
      <c r="C4035" s="111">
        <v>11</v>
      </c>
      <c r="D4035" s="112" t="s">
        <v>25</v>
      </c>
      <c r="E4035" s="179">
        <v>20000</v>
      </c>
      <c r="F4035" s="179">
        <v>20000</v>
      </c>
      <c r="G4035" s="179"/>
      <c r="H4035" s="179"/>
      <c r="I4035" s="179">
        <f t="shared" si="1234"/>
        <v>20000</v>
      </c>
    </row>
    <row r="4036" spans="1:9" x14ac:dyDescent="0.2">
      <c r="A4036" s="126">
        <v>323</v>
      </c>
      <c r="B4036" s="227" t="s">
        <v>918</v>
      </c>
      <c r="C4036" s="117"/>
      <c r="D4036" s="128"/>
      <c r="E4036" s="121">
        <f>SUM(E4037:E4042)</f>
        <v>310000</v>
      </c>
      <c r="F4036" s="121">
        <f>SUM(F4037:F4042)</f>
        <v>310000</v>
      </c>
      <c r="G4036" s="121">
        <f>SUM(G4037:G4042)</f>
        <v>0</v>
      </c>
      <c r="H4036" s="121">
        <f>SUM(H4037:H4042)</f>
        <v>0</v>
      </c>
      <c r="I4036" s="121">
        <f t="shared" si="1234"/>
        <v>310000</v>
      </c>
    </row>
    <row r="4037" spans="1:9" ht="15" x14ac:dyDescent="0.2">
      <c r="A4037" s="129">
        <v>3231</v>
      </c>
      <c r="B4037" s="222" t="s">
        <v>117</v>
      </c>
      <c r="C4037" s="111">
        <v>11</v>
      </c>
      <c r="D4037" s="112" t="s">
        <v>25</v>
      </c>
      <c r="E4037" s="179">
        <v>41000</v>
      </c>
      <c r="F4037" s="179">
        <v>41000</v>
      </c>
      <c r="G4037" s="179"/>
      <c r="H4037" s="179"/>
      <c r="I4037" s="179">
        <f t="shared" si="1234"/>
        <v>41000</v>
      </c>
    </row>
    <row r="4038" spans="1:9" ht="15" x14ac:dyDescent="0.2">
      <c r="A4038" s="129">
        <v>3232</v>
      </c>
      <c r="B4038" s="222" t="s">
        <v>118</v>
      </c>
      <c r="C4038" s="111">
        <v>11</v>
      </c>
      <c r="D4038" s="112" t="s">
        <v>25</v>
      </c>
      <c r="E4038" s="179">
        <v>90000</v>
      </c>
      <c r="F4038" s="179">
        <v>90000</v>
      </c>
      <c r="G4038" s="179"/>
      <c r="H4038" s="179"/>
      <c r="I4038" s="179">
        <f t="shared" si="1234"/>
        <v>90000</v>
      </c>
    </row>
    <row r="4039" spans="1:9" ht="15" x14ac:dyDescent="0.2">
      <c r="A4039" s="129">
        <v>3236</v>
      </c>
      <c r="B4039" s="222" t="s">
        <v>121</v>
      </c>
      <c r="C4039" s="111">
        <v>11</v>
      </c>
      <c r="D4039" s="112" t="s">
        <v>25</v>
      </c>
      <c r="E4039" s="179">
        <v>6000</v>
      </c>
      <c r="F4039" s="179">
        <v>6000</v>
      </c>
      <c r="G4039" s="179"/>
      <c r="H4039" s="179"/>
      <c r="I4039" s="179">
        <f t="shared" si="1234"/>
        <v>6000</v>
      </c>
    </row>
    <row r="4040" spans="1:9" ht="15" x14ac:dyDescent="0.2">
      <c r="A4040" s="129">
        <v>3237</v>
      </c>
      <c r="B4040" s="222" t="s">
        <v>36</v>
      </c>
      <c r="C4040" s="111">
        <v>11</v>
      </c>
      <c r="D4040" s="112" t="s">
        <v>25</v>
      </c>
      <c r="E4040" s="179">
        <v>93000</v>
      </c>
      <c r="F4040" s="179">
        <v>93000</v>
      </c>
      <c r="G4040" s="179"/>
      <c r="H4040" s="179"/>
      <c r="I4040" s="179">
        <f t="shared" si="1234"/>
        <v>93000</v>
      </c>
    </row>
    <row r="4041" spans="1:9" ht="15" x14ac:dyDescent="0.2">
      <c r="A4041" s="129">
        <v>3238</v>
      </c>
      <c r="B4041" s="222" t="s">
        <v>122</v>
      </c>
      <c r="C4041" s="111">
        <v>11</v>
      </c>
      <c r="D4041" s="112" t="s">
        <v>25</v>
      </c>
      <c r="E4041" s="179">
        <v>40000</v>
      </c>
      <c r="F4041" s="179">
        <v>40000</v>
      </c>
      <c r="G4041" s="179"/>
      <c r="H4041" s="179"/>
      <c r="I4041" s="179">
        <f t="shared" si="1234"/>
        <v>40000</v>
      </c>
    </row>
    <row r="4042" spans="1:9" ht="15" x14ac:dyDescent="0.2">
      <c r="A4042" s="129">
        <v>3239</v>
      </c>
      <c r="B4042" s="222" t="s">
        <v>41</v>
      </c>
      <c r="C4042" s="111">
        <v>11</v>
      </c>
      <c r="D4042" s="112" t="s">
        <v>25</v>
      </c>
      <c r="E4042" s="179">
        <v>40000</v>
      </c>
      <c r="F4042" s="179">
        <v>40000</v>
      </c>
      <c r="G4042" s="179"/>
      <c r="H4042" s="179"/>
      <c r="I4042" s="179">
        <f t="shared" si="1234"/>
        <v>40000</v>
      </c>
    </row>
    <row r="4043" spans="1:9" x14ac:dyDescent="0.2">
      <c r="A4043" s="126">
        <v>329</v>
      </c>
      <c r="B4043" s="227" t="s">
        <v>125</v>
      </c>
      <c r="C4043" s="117"/>
      <c r="D4043" s="128"/>
      <c r="E4043" s="121">
        <f>SUM(E4044:E4045)</f>
        <v>287000</v>
      </c>
      <c r="F4043" s="121">
        <f>SUM(F4044:F4045)</f>
        <v>287000</v>
      </c>
      <c r="G4043" s="121">
        <f>SUM(G4044:G4045)</f>
        <v>0</v>
      </c>
      <c r="H4043" s="121">
        <f>SUM(H4044:H4045)</f>
        <v>0</v>
      </c>
      <c r="I4043" s="121">
        <f t="shared" si="1234"/>
        <v>287000</v>
      </c>
    </row>
    <row r="4044" spans="1:9" ht="30" x14ac:dyDescent="0.2">
      <c r="A4044" s="129">
        <v>3291</v>
      </c>
      <c r="B4044" s="222" t="s">
        <v>152</v>
      </c>
      <c r="C4044" s="111">
        <v>11</v>
      </c>
      <c r="D4044" s="112" t="s">
        <v>25</v>
      </c>
      <c r="E4044" s="179">
        <v>197000</v>
      </c>
      <c r="F4044" s="179">
        <v>197000</v>
      </c>
      <c r="G4044" s="179"/>
      <c r="H4044" s="179"/>
      <c r="I4044" s="179">
        <f t="shared" si="1234"/>
        <v>197000</v>
      </c>
    </row>
    <row r="4045" spans="1:9" ht="15" x14ac:dyDescent="0.2">
      <c r="A4045" s="129">
        <v>3292</v>
      </c>
      <c r="B4045" s="222" t="s">
        <v>123</v>
      </c>
      <c r="C4045" s="111">
        <v>11</v>
      </c>
      <c r="D4045" s="112" t="s">
        <v>25</v>
      </c>
      <c r="E4045" s="179">
        <v>90000</v>
      </c>
      <c r="F4045" s="179">
        <v>90000</v>
      </c>
      <c r="G4045" s="179"/>
      <c r="H4045" s="179"/>
      <c r="I4045" s="179">
        <f t="shared" si="1234"/>
        <v>90000</v>
      </c>
    </row>
    <row r="4046" spans="1:9" x14ac:dyDescent="0.2">
      <c r="A4046" s="207" t="s">
        <v>944</v>
      </c>
      <c r="B4046" s="205" t="s">
        <v>970</v>
      </c>
      <c r="C4046" s="208"/>
      <c r="D4046" s="208"/>
      <c r="E4046" s="209">
        <f t="shared" ref="E4046:H4046" si="1246">E4047</f>
        <v>40000</v>
      </c>
      <c r="F4046" s="209">
        <f t="shared" si="1246"/>
        <v>40000</v>
      </c>
      <c r="G4046" s="209">
        <f t="shared" si="1246"/>
        <v>0</v>
      </c>
      <c r="H4046" s="209">
        <f t="shared" si="1246"/>
        <v>0</v>
      </c>
      <c r="I4046" s="209">
        <f t="shared" si="1234"/>
        <v>40000</v>
      </c>
    </row>
    <row r="4047" spans="1:9" x14ac:dyDescent="0.2">
      <c r="A4047" s="210" t="s">
        <v>976</v>
      </c>
      <c r="B4047" s="211" t="s">
        <v>987</v>
      </c>
      <c r="C4047" s="212"/>
      <c r="D4047" s="212"/>
      <c r="E4047" s="213">
        <f t="shared" ref="E4047:H4047" si="1247">E4048</f>
        <v>40000</v>
      </c>
      <c r="F4047" s="213">
        <f t="shared" si="1247"/>
        <v>40000</v>
      </c>
      <c r="G4047" s="213">
        <f t="shared" si="1247"/>
        <v>0</v>
      </c>
      <c r="H4047" s="213">
        <f t="shared" si="1247"/>
        <v>0</v>
      </c>
      <c r="I4047" s="213">
        <f t="shared" si="1234"/>
        <v>40000</v>
      </c>
    </row>
    <row r="4048" spans="1:9" x14ac:dyDescent="0.2">
      <c r="A4048" s="126">
        <v>323</v>
      </c>
      <c r="B4048" s="227" t="s">
        <v>918</v>
      </c>
      <c r="C4048" s="117"/>
      <c r="D4048" s="128"/>
      <c r="E4048" s="121">
        <f>E4049+E4050</f>
        <v>40000</v>
      </c>
      <c r="F4048" s="121">
        <f>F4049+F4050</f>
        <v>40000</v>
      </c>
      <c r="G4048" s="121">
        <f>G4049+G4050</f>
        <v>0</v>
      </c>
      <c r="H4048" s="121">
        <f>H4049+H4050</f>
        <v>0</v>
      </c>
      <c r="I4048" s="121">
        <f t="shared" si="1234"/>
        <v>40000</v>
      </c>
    </row>
    <row r="4049" spans="1:10" ht="15" x14ac:dyDescent="0.2">
      <c r="A4049" s="129">
        <v>3237</v>
      </c>
      <c r="B4049" s="222" t="s">
        <v>36</v>
      </c>
      <c r="C4049" s="111">
        <v>31</v>
      </c>
      <c r="D4049" s="112" t="s">
        <v>25</v>
      </c>
      <c r="E4049" s="179">
        <v>20000</v>
      </c>
      <c r="F4049" s="179">
        <v>20000</v>
      </c>
      <c r="G4049" s="179"/>
      <c r="H4049" s="179"/>
      <c r="I4049" s="179">
        <f t="shared" ref="I4049:I4112" si="1248">F4049-G4049+H4049</f>
        <v>20000</v>
      </c>
    </row>
    <row r="4050" spans="1:10" s="142" customFormat="1" ht="15" x14ac:dyDescent="0.2">
      <c r="A4050" s="186">
        <v>3238</v>
      </c>
      <c r="B4050" s="223" t="s">
        <v>122</v>
      </c>
      <c r="C4050" s="137">
        <v>31</v>
      </c>
      <c r="D4050" s="150" t="s">
        <v>25</v>
      </c>
      <c r="E4050" s="141">
        <v>20000</v>
      </c>
      <c r="F4050" s="141">
        <v>20000</v>
      </c>
      <c r="G4050" s="141"/>
      <c r="H4050" s="141"/>
      <c r="I4050" s="141">
        <f t="shared" si="1248"/>
        <v>20000</v>
      </c>
      <c r="J4050" s="140"/>
    </row>
    <row r="4051" spans="1:10" s="115" customFormat="1" x14ac:dyDescent="0.2">
      <c r="A4051" s="207" t="s">
        <v>950</v>
      </c>
      <c r="B4051" s="205" t="s">
        <v>951</v>
      </c>
      <c r="C4051" s="208"/>
      <c r="D4051" s="208"/>
      <c r="E4051" s="209">
        <f t="shared" ref="E4051:H4051" si="1249">E4052+E4060+E4078+E4086</f>
        <v>912000</v>
      </c>
      <c r="F4051" s="209">
        <f t="shared" si="1249"/>
        <v>912000</v>
      </c>
      <c r="G4051" s="209">
        <f t="shared" si="1249"/>
        <v>0</v>
      </c>
      <c r="H4051" s="209">
        <f t="shared" si="1249"/>
        <v>0</v>
      </c>
      <c r="I4051" s="209">
        <f t="shared" si="1248"/>
        <v>912000</v>
      </c>
      <c r="J4051" s="120"/>
    </row>
    <row r="4052" spans="1:10" s="115" customFormat="1" x14ac:dyDescent="0.2">
      <c r="A4052" s="210" t="s">
        <v>944</v>
      </c>
      <c r="B4052" s="211" t="s">
        <v>986</v>
      </c>
      <c r="C4052" s="212"/>
      <c r="D4052" s="212"/>
      <c r="E4052" s="213">
        <f t="shared" ref="E4052:H4052" si="1250">E4053+E4056+E4058</f>
        <v>286000</v>
      </c>
      <c r="F4052" s="213">
        <f t="shared" si="1250"/>
        <v>286000</v>
      </c>
      <c r="G4052" s="213">
        <f t="shared" si="1250"/>
        <v>0</v>
      </c>
      <c r="H4052" s="213">
        <f t="shared" si="1250"/>
        <v>0</v>
      </c>
      <c r="I4052" s="213">
        <f t="shared" si="1248"/>
        <v>286000</v>
      </c>
      <c r="J4052" s="120"/>
    </row>
    <row r="4053" spans="1:10" x14ac:dyDescent="0.2">
      <c r="A4053" s="126">
        <v>311</v>
      </c>
      <c r="B4053" s="226" t="s">
        <v>914</v>
      </c>
      <c r="C4053" s="117"/>
      <c r="D4053" s="128"/>
      <c r="E4053" s="121">
        <f>E4054+E4055</f>
        <v>200000</v>
      </c>
      <c r="F4053" s="121">
        <f>F4054+F4055</f>
        <v>200000</v>
      </c>
      <c r="G4053" s="121">
        <f>G4054+G4055</f>
        <v>0</v>
      </c>
      <c r="H4053" s="121">
        <f>H4054+H4055</f>
        <v>0</v>
      </c>
      <c r="I4053" s="121">
        <f t="shared" si="1248"/>
        <v>200000</v>
      </c>
    </row>
    <row r="4054" spans="1:10" ht="15" x14ac:dyDescent="0.2">
      <c r="A4054" s="139">
        <v>3111</v>
      </c>
      <c r="B4054" s="223" t="s">
        <v>19</v>
      </c>
      <c r="C4054" s="111">
        <v>43</v>
      </c>
      <c r="D4054" s="112" t="s">
        <v>25</v>
      </c>
      <c r="E4054" s="179">
        <v>190000</v>
      </c>
      <c r="F4054" s="179">
        <v>190000</v>
      </c>
      <c r="G4054" s="179"/>
      <c r="H4054" s="179"/>
      <c r="I4054" s="179">
        <f t="shared" si="1248"/>
        <v>190000</v>
      </c>
    </row>
    <row r="4055" spans="1:10" ht="15" x14ac:dyDescent="0.2">
      <c r="A4055" s="129">
        <v>3113</v>
      </c>
      <c r="B4055" s="222" t="s">
        <v>20</v>
      </c>
      <c r="C4055" s="111">
        <v>43</v>
      </c>
      <c r="D4055" s="112" t="s">
        <v>25</v>
      </c>
      <c r="E4055" s="179">
        <v>10000</v>
      </c>
      <c r="F4055" s="179">
        <v>10000</v>
      </c>
      <c r="G4055" s="179"/>
      <c r="H4055" s="179"/>
      <c r="I4055" s="179">
        <f t="shared" si="1248"/>
        <v>10000</v>
      </c>
    </row>
    <row r="4056" spans="1:10" x14ac:dyDescent="0.2">
      <c r="A4056" s="119">
        <v>312</v>
      </c>
      <c r="B4056" s="227" t="s">
        <v>22</v>
      </c>
      <c r="C4056" s="117"/>
      <c r="D4056" s="128"/>
      <c r="E4056" s="121">
        <f>E4057</f>
        <v>45000</v>
      </c>
      <c r="F4056" s="121">
        <f>F4057</f>
        <v>45000</v>
      </c>
      <c r="G4056" s="121">
        <f>G4057</f>
        <v>0</v>
      </c>
      <c r="H4056" s="121">
        <f>H4057</f>
        <v>0</v>
      </c>
      <c r="I4056" s="121">
        <f t="shared" si="1248"/>
        <v>45000</v>
      </c>
    </row>
    <row r="4057" spans="1:10" ht="15" x14ac:dyDescent="0.2">
      <c r="A4057" s="139">
        <v>3121</v>
      </c>
      <c r="B4057" s="223" t="s">
        <v>22</v>
      </c>
      <c r="C4057" s="111">
        <v>43</v>
      </c>
      <c r="D4057" s="112" t="s">
        <v>25</v>
      </c>
      <c r="E4057" s="179">
        <v>45000</v>
      </c>
      <c r="F4057" s="179">
        <v>45000</v>
      </c>
      <c r="G4057" s="179"/>
      <c r="H4057" s="179"/>
      <c r="I4057" s="179">
        <f t="shared" si="1248"/>
        <v>45000</v>
      </c>
    </row>
    <row r="4058" spans="1:10" x14ac:dyDescent="0.2">
      <c r="A4058" s="119">
        <v>313</v>
      </c>
      <c r="B4058" s="227" t="s">
        <v>915</v>
      </c>
      <c r="C4058" s="117"/>
      <c r="D4058" s="128"/>
      <c r="E4058" s="121">
        <f>E4059</f>
        <v>41000</v>
      </c>
      <c r="F4058" s="121">
        <f>F4059</f>
        <v>41000</v>
      </c>
      <c r="G4058" s="121">
        <f>G4059</f>
        <v>0</v>
      </c>
      <c r="H4058" s="121">
        <f>H4059</f>
        <v>0</v>
      </c>
      <c r="I4058" s="121">
        <f t="shared" si="1248"/>
        <v>41000</v>
      </c>
    </row>
    <row r="4059" spans="1:10" ht="15" x14ac:dyDescent="0.2">
      <c r="A4059" s="139">
        <v>3132</v>
      </c>
      <c r="B4059" s="223" t="s">
        <v>280</v>
      </c>
      <c r="C4059" s="111">
        <v>43</v>
      </c>
      <c r="D4059" s="112" t="s">
        <v>25</v>
      </c>
      <c r="E4059" s="179">
        <v>41000</v>
      </c>
      <c r="F4059" s="179">
        <v>41000</v>
      </c>
      <c r="G4059" s="179"/>
      <c r="H4059" s="179"/>
      <c r="I4059" s="179">
        <f t="shared" si="1248"/>
        <v>41000</v>
      </c>
    </row>
    <row r="4060" spans="1:10" s="115" customFormat="1" x14ac:dyDescent="0.2">
      <c r="A4060" s="211">
        <v>32</v>
      </c>
      <c r="B4060" s="211" t="s">
        <v>987</v>
      </c>
      <c r="C4060" s="212"/>
      <c r="D4060" s="214"/>
      <c r="E4060" s="215">
        <f t="shared" ref="E4060:H4060" si="1251">E4061+E4064+E4067+E4074</f>
        <v>534000</v>
      </c>
      <c r="F4060" s="215">
        <f t="shared" si="1251"/>
        <v>534000</v>
      </c>
      <c r="G4060" s="215">
        <f t="shared" si="1251"/>
        <v>0</v>
      </c>
      <c r="H4060" s="215">
        <f t="shared" si="1251"/>
        <v>0</v>
      </c>
      <c r="I4060" s="215">
        <f t="shared" si="1248"/>
        <v>534000</v>
      </c>
      <c r="J4060" s="120"/>
    </row>
    <row r="4061" spans="1:10" x14ac:dyDescent="0.2">
      <c r="A4061" s="126">
        <v>321</v>
      </c>
      <c r="B4061" s="227" t="s">
        <v>916</v>
      </c>
      <c r="C4061" s="117"/>
      <c r="D4061" s="128"/>
      <c r="E4061" s="121">
        <f t="shared" ref="E4061:H4061" si="1252">E4062+E4063</f>
        <v>34000</v>
      </c>
      <c r="F4061" s="121">
        <f t="shared" si="1252"/>
        <v>34000</v>
      </c>
      <c r="G4061" s="121">
        <f t="shared" si="1252"/>
        <v>0</v>
      </c>
      <c r="H4061" s="121">
        <f t="shared" si="1252"/>
        <v>0</v>
      </c>
      <c r="I4061" s="121">
        <f t="shared" si="1248"/>
        <v>34000</v>
      </c>
    </row>
    <row r="4062" spans="1:10" ht="15" x14ac:dyDescent="0.2">
      <c r="A4062" s="129">
        <v>3211</v>
      </c>
      <c r="B4062" s="222" t="s">
        <v>110</v>
      </c>
      <c r="C4062" s="111">
        <v>43</v>
      </c>
      <c r="D4062" s="112" t="s">
        <v>25</v>
      </c>
      <c r="E4062" s="179">
        <v>29000</v>
      </c>
      <c r="F4062" s="179">
        <v>29000</v>
      </c>
      <c r="G4062" s="179"/>
      <c r="H4062" s="179"/>
      <c r="I4062" s="179">
        <f t="shared" si="1248"/>
        <v>29000</v>
      </c>
    </row>
    <row r="4063" spans="1:10" ht="15" x14ac:dyDescent="0.2">
      <c r="A4063" s="129">
        <v>3214</v>
      </c>
      <c r="B4063" s="222" t="s">
        <v>234</v>
      </c>
      <c r="C4063" s="111">
        <v>43</v>
      </c>
      <c r="D4063" s="112" t="s">
        <v>25</v>
      </c>
      <c r="E4063" s="179">
        <v>5000</v>
      </c>
      <c r="F4063" s="179">
        <v>5000</v>
      </c>
      <c r="G4063" s="179"/>
      <c r="H4063" s="179"/>
      <c r="I4063" s="179">
        <f t="shared" si="1248"/>
        <v>5000</v>
      </c>
    </row>
    <row r="4064" spans="1:10" x14ac:dyDescent="0.2">
      <c r="A4064" s="126">
        <v>322</v>
      </c>
      <c r="B4064" s="227" t="s">
        <v>917</v>
      </c>
      <c r="C4064" s="117"/>
      <c r="D4064" s="128"/>
      <c r="E4064" s="121">
        <f>SUM(E4065:E4066)</f>
        <v>40000</v>
      </c>
      <c r="F4064" s="121">
        <f>SUM(F4065:F4066)</f>
        <v>40000</v>
      </c>
      <c r="G4064" s="121">
        <f>SUM(G4065:G4066)</f>
        <v>0</v>
      </c>
      <c r="H4064" s="121">
        <f>SUM(H4065:H4066)</f>
        <v>0</v>
      </c>
      <c r="I4064" s="121">
        <f t="shared" si="1248"/>
        <v>40000</v>
      </c>
    </row>
    <row r="4065" spans="1:10" ht="15" x14ac:dyDescent="0.2">
      <c r="A4065" s="129">
        <v>3221</v>
      </c>
      <c r="B4065" s="222" t="s">
        <v>146</v>
      </c>
      <c r="C4065" s="111">
        <v>43</v>
      </c>
      <c r="D4065" s="112" t="s">
        <v>25</v>
      </c>
      <c r="E4065" s="179">
        <v>10000</v>
      </c>
      <c r="F4065" s="179">
        <v>10000</v>
      </c>
      <c r="G4065" s="179"/>
      <c r="H4065" s="179"/>
      <c r="I4065" s="179">
        <f t="shared" si="1248"/>
        <v>10000</v>
      </c>
    </row>
    <row r="4066" spans="1:10" ht="15" x14ac:dyDescent="0.2">
      <c r="A4066" s="129">
        <v>3223</v>
      </c>
      <c r="B4066" s="222" t="s">
        <v>115</v>
      </c>
      <c r="C4066" s="111">
        <v>43</v>
      </c>
      <c r="D4066" s="112" t="s">
        <v>25</v>
      </c>
      <c r="E4066" s="179">
        <v>30000</v>
      </c>
      <c r="F4066" s="179">
        <v>30000</v>
      </c>
      <c r="G4066" s="179"/>
      <c r="H4066" s="179"/>
      <c r="I4066" s="179">
        <f t="shared" si="1248"/>
        <v>30000</v>
      </c>
    </row>
    <row r="4067" spans="1:10" x14ac:dyDescent="0.2">
      <c r="A4067" s="126">
        <v>323</v>
      </c>
      <c r="B4067" s="227" t="s">
        <v>918</v>
      </c>
      <c r="C4067" s="117"/>
      <c r="D4067" s="128"/>
      <c r="E4067" s="121">
        <f>SUM(E4068:E4073)</f>
        <v>305000</v>
      </c>
      <c r="F4067" s="121">
        <f>SUM(F4068:F4073)</f>
        <v>305000</v>
      </c>
      <c r="G4067" s="121">
        <f>SUM(G4068:G4073)</f>
        <v>0</v>
      </c>
      <c r="H4067" s="121">
        <f>SUM(H4068:H4073)</f>
        <v>0</v>
      </c>
      <c r="I4067" s="121">
        <f t="shared" si="1248"/>
        <v>305000</v>
      </c>
    </row>
    <row r="4068" spans="1:10" ht="15" x14ac:dyDescent="0.2">
      <c r="A4068" s="129">
        <v>3231</v>
      </c>
      <c r="B4068" s="222" t="s">
        <v>117</v>
      </c>
      <c r="C4068" s="111">
        <v>43</v>
      </c>
      <c r="D4068" s="112" t="s">
        <v>25</v>
      </c>
      <c r="E4068" s="179">
        <v>25000</v>
      </c>
      <c r="F4068" s="179">
        <v>25000</v>
      </c>
      <c r="G4068" s="179"/>
      <c r="H4068" s="179"/>
      <c r="I4068" s="179">
        <f t="shared" si="1248"/>
        <v>25000</v>
      </c>
    </row>
    <row r="4069" spans="1:10" ht="15" x14ac:dyDescent="0.2">
      <c r="A4069" s="129">
        <v>3232</v>
      </c>
      <c r="B4069" s="222" t="s">
        <v>118</v>
      </c>
      <c r="C4069" s="111">
        <v>43</v>
      </c>
      <c r="D4069" s="112" t="s">
        <v>25</v>
      </c>
      <c r="E4069" s="179">
        <v>20000</v>
      </c>
      <c r="F4069" s="179">
        <v>20000</v>
      </c>
      <c r="G4069" s="179"/>
      <c r="H4069" s="179"/>
      <c r="I4069" s="179">
        <f t="shared" si="1248"/>
        <v>20000</v>
      </c>
    </row>
    <row r="4070" spans="1:10" ht="15" x14ac:dyDescent="0.2">
      <c r="A4070" s="129">
        <v>3234</v>
      </c>
      <c r="B4070" s="222" t="s">
        <v>120</v>
      </c>
      <c r="C4070" s="111">
        <v>43</v>
      </c>
      <c r="D4070" s="112" t="s">
        <v>25</v>
      </c>
      <c r="E4070" s="179">
        <v>10000</v>
      </c>
      <c r="F4070" s="179">
        <v>10000</v>
      </c>
      <c r="G4070" s="179"/>
      <c r="H4070" s="179"/>
      <c r="I4070" s="179">
        <f t="shared" si="1248"/>
        <v>10000</v>
      </c>
    </row>
    <row r="4071" spans="1:10" ht="15" x14ac:dyDescent="0.2">
      <c r="A4071" s="129">
        <v>3237</v>
      </c>
      <c r="B4071" s="222" t="s">
        <v>36</v>
      </c>
      <c r="C4071" s="111">
        <v>43</v>
      </c>
      <c r="D4071" s="112" t="s">
        <v>25</v>
      </c>
      <c r="E4071" s="179">
        <v>95000</v>
      </c>
      <c r="F4071" s="179">
        <v>95000</v>
      </c>
      <c r="G4071" s="179"/>
      <c r="H4071" s="179"/>
      <c r="I4071" s="179">
        <f t="shared" si="1248"/>
        <v>95000</v>
      </c>
    </row>
    <row r="4072" spans="1:10" ht="15" x14ac:dyDescent="0.2">
      <c r="A4072" s="129">
        <v>3238</v>
      </c>
      <c r="B4072" s="222" t="s">
        <v>122</v>
      </c>
      <c r="C4072" s="111">
        <v>43</v>
      </c>
      <c r="D4072" s="112" t="s">
        <v>25</v>
      </c>
      <c r="E4072" s="179">
        <v>55000</v>
      </c>
      <c r="F4072" s="179">
        <v>55000</v>
      </c>
      <c r="G4072" s="179"/>
      <c r="H4072" s="179"/>
      <c r="I4072" s="179">
        <f t="shared" si="1248"/>
        <v>55000</v>
      </c>
    </row>
    <row r="4073" spans="1:10" ht="15" x14ac:dyDescent="0.2">
      <c r="A4073" s="129">
        <v>3239</v>
      </c>
      <c r="B4073" s="222" t="s">
        <v>41</v>
      </c>
      <c r="C4073" s="111">
        <v>43</v>
      </c>
      <c r="D4073" s="112" t="s">
        <v>25</v>
      </c>
      <c r="E4073" s="179">
        <v>100000</v>
      </c>
      <c r="F4073" s="179">
        <v>100000</v>
      </c>
      <c r="G4073" s="179"/>
      <c r="H4073" s="179"/>
      <c r="I4073" s="179">
        <f t="shared" si="1248"/>
        <v>100000</v>
      </c>
    </row>
    <row r="4074" spans="1:10" x14ac:dyDescent="0.2">
      <c r="A4074" s="126">
        <v>329</v>
      </c>
      <c r="B4074" s="227" t="s">
        <v>125</v>
      </c>
      <c r="C4074" s="117"/>
      <c r="D4074" s="128"/>
      <c r="E4074" s="121">
        <f t="shared" ref="E4074:H4074" si="1253">SUM(E4075:E4077)</f>
        <v>155000</v>
      </c>
      <c r="F4074" s="121">
        <f t="shared" si="1253"/>
        <v>155000</v>
      </c>
      <c r="G4074" s="121">
        <f t="shared" si="1253"/>
        <v>0</v>
      </c>
      <c r="H4074" s="121">
        <f t="shared" si="1253"/>
        <v>0</v>
      </c>
      <c r="I4074" s="121">
        <f t="shared" si="1248"/>
        <v>155000</v>
      </c>
    </row>
    <row r="4075" spans="1:10" ht="15" x14ac:dyDescent="0.2">
      <c r="A4075" s="129">
        <v>3293</v>
      </c>
      <c r="B4075" s="222" t="s">
        <v>124</v>
      </c>
      <c r="C4075" s="111">
        <v>43</v>
      </c>
      <c r="D4075" s="112" t="s">
        <v>25</v>
      </c>
      <c r="E4075" s="179">
        <v>25000</v>
      </c>
      <c r="F4075" s="179">
        <v>25000</v>
      </c>
      <c r="G4075" s="179"/>
      <c r="H4075" s="179"/>
      <c r="I4075" s="179">
        <f t="shared" si="1248"/>
        <v>25000</v>
      </c>
    </row>
    <row r="4076" spans="1:10" ht="15" x14ac:dyDescent="0.2">
      <c r="A4076" s="129">
        <v>3294</v>
      </c>
      <c r="B4076" s="222" t="s">
        <v>610</v>
      </c>
      <c r="C4076" s="111">
        <v>43</v>
      </c>
      <c r="D4076" s="112" t="s">
        <v>25</v>
      </c>
      <c r="E4076" s="179">
        <v>100000</v>
      </c>
      <c r="F4076" s="179">
        <v>100000</v>
      </c>
      <c r="G4076" s="179"/>
      <c r="H4076" s="179"/>
      <c r="I4076" s="179">
        <f t="shared" si="1248"/>
        <v>100000</v>
      </c>
    </row>
    <row r="4077" spans="1:10" ht="15" x14ac:dyDescent="0.2">
      <c r="A4077" s="129">
        <v>3295</v>
      </c>
      <c r="B4077" s="222" t="s">
        <v>237</v>
      </c>
      <c r="C4077" s="111">
        <v>43</v>
      </c>
      <c r="D4077" s="112" t="s">
        <v>25</v>
      </c>
      <c r="E4077" s="179">
        <v>30000</v>
      </c>
      <c r="F4077" s="179">
        <v>30000</v>
      </c>
      <c r="G4077" s="179"/>
      <c r="H4077" s="179"/>
      <c r="I4077" s="179">
        <f t="shared" si="1248"/>
        <v>30000</v>
      </c>
    </row>
    <row r="4078" spans="1:10" s="115" customFormat="1" x14ac:dyDescent="0.2">
      <c r="A4078" s="217">
        <v>34</v>
      </c>
      <c r="B4078" s="211" t="s">
        <v>988</v>
      </c>
      <c r="C4078" s="212"/>
      <c r="D4078" s="214"/>
      <c r="E4078" s="215">
        <f t="shared" ref="E4078:H4078" si="1254">E4079+E4081</f>
        <v>22000</v>
      </c>
      <c r="F4078" s="215">
        <f t="shared" si="1254"/>
        <v>22000</v>
      </c>
      <c r="G4078" s="215">
        <f t="shared" si="1254"/>
        <v>0</v>
      </c>
      <c r="H4078" s="215">
        <f t="shared" si="1254"/>
        <v>0</v>
      </c>
      <c r="I4078" s="215">
        <f t="shared" si="1248"/>
        <v>22000</v>
      </c>
      <c r="J4078" s="120"/>
    </row>
    <row r="4079" spans="1:10" x14ac:dyDescent="0.2">
      <c r="A4079" s="126">
        <v>342</v>
      </c>
      <c r="B4079" s="119" t="s">
        <v>922</v>
      </c>
      <c r="C4079" s="117"/>
      <c r="D4079" s="128"/>
      <c r="E4079" s="155">
        <f>E4080</f>
        <v>1000</v>
      </c>
      <c r="F4079" s="155">
        <f>F4080</f>
        <v>1000</v>
      </c>
      <c r="G4079" s="155">
        <f>G4080</f>
        <v>0</v>
      </c>
      <c r="H4079" s="155">
        <f>H4080</f>
        <v>0</v>
      </c>
      <c r="I4079" s="155">
        <f t="shared" si="1248"/>
        <v>1000</v>
      </c>
    </row>
    <row r="4080" spans="1:10" ht="30" x14ac:dyDescent="0.2">
      <c r="A4080" s="139">
        <v>3423</v>
      </c>
      <c r="B4080" s="236" t="s">
        <v>713</v>
      </c>
      <c r="C4080" s="111">
        <v>43</v>
      </c>
      <c r="D4080" s="112" t="s">
        <v>25</v>
      </c>
      <c r="E4080" s="147">
        <v>1000</v>
      </c>
      <c r="F4080" s="147">
        <v>1000</v>
      </c>
      <c r="G4080" s="147"/>
      <c r="H4080" s="147"/>
      <c r="I4080" s="147">
        <f t="shared" si="1248"/>
        <v>1000</v>
      </c>
    </row>
    <row r="4081" spans="1:10" x14ac:dyDescent="0.2">
      <c r="A4081" s="126">
        <v>343</v>
      </c>
      <c r="B4081" s="227" t="s">
        <v>919</v>
      </c>
      <c r="C4081" s="117"/>
      <c r="D4081" s="128"/>
      <c r="E4081" s="121">
        <f>SUM(E4082:E4085)</f>
        <v>21000</v>
      </c>
      <c r="F4081" s="121">
        <f>SUM(F4082:F4085)</f>
        <v>21000</v>
      </c>
      <c r="G4081" s="121">
        <f>SUM(G4082:G4085)</f>
        <v>0</v>
      </c>
      <c r="H4081" s="121">
        <f>SUM(H4082:H4085)</f>
        <v>0</v>
      </c>
      <c r="I4081" s="121">
        <f t="shared" si="1248"/>
        <v>21000</v>
      </c>
    </row>
    <row r="4082" spans="1:10" ht="15" x14ac:dyDescent="0.2">
      <c r="A4082" s="139">
        <v>3431</v>
      </c>
      <c r="B4082" s="223" t="s">
        <v>153</v>
      </c>
      <c r="C4082" s="111">
        <v>43</v>
      </c>
      <c r="D4082" s="112" t="s">
        <v>25</v>
      </c>
      <c r="E4082" s="179">
        <v>3000</v>
      </c>
      <c r="F4082" s="179">
        <v>3000</v>
      </c>
      <c r="G4082" s="179"/>
      <c r="H4082" s="179"/>
      <c r="I4082" s="179">
        <f t="shared" si="1248"/>
        <v>3000</v>
      </c>
    </row>
    <row r="4083" spans="1:10" ht="15" x14ac:dyDescent="0.2">
      <c r="A4083" s="139">
        <v>3432</v>
      </c>
      <c r="B4083" s="223" t="s">
        <v>633</v>
      </c>
      <c r="C4083" s="111">
        <v>43</v>
      </c>
      <c r="D4083" s="112" t="s">
        <v>25</v>
      </c>
      <c r="E4083" s="179">
        <v>3000</v>
      </c>
      <c r="F4083" s="179">
        <v>3000</v>
      </c>
      <c r="G4083" s="179"/>
      <c r="H4083" s="179"/>
      <c r="I4083" s="179">
        <f t="shared" si="1248"/>
        <v>3000</v>
      </c>
    </row>
    <row r="4084" spans="1:10" ht="15" x14ac:dyDescent="0.2">
      <c r="A4084" s="139">
        <v>3433</v>
      </c>
      <c r="B4084" s="223" t="s">
        <v>126</v>
      </c>
      <c r="C4084" s="111">
        <v>43</v>
      </c>
      <c r="D4084" s="112" t="s">
        <v>25</v>
      </c>
      <c r="E4084" s="179">
        <v>5000</v>
      </c>
      <c r="F4084" s="179">
        <v>5000</v>
      </c>
      <c r="G4084" s="179"/>
      <c r="H4084" s="179"/>
      <c r="I4084" s="179">
        <f t="shared" si="1248"/>
        <v>5000</v>
      </c>
    </row>
    <row r="4085" spans="1:10" ht="15" x14ac:dyDescent="0.2">
      <c r="A4085" s="139">
        <v>3434</v>
      </c>
      <c r="B4085" s="223" t="s">
        <v>127</v>
      </c>
      <c r="C4085" s="111">
        <v>43</v>
      </c>
      <c r="D4085" s="112" t="s">
        <v>25</v>
      </c>
      <c r="E4085" s="179">
        <v>10000</v>
      </c>
      <c r="F4085" s="179">
        <v>10000</v>
      </c>
      <c r="G4085" s="179"/>
      <c r="H4085" s="179"/>
      <c r="I4085" s="179">
        <f t="shared" si="1248"/>
        <v>10000</v>
      </c>
    </row>
    <row r="4086" spans="1:10" s="115" customFormat="1" x14ac:dyDescent="0.2">
      <c r="A4086" s="211">
        <v>42</v>
      </c>
      <c r="B4086" s="211" t="s">
        <v>994</v>
      </c>
      <c r="C4086" s="212"/>
      <c r="D4086" s="214"/>
      <c r="E4086" s="215">
        <f t="shared" ref="E4086:H4086" si="1255">E4087</f>
        <v>70000</v>
      </c>
      <c r="F4086" s="215">
        <f t="shared" si="1255"/>
        <v>70000</v>
      </c>
      <c r="G4086" s="215">
        <f t="shared" si="1255"/>
        <v>0</v>
      </c>
      <c r="H4086" s="215">
        <f t="shared" si="1255"/>
        <v>0</v>
      </c>
      <c r="I4086" s="215">
        <f t="shared" si="1248"/>
        <v>70000</v>
      </c>
      <c r="J4086" s="120"/>
    </row>
    <row r="4087" spans="1:10" x14ac:dyDescent="0.2">
      <c r="A4087" s="126">
        <v>422</v>
      </c>
      <c r="B4087" s="227" t="s">
        <v>921</v>
      </c>
      <c r="C4087" s="117"/>
      <c r="D4087" s="128"/>
      <c r="E4087" s="155">
        <f>E4088+E4089+E4090</f>
        <v>70000</v>
      </c>
      <c r="F4087" s="155">
        <f>F4088+F4089+F4090</f>
        <v>70000</v>
      </c>
      <c r="G4087" s="155">
        <f>G4088+G4089+G4090</f>
        <v>0</v>
      </c>
      <c r="H4087" s="155">
        <f>H4088+H4089+H4090</f>
        <v>0</v>
      </c>
      <c r="I4087" s="155">
        <f t="shared" si="1248"/>
        <v>70000</v>
      </c>
    </row>
    <row r="4088" spans="1:10" ht="15" x14ac:dyDescent="0.2">
      <c r="A4088" s="139">
        <v>4221</v>
      </c>
      <c r="B4088" s="236" t="s">
        <v>129</v>
      </c>
      <c r="C4088" s="111">
        <v>43</v>
      </c>
      <c r="D4088" s="112" t="s">
        <v>25</v>
      </c>
      <c r="E4088" s="147">
        <v>20000</v>
      </c>
      <c r="F4088" s="147">
        <v>20000</v>
      </c>
      <c r="G4088" s="147"/>
      <c r="H4088" s="147"/>
      <c r="I4088" s="147">
        <f t="shared" si="1248"/>
        <v>20000</v>
      </c>
    </row>
    <row r="4089" spans="1:10" s="142" customFormat="1" ht="15" x14ac:dyDescent="0.2">
      <c r="A4089" s="186">
        <v>4222</v>
      </c>
      <c r="B4089" s="223" t="s">
        <v>130</v>
      </c>
      <c r="C4089" s="137">
        <v>43</v>
      </c>
      <c r="D4089" s="150" t="s">
        <v>25</v>
      </c>
      <c r="E4089" s="141">
        <v>20000</v>
      </c>
      <c r="F4089" s="141">
        <v>20000</v>
      </c>
      <c r="G4089" s="141"/>
      <c r="H4089" s="141"/>
      <c r="I4089" s="141">
        <f t="shared" si="1248"/>
        <v>20000</v>
      </c>
      <c r="J4089" s="140"/>
    </row>
    <row r="4090" spans="1:10" s="142" customFormat="1" ht="15" x14ac:dyDescent="0.2">
      <c r="A4090" s="186">
        <v>4223</v>
      </c>
      <c r="B4090" s="223" t="s">
        <v>131</v>
      </c>
      <c r="C4090" s="137">
        <v>43</v>
      </c>
      <c r="D4090" s="150" t="s">
        <v>25</v>
      </c>
      <c r="E4090" s="141">
        <v>30000</v>
      </c>
      <c r="F4090" s="141">
        <v>30000</v>
      </c>
      <c r="G4090" s="141"/>
      <c r="H4090" s="141"/>
      <c r="I4090" s="141">
        <f t="shared" si="1248"/>
        <v>30000</v>
      </c>
      <c r="J4090" s="140"/>
    </row>
    <row r="4091" spans="1:10" ht="31.5" x14ac:dyDescent="0.2">
      <c r="A4091" s="171" t="s">
        <v>760</v>
      </c>
      <c r="B4091" s="173" t="s">
        <v>723</v>
      </c>
      <c r="C4091" s="194"/>
      <c r="D4091" s="194"/>
      <c r="E4091" s="178">
        <f t="shared" ref="E4091:H4091" si="1256">E4092+E4105+E4109</f>
        <v>13338354</v>
      </c>
      <c r="F4091" s="178">
        <f t="shared" si="1256"/>
        <v>13338354</v>
      </c>
      <c r="G4091" s="178">
        <f t="shared" si="1256"/>
        <v>515668</v>
      </c>
      <c r="H4091" s="178">
        <f t="shared" si="1256"/>
        <v>0</v>
      </c>
      <c r="I4091" s="178">
        <f t="shared" si="1248"/>
        <v>12822686</v>
      </c>
    </row>
    <row r="4092" spans="1:10" s="142" customFormat="1" x14ac:dyDescent="0.2">
      <c r="A4092" s="207" t="s">
        <v>956</v>
      </c>
      <c r="B4092" s="205" t="s">
        <v>910</v>
      </c>
      <c r="C4092" s="208"/>
      <c r="D4092" s="208"/>
      <c r="E4092" s="209">
        <f t="shared" ref="E4092:H4092" si="1257">E4093+E4097+E4100</f>
        <v>13213354</v>
      </c>
      <c r="F4092" s="209">
        <f t="shared" si="1257"/>
        <v>13213354</v>
      </c>
      <c r="G4092" s="209">
        <f t="shared" si="1257"/>
        <v>515668</v>
      </c>
      <c r="H4092" s="209">
        <f t="shared" si="1257"/>
        <v>0</v>
      </c>
      <c r="I4092" s="209">
        <f t="shared" si="1248"/>
        <v>12697686</v>
      </c>
      <c r="J4092" s="140"/>
    </row>
    <row r="4093" spans="1:10" x14ac:dyDescent="0.2">
      <c r="A4093" s="210" t="s">
        <v>976</v>
      </c>
      <c r="B4093" s="211" t="s">
        <v>987</v>
      </c>
      <c r="C4093" s="212"/>
      <c r="D4093" s="212"/>
      <c r="E4093" s="213">
        <f t="shared" ref="E4093:H4093" si="1258">E4094</f>
        <v>2900000</v>
      </c>
      <c r="F4093" s="213">
        <f t="shared" si="1258"/>
        <v>2900000</v>
      </c>
      <c r="G4093" s="213">
        <f t="shared" si="1258"/>
        <v>0</v>
      </c>
      <c r="H4093" s="213">
        <f t="shared" si="1258"/>
        <v>0</v>
      </c>
      <c r="I4093" s="213">
        <f t="shared" si="1248"/>
        <v>2900000</v>
      </c>
    </row>
    <row r="4094" spans="1:10" x14ac:dyDescent="0.2">
      <c r="A4094" s="126">
        <v>323</v>
      </c>
      <c r="B4094" s="227" t="s">
        <v>918</v>
      </c>
      <c r="C4094" s="117"/>
      <c r="D4094" s="128"/>
      <c r="E4094" s="121">
        <f>E4095+E4096</f>
        <v>2900000</v>
      </c>
      <c r="F4094" s="121">
        <f>F4095+F4096</f>
        <v>2900000</v>
      </c>
      <c r="G4094" s="121">
        <f t="shared" ref="G4094:H4094" si="1259">G4095</f>
        <v>0</v>
      </c>
      <c r="H4094" s="121">
        <f t="shared" si="1259"/>
        <v>0</v>
      </c>
      <c r="I4094" s="121">
        <f t="shared" si="1248"/>
        <v>2900000</v>
      </c>
    </row>
    <row r="4095" spans="1:10" ht="15" x14ac:dyDescent="0.2">
      <c r="A4095" s="129">
        <v>3232</v>
      </c>
      <c r="B4095" s="222" t="s">
        <v>118</v>
      </c>
      <c r="C4095" s="111">
        <v>11</v>
      </c>
      <c r="D4095" s="112" t="s">
        <v>25</v>
      </c>
      <c r="E4095" s="179">
        <v>2600000</v>
      </c>
      <c r="F4095" s="179">
        <v>2600000</v>
      </c>
      <c r="G4095" s="179"/>
      <c r="H4095" s="179"/>
      <c r="I4095" s="179">
        <f t="shared" si="1248"/>
        <v>2600000</v>
      </c>
    </row>
    <row r="4096" spans="1:10" ht="15" x14ac:dyDescent="0.2">
      <c r="A4096" s="129">
        <v>3237</v>
      </c>
      <c r="B4096" s="222" t="s">
        <v>36</v>
      </c>
      <c r="C4096" s="111">
        <v>11</v>
      </c>
      <c r="D4096" s="112" t="s">
        <v>25</v>
      </c>
      <c r="E4096" s="179">
        <v>300000</v>
      </c>
      <c r="F4096" s="179">
        <v>300000</v>
      </c>
      <c r="G4096" s="179"/>
      <c r="H4096" s="179"/>
      <c r="I4096" s="179">
        <f t="shared" si="1248"/>
        <v>300000</v>
      </c>
    </row>
    <row r="4097" spans="1:10" s="115" customFormat="1" x14ac:dyDescent="0.2">
      <c r="A4097" s="217">
        <v>41</v>
      </c>
      <c r="B4097" s="211" t="s">
        <v>993</v>
      </c>
      <c r="C4097" s="212"/>
      <c r="D4097" s="214"/>
      <c r="E4097" s="215">
        <f t="shared" ref="E4097:H4097" si="1260">E4098</f>
        <v>100000</v>
      </c>
      <c r="F4097" s="215">
        <f t="shared" si="1260"/>
        <v>100000</v>
      </c>
      <c r="G4097" s="215">
        <f t="shared" si="1260"/>
        <v>5000</v>
      </c>
      <c r="H4097" s="215">
        <f t="shared" si="1260"/>
        <v>0</v>
      </c>
      <c r="I4097" s="215">
        <f t="shared" si="1248"/>
        <v>95000</v>
      </c>
      <c r="J4097" s="120"/>
    </row>
    <row r="4098" spans="1:10" x14ac:dyDescent="0.2">
      <c r="A4098" s="119">
        <v>411</v>
      </c>
      <c r="B4098" s="119" t="s">
        <v>934</v>
      </c>
      <c r="C4098" s="117"/>
      <c r="D4098" s="118"/>
      <c r="E4098" s="120">
        <f t="shared" ref="E4098:H4098" si="1261">E4099</f>
        <v>100000</v>
      </c>
      <c r="F4098" s="120">
        <f t="shared" si="1261"/>
        <v>100000</v>
      </c>
      <c r="G4098" s="120">
        <f t="shared" si="1261"/>
        <v>5000</v>
      </c>
      <c r="H4098" s="120">
        <f t="shared" si="1261"/>
        <v>0</v>
      </c>
      <c r="I4098" s="120">
        <f t="shared" si="1248"/>
        <v>95000</v>
      </c>
    </row>
    <row r="4099" spans="1:10" ht="15" x14ac:dyDescent="0.2">
      <c r="A4099" s="123">
        <v>4111</v>
      </c>
      <c r="B4099" s="222" t="s">
        <v>401</v>
      </c>
      <c r="C4099" s="111">
        <v>11</v>
      </c>
      <c r="D4099" s="122" t="s">
        <v>25</v>
      </c>
      <c r="E4099" s="147">
        <v>100000</v>
      </c>
      <c r="F4099" s="147">
        <v>100000</v>
      </c>
      <c r="G4099" s="147">
        <v>5000</v>
      </c>
      <c r="H4099" s="147"/>
      <c r="I4099" s="147">
        <f t="shared" si="1248"/>
        <v>95000</v>
      </c>
    </row>
    <row r="4100" spans="1:10" s="115" customFormat="1" x14ac:dyDescent="0.2">
      <c r="A4100" s="211">
        <v>42</v>
      </c>
      <c r="B4100" s="211" t="s">
        <v>994</v>
      </c>
      <c r="C4100" s="212"/>
      <c r="D4100" s="218"/>
      <c r="E4100" s="216">
        <f t="shared" ref="E4100:H4100" si="1262">E4101+E4103</f>
        <v>10213354</v>
      </c>
      <c r="F4100" s="216">
        <f t="shared" si="1262"/>
        <v>10213354</v>
      </c>
      <c r="G4100" s="216">
        <f t="shared" si="1262"/>
        <v>510668</v>
      </c>
      <c r="H4100" s="216">
        <f t="shared" si="1262"/>
        <v>0</v>
      </c>
      <c r="I4100" s="216">
        <f t="shared" si="1248"/>
        <v>9702686</v>
      </c>
      <c r="J4100" s="120"/>
    </row>
    <row r="4101" spans="1:10" x14ac:dyDescent="0.2">
      <c r="A4101" s="126">
        <v>421</v>
      </c>
      <c r="B4101" s="119" t="s">
        <v>936</v>
      </c>
      <c r="C4101" s="117"/>
      <c r="D4101" s="128"/>
      <c r="E4101" s="121">
        <f>E4102</f>
        <v>10213354</v>
      </c>
      <c r="F4101" s="121">
        <f>F4102</f>
        <v>10213354</v>
      </c>
      <c r="G4101" s="121">
        <f>G4102</f>
        <v>510668</v>
      </c>
      <c r="H4101" s="121">
        <f>H4102</f>
        <v>0</v>
      </c>
      <c r="I4101" s="121">
        <f t="shared" si="1248"/>
        <v>9702686</v>
      </c>
    </row>
    <row r="4102" spans="1:10" ht="15" x14ac:dyDescent="0.2">
      <c r="A4102" s="129">
        <v>4214</v>
      </c>
      <c r="B4102" s="223" t="s">
        <v>154</v>
      </c>
      <c r="C4102" s="111">
        <v>11</v>
      </c>
      <c r="D4102" s="112" t="s">
        <v>25</v>
      </c>
      <c r="E4102" s="179">
        <v>10213354</v>
      </c>
      <c r="F4102" s="179">
        <v>10213354</v>
      </c>
      <c r="G4102" s="179">
        <v>510668</v>
      </c>
      <c r="H4102" s="179"/>
      <c r="I4102" s="179">
        <f t="shared" si="1248"/>
        <v>9702686</v>
      </c>
    </row>
    <row r="4103" spans="1:10" s="115" customFormat="1" x14ac:dyDescent="0.2">
      <c r="A4103" s="126">
        <v>426</v>
      </c>
      <c r="B4103" s="227" t="s">
        <v>939</v>
      </c>
      <c r="C4103" s="117"/>
      <c r="D4103" s="128"/>
      <c r="E4103" s="155">
        <f>E4104</f>
        <v>0</v>
      </c>
      <c r="F4103" s="155">
        <f>F4104</f>
        <v>0</v>
      </c>
      <c r="G4103" s="155">
        <f>G4104</f>
        <v>0</v>
      </c>
      <c r="H4103" s="155">
        <f>H4104</f>
        <v>0</v>
      </c>
      <c r="I4103" s="155">
        <f t="shared" si="1248"/>
        <v>0</v>
      </c>
      <c r="J4103" s="120"/>
    </row>
    <row r="4104" spans="1:10" s="142" customFormat="1" ht="15" x14ac:dyDescent="0.2">
      <c r="A4104" s="186">
        <v>4263</v>
      </c>
      <c r="B4104" s="223" t="s">
        <v>256</v>
      </c>
      <c r="C4104" s="137">
        <v>11</v>
      </c>
      <c r="D4104" s="150" t="s">
        <v>25</v>
      </c>
      <c r="E4104" s="141">
        <v>0</v>
      </c>
      <c r="F4104" s="141">
        <v>0</v>
      </c>
      <c r="G4104" s="141"/>
      <c r="H4104" s="141"/>
      <c r="I4104" s="141">
        <f t="shared" si="1248"/>
        <v>0</v>
      </c>
      <c r="J4104" s="140"/>
    </row>
    <row r="4105" spans="1:10" x14ac:dyDescent="0.2">
      <c r="A4105" s="207" t="s">
        <v>950</v>
      </c>
      <c r="B4105" s="205" t="s">
        <v>951</v>
      </c>
      <c r="C4105" s="208"/>
      <c r="D4105" s="208"/>
      <c r="E4105" s="209">
        <f t="shared" ref="E4105:H4105" si="1263">E4106</f>
        <v>100000</v>
      </c>
      <c r="F4105" s="209">
        <f t="shared" si="1263"/>
        <v>100000</v>
      </c>
      <c r="G4105" s="209">
        <f t="shared" si="1263"/>
        <v>0</v>
      </c>
      <c r="H4105" s="209">
        <f t="shared" si="1263"/>
        <v>0</v>
      </c>
      <c r="I4105" s="209">
        <f t="shared" si="1248"/>
        <v>100000</v>
      </c>
    </row>
    <row r="4106" spans="1:10" x14ac:dyDescent="0.2">
      <c r="A4106" s="210" t="s">
        <v>979</v>
      </c>
      <c r="B4106" s="211" t="s">
        <v>993</v>
      </c>
      <c r="C4106" s="212"/>
      <c r="D4106" s="212"/>
      <c r="E4106" s="213">
        <f t="shared" ref="E4106:H4106" si="1264">E4107</f>
        <v>100000</v>
      </c>
      <c r="F4106" s="213">
        <f t="shared" si="1264"/>
        <v>100000</v>
      </c>
      <c r="G4106" s="213">
        <f t="shared" si="1264"/>
        <v>0</v>
      </c>
      <c r="H4106" s="213">
        <f t="shared" si="1264"/>
        <v>0</v>
      </c>
      <c r="I4106" s="213">
        <f t="shared" si="1248"/>
        <v>100000</v>
      </c>
    </row>
    <row r="4107" spans="1:10" x14ac:dyDescent="0.2">
      <c r="A4107" s="119">
        <v>411</v>
      </c>
      <c r="B4107" s="119" t="s">
        <v>934</v>
      </c>
      <c r="C4107" s="117"/>
      <c r="D4107" s="118"/>
      <c r="E4107" s="120">
        <f t="shared" ref="E4107:H4107" si="1265">E4108</f>
        <v>100000</v>
      </c>
      <c r="F4107" s="120">
        <f t="shared" si="1265"/>
        <v>100000</v>
      </c>
      <c r="G4107" s="120">
        <f t="shared" si="1265"/>
        <v>0</v>
      </c>
      <c r="H4107" s="120">
        <f t="shared" si="1265"/>
        <v>0</v>
      </c>
      <c r="I4107" s="120">
        <f t="shared" si="1248"/>
        <v>100000</v>
      </c>
    </row>
    <row r="4108" spans="1:10" ht="15" x14ac:dyDescent="0.2">
      <c r="A4108" s="123">
        <v>4111</v>
      </c>
      <c r="B4108" s="222" t="s">
        <v>401</v>
      </c>
      <c r="C4108" s="111">
        <v>43</v>
      </c>
      <c r="D4108" s="122" t="s">
        <v>25</v>
      </c>
      <c r="E4108" s="147">
        <v>100000</v>
      </c>
      <c r="F4108" s="147">
        <v>100000</v>
      </c>
      <c r="G4108" s="147"/>
      <c r="H4108" s="147"/>
      <c r="I4108" s="147">
        <f t="shared" si="1248"/>
        <v>100000</v>
      </c>
    </row>
    <row r="4109" spans="1:10" x14ac:dyDescent="0.2">
      <c r="A4109" s="207" t="s">
        <v>961</v>
      </c>
      <c r="B4109" s="205" t="s">
        <v>962</v>
      </c>
      <c r="C4109" s="208"/>
      <c r="D4109" s="208"/>
      <c r="E4109" s="209">
        <f t="shared" ref="E4109:H4109" si="1266">E4110</f>
        <v>25000</v>
      </c>
      <c r="F4109" s="209">
        <f t="shared" si="1266"/>
        <v>25000</v>
      </c>
      <c r="G4109" s="209">
        <f t="shared" si="1266"/>
        <v>0</v>
      </c>
      <c r="H4109" s="209">
        <f t="shared" si="1266"/>
        <v>0</v>
      </c>
      <c r="I4109" s="209">
        <f t="shared" si="1248"/>
        <v>25000</v>
      </c>
    </row>
    <row r="4110" spans="1:10" x14ac:dyDescent="0.2">
      <c r="A4110" s="210" t="s">
        <v>976</v>
      </c>
      <c r="B4110" s="211" t="s">
        <v>987</v>
      </c>
      <c r="C4110" s="212"/>
      <c r="D4110" s="212"/>
      <c r="E4110" s="213">
        <f t="shared" ref="E4110:G4110" si="1267">E4111</f>
        <v>25000</v>
      </c>
      <c r="F4110" s="213">
        <f t="shared" si="1267"/>
        <v>25000</v>
      </c>
      <c r="G4110" s="213">
        <f t="shared" si="1267"/>
        <v>0</v>
      </c>
      <c r="H4110" s="213">
        <f t="shared" ref="E4110:H4111" si="1268">H4111</f>
        <v>0</v>
      </c>
      <c r="I4110" s="213">
        <f t="shared" si="1248"/>
        <v>25000</v>
      </c>
    </row>
    <row r="4111" spans="1:10" x14ac:dyDescent="0.2">
      <c r="A4111" s="126">
        <v>323</v>
      </c>
      <c r="B4111" s="227" t="s">
        <v>918</v>
      </c>
      <c r="C4111" s="117"/>
      <c r="D4111" s="128"/>
      <c r="E4111" s="121">
        <f t="shared" si="1268"/>
        <v>25000</v>
      </c>
      <c r="F4111" s="121">
        <f t="shared" si="1268"/>
        <v>25000</v>
      </c>
      <c r="G4111" s="121">
        <f t="shared" si="1268"/>
        <v>0</v>
      </c>
      <c r="H4111" s="121">
        <f t="shared" si="1268"/>
        <v>0</v>
      </c>
      <c r="I4111" s="121">
        <f t="shared" si="1248"/>
        <v>25000</v>
      </c>
    </row>
    <row r="4112" spans="1:10" ht="15" x14ac:dyDescent="0.2">
      <c r="A4112" s="129">
        <v>3232</v>
      </c>
      <c r="B4112" s="222" t="s">
        <v>118</v>
      </c>
      <c r="C4112" s="111">
        <v>52</v>
      </c>
      <c r="D4112" s="112" t="s">
        <v>25</v>
      </c>
      <c r="E4112" s="179">
        <v>25000</v>
      </c>
      <c r="F4112" s="179">
        <v>25000</v>
      </c>
      <c r="G4112" s="179"/>
      <c r="H4112" s="179"/>
      <c r="I4112" s="179">
        <f t="shared" si="1248"/>
        <v>25000</v>
      </c>
    </row>
    <row r="4113" spans="1:10" ht="31.5" x14ac:dyDescent="0.2">
      <c r="A4113" s="171" t="s">
        <v>788</v>
      </c>
      <c r="B4113" s="173" t="s">
        <v>722</v>
      </c>
      <c r="C4113" s="194"/>
      <c r="D4113" s="194"/>
      <c r="E4113" s="174">
        <f t="shared" ref="E4113:H4114" si="1269">E4114</f>
        <v>2650000</v>
      </c>
      <c r="F4113" s="174">
        <f t="shared" si="1269"/>
        <v>2650000</v>
      </c>
      <c r="G4113" s="174">
        <f t="shared" si="1269"/>
        <v>0</v>
      </c>
      <c r="H4113" s="174">
        <f t="shared" si="1269"/>
        <v>0</v>
      </c>
      <c r="I4113" s="174">
        <f t="shared" ref="I4113:I4182" si="1270">F4113-G4113+H4113</f>
        <v>2650000</v>
      </c>
    </row>
    <row r="4114" spans="1:10" s="142" customFormat="1" x14ac:dyDescent="0.2">
      <c r="A4114" s="207" t="s">
        <v>956</v>
      </c>
      <c r="B4114" s="205" t="s">
        <v>910</v>
      </c>
      <c r="C4114" s="208"/>
      <c r="D4114" s="208"/>
      <c r="E4114" s="209">
        <f t="shared" si="1269"/>
        <v>2650000</v>
      </c>
      <c r="F4114" s="209">
        <f t="shared" si="1269"/>
        <v>2650000</v>
      </c>
      <c r="G4114" s="209">
        <f t="shared" si="1269"/>
        <v>0</v>
      </c>
      <c r="H4114" s="209">
        <f t="shared" si="1269"/>
        <v>0</v>
      </c>
      <c r="I4114" s="209">
        <f t="shared" si="1270"/>
        <v>2650000</v>
      </c>
      <c r="J4114" s="140"/>
    </row>
    <row r="4115" spans="1:10" x14ac:dyDescent="0.2">
      <c r="A4115" s="210" t="s">
        <v>977</v>
      </c>
      <c r="B4115" s="211" t="s">
        <v>994</v>
      </c>
      <c r="C4115" s="212"/>
      <c r="D4115" s="212"/>
      <c r="E4115" s="213">
        <f t="shared" ref="E4115:H4115" si="1271">E4116</f>
        <v>2650000</v>
      </c>
      <c r="F4115" s="213">
        <f t="shared" si="1271"/>
        <v>2650000</v>
      </c>
      <c r="G4115" s="213">
        <f t="shared" si="1271"/>
        <v>0</v>
      </c>
      <c r="H4115" s="213">
        <f t="shared" si="1271"/>
        <v>0</v>
      </c>
      <c r="I4115" s="213">
        <f t="shared" si="1270"/>
        <v>2650000</v>
      </c>
    </row>
    <row r="4116" spans="1:10" x14ac:dyDescent="0.2">
      <c r="A4116" s="126">
        <v>421</v>
      </c>
      <c r="B4116" s="119" t="s">
        <v>936</v>
      </c>
      <c r="C4116" s="117"/>
      <c r="D4116" s="128"/>
      <c r="E4116" s="120">
        <f t="shared" ref="E4116:H4116" si="1272">E4117</f>
        <v>2650000</v>
      </c>
      <c r="F4116" s="120">
        <f t="shared" si="1272"/>
        <v>2650000</v>
      </c>
      <c r="G4116" s="120">
        <f t="shared" si="1272"/>
        <v>0</v>
      </c>
      <c r="H4116" s="120">
        <f t="shared" si="1272"/>
        <v>0</v>
      </c>
      <c r="I4116" s="120">
        <f t="shared" si="1270"/>
        <v>2650000</v>
      </c>
    </row>
    <row r="4117" spans="1:10" ht="15" x14ac:dyDescent="0.2">
      <c r="A4117" s="129">
        <v>4214</v>
      </c>
      <c r="B4117" s="223" t="s">
        <v>154</v>
      </c>
      <c r="C4117" s="111">
        <v>11</v>
      </c>
      <c r="D4117" s="112" t="s">
        <v>25</v>
      </c>
      <c r="E4117" s="147">
        <v>2650000</v>
      </c>
      <c r="F4117" s="147">
        <v>2650000</v>
      </c>
      <c r="G4117" s="147"/>
      <c r="H4117" s="147"/>
      <c r="I4117" s="147">
        <f t="shared" si="1270"/>
        <v>2650000</v>
      </c>
    </row>
    <row r="4118" spans="1:10" ht="47.25" x14ac:dyDescent="0.2">
      <c r="A4118" s="171" t="s">
        <v>789</v>
      </c>
      <c r="B4118" s="173" t="s">
        <v>715</v>
      </c>
      <c r="C4118" s="194"/>
      <c r="D4118" s="194"/>
      <c r="E4118" s="178">
        <f>E4119+E4126+E4141</f>
        <v>21723131</v>
      </c>
      <c r="F4118" s="178">
        <f>F4119+F4126+F4141</f>
        <v>21723131</v>
      </c>
      <c r="G4118" s="178">
        <f>G4119+G4126+G4141</f>
        <v>0</v>
      </c>
      <c r="H4118" s="178">
        <f>H4119+H4126+H4141</f>
        <v>0</v>
      </c>
      <c r="I4118" s="178">
        <f t="shared" si="1270"/>
        <v>21723131</v>
      </c>
    </row>
    <row r="4119" spans="1:10" s="142" customFormat="1" x14ac:dyDescent="0.2">
      <c r="A4119" s="207" t="s">
        <v>956</v>
      </c>
      <c r="B4119" s="205" t="s">
        <v>910</v>
      </c>
      <c r="C4119" s="208"/>
      <c r="D4119" s="208"/>
      <c r="E4119" s="209">
        <f t="shared" ref="E4119:H4119" si="1273">E4120+E4123</f>
        <v>1875771</v>
      </c>
      <c r="F4119" s="209">
        <f t="shared" si="1273"/>
        <v>1875771</v>
      </c>
      <c r="G4119" s="209">
        <f t="shared" si="1273"/>
        <v>0</v>
      </c>
      <c r="H4119" s="209">
        <f t="shared" si="1273"/>
        <v>0</v>
      </c>
      <c r="I4119" s="209">
        <f t="shared" si="1270"/>
        <v>1875771</v>
      </c>
      <c r="J4119" s="140"/>
    </row>
    <row r="4120" spans="1:10" x14ac:dyDescent="0.2">
      <c r="A4120" s="210" t="s">
        <v>976</v>
      </c>
      <c r="B4120" s="211" t="s">
        <v>987</v>
      </c>
      <c r="C4120" s="212"/>
      <c r="D4120" s="212"/>
      <c r="E4120" s="213">
        <f t="shared" ref="E4120:H4120" si="1274">E4121</f>
        <v>101000</v>
      </c>
      <c r="F4120" s="213">
        <f t="shared" si="1274"/>
        <v>101000</v>
      </c>
      <c r="G4120" s="213">
        <f t="shared" si="1274"/>
        <v>0</v>
      </c>
      <c r="H4120" s="213">
        <f t="shared" si="1274"/>
        <v>0</v>
      </c>
      <c r="I4120" s="213">
        <f t="shared" si="1270"/>
        <v>101000</v>
      </c>
    </row>
    <row r="4121" spans="1:10" x14ac:dyDescent="0.2">
      <c r="A4121" s="126">
        <v>323</v>
      </c>
      <c r="B4121" s="227" t="s">
        <v>918</v>
      </c>
      <c r="C4121" s="117"/>
      <c r="D4121" s="128"/>
      <c r="E4121" s="121">
        <f t="shared" ref="E4121:H4121" si="1275">E4122</f>
        <v>101000</v>
      </c>
      <c r="F4121" s="121">
        <f t="shared" si="1275"/>
        <v>101000</v>
      </c>
      <c r="G4121" s="121">
        <f t="shared" si="1275"/>
        <v>0</v>
      </c>
      <c r="H4121" s="121">
        <f t="shared" si="1275"/>
        <v>0</v>
      </c>
      <c r="I4121" s="121">
        <f t="shared" si="1270"/>
        <v>101000</v>
      </c>
    </row>
    <row r="4122" spans="1:10" ht="15" x14ac:dyDescent="0.2">
      <c r="A4122" s="123">
        <v>3237</v>
      </c>
      <c r="B4122" s="222" t="s">
        <v>36</v>
      </c>
      <c r="C4122" s="111">
        <v>11</v>
      </c>
      <c r="D4122" s="122" t="s">
        <v>25</v>
      </c>
      <c r="E4122" s="179">
        <v>101000</v>
      </c>
      <c r="F4122" s="179">
        <v>101000</v>
      </c>
      <c r="G4122" s="179"/>
      <c r="H4122" s="179"/>
      <c r="I4122" s="179">
        <f t="shared" si="1270"/>
        <v>101000</v>
      </c>
    </row>
    <row r="4123" spans="1:10" s="115" customFormat="1" x14ac:dyDescent="0.2">
      <c r="A4123" s="211">
        <v>42</v>
      </c>
      <c r="B4123" s="211" t="s">
        <v>994</v>
      </c>
      <c r="C4123" s="212"/>
      <c r="D4123" s="218"/>
      <c r="E4123" s="215">
        <f t="shared" ref="E4123:H4123" si="1276">E4124</f>
        <v>1774771</v>
      </c>
      <c r="F4123" s="215">
        <f t="shared" si="1276"/>
        <v>1774771</v>
      </c>
      <c r="G4123" s="215">
        <f t="shared" si="1276"/>
        <v>0</v>
      </c>
      <c r="H4123" s="215">
        <f t="shared" si="1276"/>
        <v>0</v>
      </c>
      <c r="I4123" s="215">
        <f t="shared" si="1270"/>
        <v>1774771</v>
      </c>
      <c r="J4123" s="120"/>
    </row>
    <row r="4124" spans="1:10" x14ac:dyDescent="0.2">
      <c r="A4124" s="126">
        <v>421</v>
      </c>
      <c r="B4124" s="119" t="s">
        <v>936</v>
      </c>
      <c r="C4124" s="117"/>
      <c r="D4124" s="128"/>
      <c r="E4124" s="121">
        <f t="shared" ref="E4124:H4124" si="1277">E4125</f>
        <v>1774771</v>
      </c>
      <c r="F4124" s="121">
        <f t="shared" si="1277"/>
        <v>1774771</v>
      </c>
      <c r="G4124" s="121">
        <f t="shared" si="1277"/>
        <v>0</v>
      </c>
      <c r="H4124" s="121">
        <f t="shared" si="1277"/>
        <v>0</v>
      </c>
      <c r="I4124" s="121">
        <f t="shared" si="1270"/>
        <v>1774771</v>
      </c>
    </row>
    <row r="4125" spans="1:10" ht="15" x14ac:dyDescent="0.2">
      <c r="A4125" s="123">
        <v>4214</v>
      </c>
      <c r="B4125" s="222" t="s">
        <v>154</v>
      </c>
      <c r="C4125" s="111">
        <v>11</v>
      </c>
      <c r="D4125" s="122" t="s">
        <v>25</v>
      </c>
      <c r="E4125" s="179">
        <v>1774771</v>
      </c>
      <c r="F4125" s="179">
        <v>1774771</v>
      </c>
      <c r="G4125" s="179"/>
      <c r="H4125" s="179"/>
      <c r="I4125" s="179">
        <f t="shared" si="1270"/>
        <v>1774771</v>
      </c>
    </row>
    <row r="4126" spans="1:10" s="146" customFormat="1" x14ac:dyDescent="0.2">
      <c r="A4126" s="207" t="s">
        <v>946</v>
      </c>
      <c r="B4126" s="205" t="s">
        <v>947</v>
      </c>
      <c r="C4126" s="208"/>
      <c r="D4126" s="208"/>
      <c r="E4126" s="209">
        <f t="shared" ref="E4126:H4126" si="1278">E4127+E4132+E4138</f>
        <v>2906496</v>
      </c>
      <c r="F4126" s="209">
        <f t="shared" si="1278"/>
        <v>2906496</v>
      </c>
      <c r="G4126" s="209">
        <f t="shared" si="1278"/>
        <v>0</v>
      </c>
      <c r="H4126" s="209">
        <f t="shared" si="1278"/>
        <v>0</v>
      </c>
      <c r="I4126" s="209">
        <f t="shared" si="1270"/>
        <v>2906496</v>
      </c>
      <c r="J4126" s="148"/>
    </row>
    <row r="4127" spans="1:10" s="115" customFormat="1" x14ac:dyDescent="0.2">
      <c r="A4127" s="210" t="s">
        <v>944</v>
      </c>
      <c r="B4127" s="211" t="s">
        <v>986</v>
      </c>
      <c r="C4127" s="212"/>
      <c r="D4127" s="212"/>
      <c r="E4127" s="213">
        <f t="shared" ref="E4127:H4127" si="1279">E4128+E4130</f>
        <v>30000</v>
      </c>
      <c r="F4127" s="213">
        <f t="shared" si="1279"/>
        <v>30000</v>
      </c>
      <c r="G4127" s="213">
        <f t="shared" si="1279"/>
        <v>0</v>
      </c>
      <c r="H4127" s="213">
        <f t="shared" si="1279"/>
        <v>0</v>
      </c>
      <c r="I4127" s="213">
        <f t="shared" si="1270"/>
        <v>30000</v>
      </c>
      <c r="J4127" s="120"/>
    </row>
    <row r="4128" spans="1:10" x14ac:dyDescent="0.2">
      <c r="A4128" s="126">
        <v>311</v>
      </c>
      <c r="B4128" s="226" t="s">
        <v>914</v>
      </c>
      <c r="C4128" s="117"/>
      <c r="D4128" s="128"/>
      <c r="E4128" s="121">
        <f>E4129</f>
        <v>25000</v>
      </c>
      <c r="F4128" s="121">
        <f>F4129</f>
        <v>25000</v>
      </c>
      <c r="G4128" s="121">
        <f>G4129</f>
        <v>0</v>
      </c>
      <c r="H4128" s="121">
        <f>H4129</f>
        <v>0</v>
      </c>
      <c r="I4128" s="121">
        <f t="shared" si="1270"/>
        <v>25000</v>
      </c>
    </row>
    <row r="4129" spans="1:10" ht="15" x14ac:dyDescent="0.2">
      <c r="A4129" s="123">
        <v>3111</v>
      </c>
      <c r="B4129" s="222" t="s">
        <v>19</v>
      </c>
      <c r="C4129" s="111">
        <v>12</v>
      </c>
      <c r="D4129" s="122" t="s">
        <v>25</v>
      </c>
      <c r="E4129" s="179">
        <v>25000</v>
      </c>
      <c r="F4129" s="179">
        <v>25000</v>
      </c>
      <c r="G4129" s="179"/>
      <c r="H4129" s="179"/>
      <c r="I4129" s="179">
        <f t="shared" si="1270"/>
        <v>25000</v>
      </c>
    </row>
    <row r="4130" spans="1:10" x14ac:dyDescent="0.2">
      <c r="A4130" s="144">
        <v>313</v>
      </c>
      <c r="B4130" s="227" t="s">
        <v>915</v>
      </c>
      <c r="C4130" s="117"/>
      <c r="D4130" s="151"/>
      <c r="E4130" s="121">
        <f>E4131</f>
        <v>5000</v>
      </c>
      <c r="F4130" s="121">
        <f>F4131</f>
        <v>5000</v>
      </c>
      <c r="G4130" s="121">
        <f>G4131</f>
        <v>0</v>
      </c>
      <c r="H4130" s="121">
        <f>H4131</f>
        <v>0</v>
      </c>
      <c r="I4130" s="121">
        <f t="shared" si="1270"/>
        <v>5000</v>
      </c>
    </row>
    <row r="4131" spans="1:10" ht="15" x14ac:dyDescent="0.2">
      <c r="A4131" s="123">
        <v>3132</v>
      </c>
      <c r="B4131" s="222" t="s">
        <v>280</v>
      </c>
      <c r="C4131" s="111">
        <v>12</v>
      </c>
      <c r="D4131" s="122" t="s">
        <v>25</v>
      </c>
      <c r="E4131" s="179">
        <v>5000</v>
      </c>
      <c r="F4131" s="179">
        <v>5000</v>
      </c>
      <c r="G4131" s="179"/>
      <c r="H4131" s="179"/>
      <c r="I4131" s="179">
        <f t="shared" si="1270"/>
        <v>5000</v>
      </c>
    </row>
    <row r="4132" spans="1:10" s="115" customFormat="1" x14ac:dyDescent="0.2">
      <c r="A4132" s="211">
        <v>32</v>
      </c>
      <c r="B4132" s="211" t="s">
        <v>987</v>
      </c>
      <c r="C4132" s="212"/>
      <c r="D4132" s="218"/>
      <c r="E4132" s="215">
        <f t="shared" ref="E4132:H4132" si="1280">E4133+E4135</f>
        <v>126500</v>
      </c>
      <c r="F4132" s="215">
        <f t="shared" si="1280"/>
        <v>126500</v>
      </c>
      <c r="G4132" s="215">
        <f t="shared" si="1280"/>
        <v>0</v>
      </c>
      <c r="H4132" s="215">
        <f t="shared" si="1280"/>
        <v>0</v>
      </c>
      <c r="I4132" s="215">
        <f t="shared" si="1270"/>
        <v>126500</v>
      </c>
      <c r="J4132" s="120"/>
    </row>
    <row r="4133" spans="1:10" x14ac:dyDescent="0.2">
      <c r="A4133" s="126">
        <v>322</v>
      </c>
      <c r="B4133" s="227" t="s">
        <v>917</v>
      </c>
      <c r="C4133" s="117"/>
      <c r="D4133" s="128"/>
      <c r="E4133" s="121">
        <f>E4134</f>
        <v>3000</v>
      </c>
      <c r="F4133" s="121">
        <f>F4134</f>
        <v>3000</v>
      </c>
      <c r="G4133" s="121">
        <f>G4134</f>
        <v>0</v>
      </c>
      <c r="H4133" s="121">
        <f>H4134</f>
        <v>0</v>
      </c>
      <c r="I4133" s="121">
        <f t="shared" si="1270"/>
        <v>3000</v>
      </c>
    </row>
    <row r="4134" spans="1:10" ht="15" x14ac:dyDescent="0.2">
      <c r="A4134" s="129">
        <v>3221</v>
      </c>
      <c r="B4134" s="222" t="s">
        <v>146</v>
      </c>
      <c r="C4134" s="111">
        <v>12</v>
      </c>
      <c r="D4134" s="112" t="s">
        <v>25</v>
      </c>
      <c r="E4134" s="179">
        <v>3000</v>
      </c>
      <c r="F4134" s="179">
        <v>3000</v>
      </c>
      <c r="G4134" s="179"/>
      <c r="H4134" s="179"/>
      <c r="I4134" s="179">
        <f t="shared" si="1270"/>
        <v>3000</v>
      </c>
    </row>
    <row r="4135" spans="1:10" x14ac:dyDescent="0.2">
      <c r="A4135" s="126">
        <v>323</v>
      </c>
      <c r="B4135" s="227" t="s">
        <v>918</v>
      </c>
      <c r="C4135" s="117"/>
      <c r="D4135" s="128"/>
      <c r="E4135" s="121">
        <f>SUM(E4136:E4137)</f>
        <v>123500</v>
      </c>
      <c r="F4135" s="121">
        <f>SUM(F4136:F4137)</f>
        <v>123500</v>
      </c>
      <c r="G4135" s="121">
        <f>SUM(G4136:G4137)</f>
        <v>0</v>
      </c>
      <c r="H4135" s="121">
        <f>SUM(H4136:H4137)</f>
        <v>0</v>
      </c>
      <c r="I4135" s="121">
        <f t="shared" si="1270"/>
        <v>123500</v>
      </c>
    </row>
    <row r="4136" spans="1:10" ht="15" x14ac:dyDescent="0.2">
      <c r="A4136" s="129">
        <v>3231</v>
      </c>
      <c r="B4136" s="222" t="s">
        <v>117</v>
      </c>
      <c r="C4136" s="111">
        <v>12</v>
      </c>
      <c r="D4136" s="112" t="s">
        <v>25</v>
      </c>
      <c r="E4136" s="179">
        <v>1500</v>
      </c>
      <c r="F4136" s="179">
        <v>1500</v>
      </c>
      <c r="G4136" s="179"/>
      <c r="H4136" s="179"/>
      <c r="I4136" s="179">
        <f t="shared" si="1270"/>
        <v>1500</v>
      </c>
    </row>
    <row r="4137" spans="1:10" ht="15" x14ac:dyDescent="0.2">
      <c r="A4137" s="139">
        <v>3237</v>
      </c>
      <c r="B4137" s="223" t="s">
        <v>36</v>
      </c>
      <c r="C4137" s="111">
        <v>12</v>
      </c>
      <c r="D4137" s="112" t="s">
        <v>25</v>
      </c>
      <c r="E4137" s="179">
        <v>122000</v>
      </c>
      <c r="F4137" s="179">
        <v>122000</v>
      </c>
      <c r="G4137" s="179"/>
      <c r="H4137" s="179"/>
      <c r="I4137" s="179">
        <f t="shared" si="1270"/>
        <v>122000</v>
      </c>
    </row>
    <row r="4138" spans="1:10" s="115" customFormat="1" x14ac:dyDescent="0.2">
      <c r="A4138" s="211">
        <v>42</v>
      </c>
      <c r="B4138" s="211" t="s">
        <v>994</v>
      </c>
      <c r="C4138" s="212"/>
      <c r="D4138" s="214"/>
      <c r="E4138" s="215">
        <f t="shared" ref="E4138:H4138" si="1281">E4139</f>
        <v>2749996</v>
      </c>
      <c r="F4138" s="215">
        <f t="shared" si="1281"/>
        <v>2749996</v>
      </c>
      <c r="G4138" s="215">
        <f t="shared" si="1281"/>
        <v>0</v>
      </c>
      <c r="H4138" s="215">
        <f t="shared" si="1281"/>
        <v>0</v>
      </c>
      <c r="I4138" s="215">
        <f t="shared" si="1270"/>
        <v>2749996</v>
      </c>
      <c r="J4138" s="120"/>
    </row>
    <row r="4139" spans="1:10" x14ac:dyDescent="0.2">
      <c r="A4139" s="119">
        <v>421</v>
      </c>
      <c r="B4139" s="119" t="s">
        <v>936</v>
      </c>
      <c r="C4139" s="117"/>
      <c r="D4139" s="128"/>
      <c r="E4139" s="121">
        <f t="shared" ref="E4139:H4139" si="1282">E4140</f>
        <v>2749996</v>
      </c>
      <c r="F4139" s="121">
        <f t="shared" si="1282"/>
        <v>2749996</v>
      </c>
      <c r="G4139" s="121">
        <f t="shared" si="1282"/>
        <v>0</v>
      </c>
      <c r="H4139" s="121">
        <f t="shared" si="1282"/>
        <v>0</v>
      </c>
      <c r="I4139" s="121">
        <f t="shared" si="1270"/>
        <v>2749996</v>
      </c>
    </row>
    <row r="4140" spans="1:10" ht="15" x14ac:dyDescent="0.2">
      <c r="A4140" s="123">
        <v>4214</v>
      </c>
      <c r="B4140" s="222" t="s">
        <v>154</v>
      </c>
      <c r="C4140" s="111">
        <v>12</v>
      </c>
      <c r="D4140" s="112" t="s">
        <v>25</v>
      </c>
      <c r="E4140" s="179">
        <v>2749996</v>
      </c>
      <c r="F4140" s="179">
        <v>2749996</v>
      </c>
      <c r="G4140" s="179"/>
      <c r="H4140" s="179"/>
      <c r="I4140" s="179">
        <f t="shared" si="1270"/>
        <v>2749996</v>
      </c>
    </row>
    <row r="4141" spans="1:10" s="134" customFormat="1" x14ac:dyDescent="0.2">
      <c r="A4141" s="207" t="s">
        <v>963</v>
      </c>
      <c r="B4141" s="205" t="s">
        <v>964</v>
      </c>
      <c r="C4141" s="208"/>
      <c r="D4141" s="208"/>
      <c r="E4141" s="209">
        <f t="shared" ref="E4141:H4141" si="1283">E4142+E4147+E4153</f>
        <v>16940864</v>
      </c>
      <c r="F4141" s="209">
        <f t="shared" si="1283"/>
        <v>16940864</v>
      </c>
      <c r="G4141" s="209">
        <f t="shared" si="1283"/>
        <v>0</v>
      </c>
      <c r="H4141" s="209">
        <f t="shared" si="1283"/>
        <v>0</v>
      </c>
      <c r="I4141" s="209">
        <f t="shared" si="1270"/>
        <v>16940864</v>
      </c>
      <c r="J4141" s="241"/>
    </row>
    <row r="4142" spans="1:10" s="134" customFormat="1" x14ac:dyDescent="0.2">
      <c r="A4142" s="210" t="s">
        <v>944</v>
      </c>
      <c r="B4142" s="211" t="s">
        <v>986</v>
      </c>
      <c r="C4142" s="212"/>
      <c r="D4142" s="212"/>
      <c r="E4142" s="213">
        <f t="shared" ref="E4142:H4142" si="1284">E4143+E4145</f>
        <v>170000</v>
      </c>
      <c r="F4142" s="213">
        <f t="shared" si="1284"/>
        <v>170000</v>
      </c>
      <c r="G4142" s="213">
        <f t="shared" si="1284"/>
        <v>0</v>
      </c>
      <c r="H4142" s="213">
        <f t="shared" si="1284"/>
        <v>0</v>
      </c>
      <c r="I4142" s="213">
        <f t="shared" si="1270"/>
        <v>170000</v>
      </c>
      <c r="J4142" s="241"/>
    </row>
    <row r="4143" spans="1:10" x14ac:dyDescent="0.2">
      <c r="A4143" s="126">
        <v>311</v>
      </c>
      <c r="B4143" s="226" t="s">
        <v>914</v>
      </c>
      <c r="C4143" s="117"/>
      <c r="D4143" s="128"/>
      <c r="E4143" s="121">
        <f>E4144</f>
        <v>142000</v>
      </c>
      <c r="F4143" s="121">
        <f>F4144</f>
        <v>142000</v>
      </c>
      <c r="G4143" s="121">
        <f>G4144</f>
        <v>0</v>
      </c>
      <c r="H4143" s="121">
        <f>H4144</f>
        <v>0</v>
      </c>
      <c r="I4143" s="121">
        <f t="shared" si="1270"/>
        <v>142000</v>
      </c>
    </row>
    <row r="4144" spans="1:10" ht="15" x14ac:dyDescent="0.2">
      <c r="A4144" s="123">
        <v>3111</v>
      </c>
      <c r="B4144" s="222" t="s">
        <v>19</v>
      </c>
      <c r="C4144" s="111">
        <v>562</v>
      </c>
      <c r="D4144" s="122" t="s">
        <v>25</v>
      </c>
      <c r="E4144" s="179">
        <v>142000</v>
      </c>
      <c r="F4144" s="179">
        <v>142000</v>
      </c>
      <c r="G4144" s="179"/>
      <c r="H4144" s="179"/>
      <c r="I4144" s="179">
        <f t="shared" si="1270"/>
        <v>142000</v>
      </c>
    </row>
    <row r="4145" spans="1:10" x14ac:dyDescent="0.2">
      <c r="A4145" s="144">
        <v>313</v>
      </c>
      <c r="B4145" s="227" t="s">
        <v>915</v>
      </c>
      <c r="C4145" s="143"/>
      <c r="D4145" s="151"/>
      <c r="E4145" s="121">
        <f>E4146</f>
        <v>28000</v>
      </c>
      <c r="F4145" s="121">
        <f>F4146</f>
        <v>28000</v>
      </c>
      <c r="G4145" s="121">
        <f>G4146</f>
        <v>0</v>
      </c>
      <c r="H4145" s="121">
        <f>H4146</f>
        <v>0</v>
      </c>
      <c r="I4145" s="121">
        <f t="shared" si="1270"/>
        <v>28000</v>
      </c>
    </row>
    <row r="4146" spans="1:10" ht="15" x14ac:dyDescent="0.2">
      <c r="A4146" s="123">
        <v>3132</v>
      </c>
      <c r="B4146" s="222" t="s">
        <v>280</v>
      </c>
      <c r="C4146" s="111">
        <v>562</v>
      </c>
      <c r="D4146" s="122" t="s">
        <v>25</v>
      </c>
      <c r="E4146" s="179">
        <v>28000</v>
      </c>
      <c r="F4146" s="179">
        <v>28000</v>
      </c>
      <c r="G4146" s="179"/>
      <c r="H4146" s="179"/>
      <c r="I4146" s="179">
        <f t="shared" si="1270"/>
        <v>28000</v>
      </c>
    </row>
    <row r="4147" spans="1:10" s="115" customFormat="1" x14ac:dyDescent="0.2">
      <c r="A4147" s="211">
        <v>32</v>
      </c>
      <c r="B4147" s="211" t="s">
        <v>987</v>
      </c>
      <c r="C4147" s="212"/>
      <c r="D4147" s="218"/>
      <c r="E4147" s="215">
        <f t="shared" ref="E4147:H4147" si="1285">E4148+E4150</f>
        <v>717000</v>
      </c>
      <c r="F4147" s="215">
        <f t="shared" si="1285"/>
        <v>717000</v>
      </c>
      <c r="G4147" s="215">
        <f t="shared" si="1285"/>
        <v>0</v>
      </c>
      <c r="H4147" s="215">
        <f t="shared" si="1285"/>
        <v>0</v>
      </c>
      <c r="I4147" s="215">
        <f t="shared" si="1270"/>
        <v>717000</v>
      </c>
      <c r="J4147" s="120"/>
    </row>
    <row r="4148" spans="1:10" x14ac:dyDescent="0.2">
      <c r="A4148" s="126">
        <v>322</v>
      </c>
      <c r="B4148" s="227" t="s">
        <v>917</v>
      </c>
      <c r="C4148" s="117"/>
      <c r="D4148" s="128"/>
      <c r="E4148" s="121">
        <f>E4149</f>
        <v>18000</v>
      </c>
      <c r="F4148" s="121">
        <f>F4149</f>
        <v>18000</v>
      </c>
      <c r="G4148" s="121">
        <f>G4149</f>
        <v>0</v>
      </c>
      <c r="H4148" s="121">
        <f>H4149</f>
        <v>0</v>
      </c>
      <c r="I4148" s="121">
        <f t="shared" si="1270"/>
        <v>18000</v>
      </c>
    </row>
    <row r="4149" spans="1:10" ht="15" x14ac:dyDescent="0.2">
      <c r="A4149" s="129">
        <v>3221</v>
      </c>
      <c r="B4149" s="222" t="s">
        <v>146</v>
      </c>
      <c r="C4149" s="111">
        <v>562</v>
      </c>
      <c r="D4149" s="112" t="s">
        <v>25</v>
      </c>
      <c r="E4149" s="179">
        <v>18000</v>
      </c>
      <c r="F4149" s="179">
        <v>18000</v>
      </c>
      <c r="G4149" s="179"/>
      <c r="H4149" s="179"/>
      <c r="I4149" s="179">
        <f t="shared" si="1270"/>
        <v>18000</v>
      </c>
    </row>
    <row r="4150" spans="1:10" x14ac:dyDescent="0.2">
      <c r="A4150" s="126">
        <v>323</v>
      </c>
      <c r="B4150" s="227" t="s">
        <v>918</v>
      </c>
      <c r="C4150" s="117"/>
      <c r="D4150" s="128"/>
      <c r="E4150" s="121">
        <f>SUM(E4151:E4152)</f>
        <v>699000</v>
      </c>
      <c r="F4150" s="121">
        <f>SUM(F4151:F4152)</f>
        <v>699000</v>
      </c>
      <c r="G4150" s="121">
        <f>SUM(G4151:G4152)</f>
        <v>0</v>
      </c>
      <c r="H4150" s="121">
        <f>SUM(H4151:H4152)</f>
        <v>0</v>
      </c>
      <c r="I4150" s="121">
        <f t="shared" si="1270"/>
        <v>699000</v>
      </c>
    </row>
    <row r="4151" spans="1:10" ht="15" x14ac:dyDescent="0.2">
      <c r="A4151" s="129">
        <v>3231</v>
      </c>
      <c r="B4151" s="222" t="s">
        <v>117</v>
      </c>
      <c r="C4151" s="111">
        <v>562</v>
      </c>
      <c r="D4151" s="112" t="s">
        <v>25</v>
      </c>
      <c r="E4151" s="179">
        <v>8000</v>
      </c>
      <c r="F4151" s="179">
        <v>8000</v>
      </c>
      <c r="G4151" s="179"/>
      <c r="H4151" s="179"/>
      <c r="I4151" s="179">
        <f t="shared" si="1270"/>
        <v>8000</v>
      </c>
    </row>
    <row r="4152" spans="1:10" ht="15" x14ac:dyDescent="0.2">
      <c r="A4152" s="139">
        <v>3237</v>
      </c>
      <c r="B4152" s="223" t="s">
        <v>36</v>
      </c>
      <c r="C4152" s="111">
        <v>562</v>
      </c>
      <c r="D4152" s="112" t="s">
        <v>25</v>
      </c>
      <c r="E4152" s="179">
        <v>691000</v>
      </c>
      <c r="F4152" s="179">
        <v>691000</v>
      </c>
      <c r="G4152" s="179"/>
      <c r="H4152" s="179"/>
      <c r="I4152" s="179">
        <f t="shared" si="1270"/>
        <v>691000</v>
      </c>
    </row>
    <row r="4153" spans="1:10" s="115" customFormat="1" x14ac:dyDescent="0.2">
      <c r="A4153" s="211">
        <v>42</v>
      </c>
      <c r="B4153" s="211" t="s">
        <v>994</v>
      </c>
      <c r="C4153" s="212"/>
      <c r="D4153" s="214"/>
      <c r="E4153" s="215">
        <f t="shared" ref="E4153:H4153" si="1286">E4154</f>
        <v>16053864</v>
      </c>
      <c r="F4153" s="215">
        <f t="shared" si="1286"/>
        <v>16053864</v>
      </c>
      <c r="G4153" s="215">
        <f t="shared" si="1286"/>
        <v>0</v>
      </c>
      <c r="H4153" s="215">
        <f t="shared" si="1286"/>
        <v>0</v>
      </c>
      <c r="I4153" s="215">
        <f t="shared" si="1270"/>
        <v>16053864</v>
      </c>
      <c r="J4153" s="120"/>
    </row>
    <row r="4154" spans="1:10" x14ac:dyDescent="0.2">
      <c r="A4154" s="119">
        <v>421</v>
      </c>
      <c r="B4154" s="119" t="s">
        <v>936</v>
      </c>
      <c r="C4154" s="117"/>
      <c r="D4154" s="128"/>
      <c r="E4154" s="121">
        <f t="shared" ref="E4154:H4154" si="1287">E4155</f>
        <v>16053864</v>
      </c>
      <c r="F4154" s="121">
        <f t="shared" si="1287"/>
        <v>16053864</v>
      </c>
      <c r="G4154" s="121">
        <f t="shared" si="1287"/>
        <v>0</v>
      </c>
      <c r="H4154" s="121">
        <f t="shared" si="1287"/>
        <v>0</v>
      </c>
      <c r="I4154" s="121">
        <f t="shared" si="1270"/>
        <v>16053864</v>
      </c>
    </row>
    <row r="4155" spans="1:10" ht="15" x14ac:dyDescent="0.2">
      <c r="A4155" s="123">
        <v>4214</v>
      </c>
      <c r="B4155" s="222" t="s">
        <v>154</v>
      </c>
      <c r="C4155" s="111">
        <v>562</v>
      </c>
      <c r="D4155" s="112" t="s">
        <v>25</v>
      </c>
      <c r="E4155" s="179">
        <v>16053864</v>
      </c>
      <c r="F4155" s="179">
        <v>16053864</v>
      </c>
      <c r="G4155" s="179"/>
      <c r="H4155" s="179"/>
      <c r="I4155" s="179">
        <f t="shared" si="1270"/>
        <v>16053864</v>
      </c>
    </row>
    <row r="4156" spans="1:10" ht="47.25" x14ac:dyDescent="0.2">
      <c r="A4156" s="171" t="s">
        <v>762</v>
      </c>
      <c r="B4156" s="173" t="s">
        <v>761</v>
      </c>
      <c r="C4156" s="194"/>
      <c r="D4156" s="194"/>
      <c r="E4156" s="174">
        <f>E4157+E4180+E4176</f>
        <v>731200</v>
      </c>
      <c r="F4156" s="174">
        <f t="shared" ref="F4156:H4156" si="1288">F4157+F4180+F4176</f>
        <v>731200</v>
      </c>
      <c r="G4156" s="174">
        <f t="shared" si="1288"/>
        <v>0</v>
      </c>
      <c r="H4156" s="174">
        <f t="shared" si="1288"/>
        <v>0</v>
      </c>
      <c r="I4156" s="174">
        <f t="shared" si="1270"/>
        <v>731200</v>
      </c>
    </row>
    <row r="4157" spans="1:10" s="142" customFormat="1" x14ac:dyDescent="0.2">
      <c r="A4157" s="207" t="s">
        <v>946</v>
      </c>
      <c r="B4157" s="205" t="s">
        <v>947</v>
      </c>
      <c r="C4157" s="208"/>
      <c r="D4157" s="208"/>
      <c r="E4157" s="209">
        <f t="shared" ref="E4157:H4157" si="1289">E4158+E4163+E4170+E4173</f>
        <v>103200</v>
      </c>
      <c r="F4157" s="209">
        <f t="shared" si="1289"/>
        <v>103200</v>
      </c>
      <c r="G4157" s="209">
        <f t="shared" si="1289"/>
        <v>0</v>
      </c>
      <c r="H4157" s="209">
        <f t="shared" si="1289"/>
        <v>0</v>
      </c>
      <c r="I4157" s="209">
        <f t="shared" si="1270"/>
        <v>103200</v>
      </c>
      <c r="J4157" s="140"/>
    </row>
    <row r="4158" spans="1:10" x14ac:dyDescent="0.2">
      <c r="A4158" s="210" t="s">
        <v>944</v>
      </c>
      <c r="B4158" s="211" t="s">
        <v>986</v>
      </c>
      <c r="C4158" s="212"/>
      <c r="D4158" s="212"/>
      <c r="E4158" s="213">
        <f t="shared" ref="E4158:H4158" si="1290">E4159+E4161</f>
        <v>14300</v>
      </c>
      <c r="F4158" s="213">
        <f t="shared" si="1290"/>
        <v>14300</v>
      </c>
      <c r="G4158" s="213">
        <f t="shared" si="1290"/>
        <v>0</v>
      </c>
      <c r="H4158" s="213">
        <f t="shared" si="1290"/>
        <v>0</v>
      </c>
      <c r="I4158" s="213">
        <f t="shared" si="1270"/>
        <v>14300</v>
      </c>
    </row>
    <row r="4159" spans="1:10" x14ac:dyDescent="0.2">
      <c r="A4159" s="126">
        <v>311</v>
      </c>
      <c r="B4159" s="226" t="s">
        <v>914</v>
      </c>
      <c r="C4159" s="117"/>
      <c r="D4159" s="128"/>
      <c r="E4159" s="121">
        <f>E4160</f>
        <v>12000</v>
      </c>
      <c r="F4159" s="121">
        <f>F4160</f>
        <v>12000</v>
      </c>
      <c r="G4159" s="121">
        <f>G4160</f>
        <v>0</v>
      </c>
      <c r="H4159" s="121">
        <f>H4160</f>
        <v>0</v>
      </c>
      <c r="I4159" s="121">
        <f t="shared" si="1270"/>
        <v>12000</v>
      </c>
    </row>
    <row r="4160" spans="1:10" ht="15" x14ac:dyDescent="0.2">
      <c r="A4160" s="123">
        <v>3111</v>
      </c>
      <c r="B4160" s="222" t="s">
        <v>19</v>
      </c>
      <c r="C4160" s="111">
        <v>12</v>
      </c>
      <c r="D4160" s="122" t="s">
        <v>25</v>
      </c>
      <c r="E4160" s="179">
        <v>12000</v>
      </c>
      <c r="F4160" s="179">
        <v>12000</v>
      </c>
      <c r="G4160" s="179"/>
      <c r="H4160" s="179"/>
      <c r="I4160" s="179">
        <f t="shared" si="1270"/>
        <v>12000</v>
      </c>
    </row>
    <row r="4161" spans="1:10" x14ac:dyDescent="0.2">
      <c r="A4161" s="144">
        <v>313</v>
      </c>
      <c r="B4161" s="227" t="s">
        <v>915</v>
      </c>
      <c r="C4161" s="117"/>
      <c r="D4161" s="151"/>
      <c r="E4161" s="121">
        <f>E4162</f>
        <v>2300</v>
      </c>
      <c r="F4161" s="121">
        <f>F4162</f>
        <v>2300</v>
      </c>
      <c r="G4161" s="121">
        <f>G4162</f>
        <v>0</v>
      </c>
      <c r="H4161" s="121">
        <f>H4162</f>
        <v>0</v>
      </c>
      <c r="I4161" s="121">
        <f t="shared" si="1270"/>
        <v>2300</v>
      </c>
    </row>
    <row r="4162" spans="1:10" ht="15" x14ac:dyDescent="0.2">
      <c r="A4162" s="123">
        <v>3132</v>
      </c>
      <c r="B4162" s="222" t="s">
        <v>280</v>
      </c>
      <c r="C4162" s="111">
        <v>12</v>
      </c>
      <c r="D4162" s="122" t="s">
        <v>25</v>
      </c>
      <c r="E4162" s="179">
        <v>2300</v>
      </c>
      <c r="F4162" s="179">
        <v>2300</v>
      </c>
      <c r="G4162" s="179"/>
      <c r="H4162" s="179"/>
      <c r="I4162" s="179">
        <f t="shared" si="1270"/>
        <v>2300</v>
      </c>
    </row>
    <row r="4163" spans="1:10" s="115" customFormat="1" x14ac:dyDescent="0.2">
      <c r="A4163" s="211">
        <v>32</v>
      </c>
      <c r="B4163" s="211" t="s">
        <v>987</v>
      </c>
      <c r="C4163" s="212"/>
      <c r="D4163" s="218"/>
      <c r="E4163" s="215">
        <f>E4164+E4166+E4168</f>
        <v>2900</v>
      </c>
      <c r="F4163" s="215">
        <f t="shared" ref="F4163:H4163" si="1291">F4164+F4166+F4168</f>
        <v>5150</v>
      </c>
      <c r="G4163" s="215">
        <f t="shared" si="1291"/>
        <v>0</v>
      </c>
      <c r="H4163" s="215">
        <f t="shared" si="1291"/>
        <v>0</v>
      </c>
      <c r="I4163" s="215">
        <f t="shared" si="1270"/>
        <v>5150</v>
      </c>
      <c r="J4163" s="120"/>
    </row>
    <row r="4164" spans="1:10" x14ac:dyDescent="0.2">
      <c r="A4164" s="126">
        <v>321</v>
      </c>
      <c r="B4164" s="227" t="s">
        <v>916</v>
      </c>
      <c r="C4164" s="117"/>
      <c r="D4164" s="128"/>
      <c r="E4164" s="121">
        <f>E4165</f>
        <v>200</v>
      </c>
      <c r="F4164" s="121">
        <f>F4165</f>
        <v>200</v>
      </c>
      <c r="G4164" s="121">
        <f>G4165</f>
        <v>0</v>
      </c>
      <c r="H4164" s="121">
        <f>H4165</f>
        <v>0</v>
      </c>
      <c r="I4164" s="121">
        <f t="shared" si="1270"/>
        <v>200</v>
      </c>
    </row>
    <row r="4165" spans="1:10" ht="15" x14ac:dyDescent="0.2">
      <c r="A4165" s="129">
        <v>3211</v>
      </c>
      <c r="B4165" s="222" t="s">
        <v>110</v>
      </c>
      <c r="C4165" s="111">
        <v>12</v>
      </c>
      <c r="D4165" s="112" t="s">
        <v>25</v>
      </c>
      <c r="E4165" s="179">
        <v>200</v>
      </c>
      <c r="F4165" s="179">
        <v>200</v>
      </c>
      <c r="G4165" s="179"/>
      <c r="H4165" s="179"/>
      <c r="I4165" s="179">
        <f t="shared" si="1270"/>
        <v>200</v>
      </c>
    </row>
    <row r="4166" spans="1:10" x14ac:dyDescent="0.2">
      <c r="A4166" s="126">
        <v>322</v>
      </c>
      <c r="B4166" s="227" t="s">
        <v>917</v>
      </c>
      <c r="C4166" s="117"/>
      <c r="D4166" s="128"/>
      <c r="E4166" s="121">
        <f>E4167</f>
        <v>2700</v>
      </c>
      <c r="F4166" s="121">
        <f>F4167</f>
        <v>2700</v>
      </c>
      <c r="G4166" s="121">
        <f>G4167</f>
        <v>0</v>
      </c>
      <c r="H4166" s="121">
        <f>H4167</f>
        <v>0</v>
      </c>
      <c r="I4166" s="121">
        <f t="shared" si="1270"/>
        <v>2700</v>
      </c>
    </row>
    <row r="4167" spans="1:10" ht="15" x14ac:dyDescent="0.2">
      <c r="A4167" s="129">
        <v>3221</v>
      </c>
      <c r="B4167" s="222" t="s">
        <v>146</v>
      </c>
      <c r="C4167" s="111">
        <v>12</v>
      </c>
      <c r="D4167" s="112" t="s">
        <v>25</v>
      </c>
      <c r="E4167" s="179">
        <v>2700</v>
      </c>
      <c r="F4167" s="179">
        <v>2700</v>
      </c>
      <c r="G4167" s="179"/>
      <c r="H4167" s="179"/>
      <c r="I4167" s="179">
        <f t="shared" si="1270"/>
        <v>2700</v>
      </c>
    </row>
    <row r="4168" spans="1:10" x14ac:dyDescent="0.2">
      <c r="A4168" s="126">
        <v>323</v>
      </c>
      <c r="B4168" s="227" t="s">
        <v>918</v>
      </c>
      <c r="C4168" s="117"/>
      <c r="D4168" s="128"/>
      <c r="E4168" s="121">
        <f>E4169</f>
        <v>0</v>
      </c>
      <c r="F4168" s="121">
        <f t="shared" ref="F4168:H4168" si="1292">F4169</f>
        <v>2250</v>
      </c>
      <c r="G4168" s="121">
        <f t="shared" si="1292"/>
        <v>0</v>
      </c>
      <c r="H4168" s="121">
        <f t="shared" si="1292"/>
        <v>0</v>
      </c>
      <c r="I4168" s="121">
        <f t="shared" si="1270"/>
        <v>2250</v>
      </c>
    </row>
    <row r="4169" spans="1:10" ht="15" x14ac:dyDescent="0.2">
      <c r="A4169" s="129">
        <v>3239</v>
      </c>
      <c r="B4169" s="222" t="s">
        <v>41</v>
      </c>
      <c r="C4169" s="111">
        <v>12</v>
      </c>
      <c r="D4169" s="112" t="s">
        <v>25</v>
      </c>
      <c r="E4169" s="179"/>
      <c r="F4169" s="179">
        <v>2250</v>
      </c>
      <c r="G4169" s="179"/>
      <c r="H4169" s="179"/>
      <c r="I4169" s="179">
        <f t="shared" si="1270"/>
        <v>2250</v>
      </c>
    </row>
    <row r="4170" spans="1:10" s="115" customFormat="1" x14ac:dyDescent="0.2">
      <c r="A4170" s="217">
        <v>41</v>
      </c>
      <c r="B4170" s="211" t="s">
        <v>993</v>
      </c>
      <c r="C4170" s="212"/>
      <c r="D4170" s="214"/>
      <c r="E4170" s="215">
        <f t="shared" ref="E4170:H4170" si="1293">E4171</f>
        <v>85000</v>
      </c>
      <c r="F4170" s="215">
        <f t="shared" si="1293"/>
        <v>82750</v>
      </c>
      <c r="G4170" s="215">
        <f t="shared" si="1293"/>
        <v>0</v>
      </c>
      <c r="H4170" s="215">
        <f t="shared" si="1293"/>
        <v>0</v>
      </c>
      <c r="I4170" s="215">
        <f t="shared" si="1270"/>
        <v>82750</v>
      </c>
      <c r="J4170" s="120"/>
    </row>
    <row r="4171" spans="1:10" x14ac:dyDescent="0.2">
      <c r="A4171" s="144">
        <v>412</v>
      </c>
      <c r="B4171" s="227" t="s">
        <v>935</v>
      </c>
      <c r="C4171" s="117"/>
      <c r="D4171" s="128"/>
      <c r="E4171" s="121">
        <f t="shared" ref="E4171:H4171" si="1294">E4172</f>
        <v>85000</v>
      </c>
      <c r="F4171" s="121">
        <f t="shared" si="1294"/>
        <v>82750</v>
      </c>
      <c r="G4171" s="121">
        <f t="shared" si="1294"/>
        <v>0</v>
      </c>
      <c r="H4171" s="121">
        <f t="shared" si="1294"/>
        <v>0</v>
      </c>
      <c r="I4171" s="121">
        <f t="shared" si="1270"/>
        <v>82750</v>
      </c>
    </row>
    <row r="4172" spans="1:10" ht="15" x14ac:dyDescent="0.2">
      <c r="A4172" s="139">
        <v>4126</v>
      </c>
      <c r="B4172" s="223" t="s">
        <v>4</v>
      </c>
      <c r="C4172" s="111">
        <v>12</v>
      </c>
      <c r="D4172" s="112" t="s">
        <v>25</v>
      </c>
      <c r="E4172" s="179">
        <v>85000</v>
      </c>
      <c r="F4172" s="179">
        <v>82750</v>
      </c>
      <c r="G4172" s="179"/>
      <c r="H4172" s="179"/>
      <c r="I4172" s="179">
        <f t="shared" si="1270"/>
        <v>82750</v>
      </c>
    </row>
    <row r="4173" spans="1:10" s="115" customFormat="1" x14ac:dyDescent="0.2">
      <c r="A4173" s="211">
        <v>42</v>
      </c>
      <c r="B4173" s="211" t="s">
        <v>994</v>
      </c>
      <c r="C4173" s="212"/>
      <c r="D4173" s="214"/>
      <c r="E4173" s="215">
        <f t="shared" ref="E4173:H4173" si="1295">E4174</f>
        <v>1000</v>
      </c>
      <c r="F4173" s="215">
        <f t="shared" si="1295"/>
        <v>1000</v>
      </c>
      <c r="G4173" s="215">
        <f t="shared" si="1295"/>
        <v>0</v>
      </c>
      <c r="H4173" s="215">
        <f t="shared" si="1295"/>
        <v>0</v>
      </c>
      <c r="I4173" s="215">
        <f t="shared" si="1270"/>
        <v>1000</v>
      </c>
      <c r="J4173" s="120"/>
    </row>
    <row r="4174" spans="1:10" s="115" customFormat="1" x14ac:dyDescent="0.2">
      <c r="A4174" s="144">
        <v>422</v>
      </c>
      <c r="B4174" s="227" t="s">
        <v>921</v>
      </c>
      <c r="C4174" s="117"/>
      <c r="D4174" s="128"/>
      <c r="E4174" s="121">
        <f t="shared" ref="E4174:H4174" si="1296">E4175</f>
        <v>1000</v>
      </c>
      <c r="F4174" s="121">
        <f t="shared" si="1296"/>
        <v>1000</v>
      </c>
      <c r="G4174" s="121">
        <f t="shared" si="1296"/>
        <v>0</v>
      </c>
      <c r="H4174" s="121">
        <f t="shared" si="1296"/>
        <v>0</v>
      </c>
      <c r="I4174" s="121">
        <f t="shared" si="1270"/>
        <v>1000</v>
      </c>
      <c r="J4174" s="120"/>
    </row>
    <row r="4175" spans="1:10" ht="15" x14ac:dyDescent="0.2">
      <c r="A4175" s="139">
        <v>4221</v>
      </c>
      <c r="B4175" s="223" t="s">
        <v>129</v>
      </c>
      <c r="C4175" s="111">
        <v>12</v>
      </c>
      <c r="D4175" s="112" t="s">
        <v>25</v>
      </c>
      <c r="E4175" s="179">
        <v>1000</v>
      </c>
      <c r="F4175" s="179">
        <v>1000</v>
      </c>
      <c r="G4175" s="179"/>
      <c r="H4175" s="179"/>
      <c r="I4175" s="179">
        <f t="shared" si="1270"/>
        <v>1000</v>
      </c>
    </row>
    <row r="4176" spans="1:10" x14ac:dyDescent="0.2">
      <c r="A4176" s="207" t="s">
        <v>950</v>
      </c>
      <c r="B4176" s="205" t="s">
        <v>951</v>
      </c>
      <c r="C4176" s="209"/>
      <c r="D4176" s="209"/>
      <c r="E4176" s="209">
        <f>E4177</f>
        <v>60000</v>
      </c>
      <c r="F4176" s="209">
        <f t="shared" ref="F4176:H4176" si="1297">F4177</f>
        <v>60000</v>
      </c>
      <c r="G4176" s="209">
        <f t="shared" si="1297"/>
        <v>0</v>
      </c>
      <c r="H4176" s="209">
        <f t="shared" si="1297"/>
        <v>0</v>
      </c>
      <c r="I4176" s="209">
        <f t="shared" si="1270"/>
        <v>60000</v>
      </c>
    </row>
    <row r="4177" spans="1:10" x14ac:dyDescent="0.2">
      <c r="A4177" s="211">
        <v>32</v>
      </c>
      <c r="B4177" s="211" t="s">
        <v>987</v>
      </c>
      <c r="C4177" s="215"/>
      <c r="D4177" s="215"/>
      <c r="E4177" s="215">
        <f>E4178</f>
        <v>60000</v>
      </c>
      <c r="F4177" s="215">
        <f t="shared" ref="F4177:H4177" si="1298">F4178</f>
        <v>60000</v>
      </c>
      <c r="G4177" s="215">
        <f t="shared" si="1298"/>
        <v>0</v>
      </c>
      <c r="H4177" s="215">
        <f t="shared" si="1298"/>
        <v>0</v>
      </c>
      <c r="I4177" s="215">
        <f t="shared" si="1270"/>
        <v>60000</v>
      </c>
    </row>
    <row r="4178" spans="1:10" x14ac:dyDescent="0.2">
      <c r="A4178" s="119">
        <v>329</v>
      </c>
      <c r="B4178" s="227" t="s">
        <v>125</v>
      </c>
      <c r="C4178" s="121"/>
      <c r="D4178" s="121"/>
      <c r="E4178" s="121">
        <f>E4179</f>
        <v>60000</v>
      </c>
      <c r="F4178" s="121">
        <f t="shared" ref="F4178:H4178" si="1299">F4179</f>
        <v>60000</v>
      </c>
      <c r="G4178" s="121">
        <f t="shared" si="1299"/>
        <v>0</v>
      </c>
      <c r="H4178" s="121">
        <f t="shared" si="1299"/>
        <v>0</v>
      </c>
      <c r="I4178" s="121">
        <f t="shared" si="1270"/>
        <v>60000</v>
      </c>
    </row>
    <row r="4179" spans="1:10" ht="15" x14ac:dyDescent="0.2">
      <c r="A4179" s="139">
        <v>3299</v>
      </c>
      <c r="B4179" s="223" t="s">
        <v>125</v>
      </c>
      <c r="C4179" s="111">
        <v>43</v>
      </c>
      <c r="D4179" s="112" t="s">
        <v>25</v>
      </c>
      <c r="E4179" s="179">
        <v>60000</v>
      </c>
      <c r="F4179" s="179">
        <v>60000</v>
      </c>
      <c r="G4179" s="179">
        <v>0</v>
      </c>
      <c r="H4179" s="179">
        <v>0</v>
      </c>
      <c r="I4179" s="179">
        <f t="shared" si="1270"/>
        <v>60000</v>
      </c>
    </row>
    <row r="4180" spans="1:10" s="115" customFormat="1" x14ac:dyDescent="0.2">
      <c r="A4180" s="207" t="s">
        <v>948</v>
      </c>
      <c r="B4180" s="205" t="s">
        <v>949</v>
      </c>
      <c r="C4180" s="208"/>
      <c r="D4180" s="208"/>
      <c r="E4180" s="209">
        <f t="shared" ref="E4180:H4180" si="1300">E4181+E4186+E4193+E4196</f>
        <v>568000</v>
      </c>
      <c r="F4180" s="209">
        <f t="shared" si="1300"/>
        <v>568000</v>
      </c>
      <c r="G4180" s="209">
        <f t="shared" si="1300"/>
        <v>0</v>
      </c>
      <c r="H4180" s="209">
        <f t="shared" si="1300"/>
        <v>0</v>
      </c>
      <c r="I4180" s="209">
        <f t="shared" si="1270"/>
        <v>568000</v>
      </c>
      <c r="J4180" s="120"/>
    </row>
    <row r="4181" spans="1:10" s="115" customFormat="1" x14ac:dyDescent="0.2">
      <c r="A4181" s="210" t="s">
        <v>944</v>
      </c>
      <c r="B4181" s="211" t="s">
        <v>986</v>
      </c>
      <c r="C4181" s="212"/>
      <c r="D4181" s="212"/>
      <c r="E4181" s="213">
        <f t="shared" ref="E4181:H4181" si="1301">E4182+E4184</f>
        <v>79000</v>
      </c>
      <c r="F4181" s="213">
        <f t="shared" si="1301"/>
        <v>79000</v>
      </c>
      <c r="G4181" s="213">
        <f t="shared" si="1301"/>
        <v>0</v>
      </c>
      <c r="H4181" s="213">
        <f t="shared" si="1301"/>
        <v>0</v>
      </c>
      <c r="I4181" s="213">
        <f t="shared" si="1270"/>
        <v>79000</v>
      </c>
      <c r="J4181" s="120"/>
    </row>
    <row r="4182" spans="1:10" x14ac:dyDescent="0.2">
      <c r="A4182" s="126">
        <v>311</v>
      </c>
      <c r="B4182" s="226" t="s">
        <v>914</v>
      </c>
      <c r="C4182" s="117"/>
      <c r="D4182" s="128"/>
      <c r="E4182" s="121">
        <f>E4183</f>
        <v>66000</v>
      </c>
      <c r="F4182" s="121">
        <f>F4183</f>
        <v>66000</v>
      </c>
      <c r="G4182" s="121">
        <f>G4183</f>
        <v>0</v>
      </c>
      <c r="H4182" s="121">
        <f>H4183</f>
        <v>0</v>
      </c>
      <c r="I4182" s="121">
        <f t="shared" si="1270"/>
        <v>66000</v>
      </c>
    </row>
    <row r="4183" spans="1:10" ht="15" x14ac:dyDescent="0.2">
      <c r="A4183" s="123">
        <v>3111</v>
      </c>
      <c r="B4183" s="222" t="s">
        <v>19</v>
      </c>
      <c r="C4183" s="111">
        <v>559</v>
      </c>
      <c r="D4183" s="122" t="s">
        <v>25</v>
      </c>
      <c r="E4183" s="179">
        <v>66000</v>
      </c>
      <c r="F4183" s="179">
        <v>66000</v>
      </c>
      <c r="G4183" s="179"/>
      <c r="H4183" s="179"/>
      <c r="I4183" s="179">
        <f t="shared" ref="I4183:I4248" si="1302">F4183-G4183+H4183</f>
        <v>66000</v>
      </c>
    </row>
    <row r="4184" spans="1:10" s="115" customFormat="1" x14ac:dyDescent="0.2">
      <c r="A4184" s="144">
        <v>313</v>
      </c>
      <c r="B4184" s="227" t="s">
        <v>915</v>
      </c>
      <c r="C4184" s="143"/>
      <c r="D4184" s="151"/>
      <c r="E4184" s="121">
        <f>E4185</f>
        <v>13000</v>
      </c>
      <c r="F4184" s="121">
        <f>F4185</f>
        <v>13000</v>
      </c>
      <c r="G4184" s="121">
        <f>G4185</f>
        <v>0</v>
      </c>
      <c r="H4184" s="121">
        <f>H4185</f>
        <v>0</v>
      </c>
      <c r="I4184" s="121">
        <f t="shared" si="1302"/>
        <v>13000</v>
      </c>
      <c r="J4184" s="120"/>
    </row>
    <row r="4185" spans="1:10" ht="15" x14ac:dyDescent="0.2">
      <c r="A4185" s="123">
        <v>3132</v>
      </c>
      <c r="B4185" s="222" t="s">
        <v>280</v>
      </c>
      <c r="C4185" s="111">
        <v>559</v>
      </c>
      <c r="D4185" s="122" t="s">
        <v>25</v>
      </c>
      <c r="E4185" s="179">
        <v>13000</v>
      </c>
      <c r="F4185" s="179">
        <v>13000</v>
      </c>
      <c r="G4185" s="179"/>
      <c r="H4185" s="179"/>
      <c r="I4185" s="179">
        <f t="shared" si="1302"/>
        <v>13000</v>
      </c>
    </row>
    <row r="4186" spans="1:10" s="115" customFormat="1" x14ac:dyDescent="0.2">
      <c r="A4186" s="211">
        <v>32</v>
      </c>
      <c r="B4186" s="211" t="s">
        <v>987</v>
      </c>
      <c r="C4186" s="212"/>
      <c r="D4186" s="218"/>
      <c r="E4186" s="215">
        <f>E4187+E4189+E4191</f>
        <v>16000</v>
      </c>
      <c r="F4186" s="215">
        <f t="shared" ref="F4186:H4186" si="1303">F4187+F4189+F4191</f>
        <v>28750</v>
      </c>
      <c r="G4186" s="215">
        <f t="shared" si="1303"/>
        <v>0</v>
      </c>
      <c r="H4186" s="215">
        <f t="shared" si="1303"/>
        <v>0</v>
      </c>
      <c r="I4186" s="215">
        <f t="shared" si="1302"/>
        <v>28750</v>
      </c>
      <c r="J4186" s="120"/>
    </row>
    <row r="4187" spans="1:10" x14ac:dyDescent="0.2">
      <c r="A4187" s="126">
        <v>321</v>
      </c>
      <c r="B4187" s="227" t="s">
        <v>916</v>
      </c>
      <c r="D4187" s="128"/>
      <c r="E4187" s="121">
        <f>E4188</f>
        <v>1000</v>
      </c>
      <c r="F4187" s="121">
        <f>F4188</f>
        <v>1000</v>
      </c>
      <c r="G4187" s="121">
        <f>G4188</f>
        <v>0</v>
      </c>
      <c r="H4187" s="121">
        <f>H4188</f>
        <v>0</v>
      </c>
      <c r="I4187" s="121">
        <f t="shared" si="1302"/>
        <v>1000</v>
      </c>
    </row>
    <row r="4188" spans="1:10" ht="15" x14ac:dyDescent="0.2">
      <c r="A4188" s="129">
        <v>3211</v>
      </c>
      <c r="B4188" s="222" t="s">
        <v>110</v>
      </c>
      <c r="C4188" s="111">
        <v>559</v>
      </c>
      <c r="D4188" s="112" t="s">
        <v>25</v>
      </c>
      <c r="E4188" s="179">
        <v>1000</v>
      </c>
      <c r="F4188" s="179">
        <v>1000</v>
      </c>
      <c r="G4188" s="179"/>
      <c r="H4188" s="179"/>
      <c r="I4188" s="179">
        <f t="shared" si="1302"/>
        <v>1000</v>
      </c>
    </row>
    <row r="4189" spans="1:10" s="115" customFormat="1" x14ac:dyDescent="0.2">
      <c r="A4189" s="126">
        <v>322</v>
      </c>
      <c r="B4189" s="227" t="s">
        <v>917</v>
      </c>
      <c r="C4189" s="117"/>
      <c r="D4189" s="128"/>
      <c r="E4189" s="121">
        <f>E4190</f>
        <v>15000</v>
      </c>
      <c r="F4189" s="121">
        <f>F4190</f>
        <v>15000</v>
      </c>
      <c r="G4189" s="121">
        <f>G4190</f>
        <v>0</v>
      </c>
      <c r="H4189" s="121">
        <f>H4190</f>
        <v>0</v>
      </c>
      <c r="I4189" s="121">
        <f t="shared" si="1302"/>
        <v>15000</v>
      </c>
      <c r="J4189" s="120"/>
    </row>
    <row r="4190" spans="1:10" ht="15" x14ac:dyDescent="0.2">
      <c r="A4190" s="129">
        <v>3221</v>
      </c>
      <c r="B4190" s="222" t="s">
        <v>146</v>
      </c>
      <c r="C4190" s="111">
        <v>559</v>
      </c>
      <c r="D4190" s="112" t="s">
        <v>25</v>
      </c>
      <c r="E4190" s="179">
        <v>15000</v>
      </c>
      <c r="F4190" s="179">
        <v>15000</v>
      </c>
      <c r="G4190" s="179"/>
      <c r="H4190" s="179"/>
      <c r="I4190" s="179">
        <f t="shared" si="1302"/>
        <v>15000</v>
      </c>
    </row>
    <row r="4191" spans="1:10" x14ac:dyDescent="0.2">
      <c r="A4191" s="126">
        <v>323</v>
      </c>
      <c r="B4191" s="227" t="s">
        <v>918</v>
      </c>
      <c r="C4191" s="117"/>
      <c r="D4191" s="128"/>
      <c r="E4191" s="121">
        <f>E4192</f>
        <v>0</v>
      </c>
      <c r="F4191" s="121">
        <f t="shared" ref="F4191" si="1304">F4192</f>
        <v>12750</v>
      </c>
      <c r="G4191" s="121">
        <f t="shared" ref="G4191" si="1305">G4192</f>
        <v>0</v>
      </c>
      <c r="H4191" s="121">
        <f t="shared" ref="H4191" si="1306">H4192</f>
        <v>0</v>
      </c>
      <c r="I4191" s="121">
        <f t="shared" si="1302"/>
        <v>12750</v>
      </c>
    </row>
    <row r="4192" spans="1:10" ht="15" x14ac:dyDescent="0.2">
      <c r="A4192" s="129">
        <v>3239</v>
      </c>
      <c r="B4192" s="222" t="s">
        <v>41</v>
      </c>
      <c r="C4192" s="111">
        <v>559</v>
      </c>
      <c r="D4192" s="112" t="s">
        <v>25</v>
      </c>
      <c r="E4192" s="179"/>
      <c r="F4192" s="179">
        <v>12750</v>
      </c>
      <c r="G4192" s="179"/>
      <c r="H4192" s="179"/>
      <c r="I4192" s="179">
        <f t="shared" si="1302"/>
        <v>12750</v>
      </c>
    </row>
    <row r="4193" spans="1:10" s="115" customFormat="1" x14ac:dyDescent="0.2">
      <c r="A4193" s="217">
        <v>41</v>
      </c>
      <c r="B4193" s="211" t="s">
        <v>993</v>
      </c>
      <c r="C4193" s="212"/>
      <c r="D4193" s="214"/>
      <c r="E4193" s="215">
        <f t="shared" ref="E4193:H4193" si="1307">E4194</f>
        <v>469000</v>
      </c>
      <c r="F4193" s="215">
        <f t="shared" si="1307"/>
        <v>456250</v>
      </c>
      <c r="G4193" s="215">
        <f t="shared" si="1307"/>
        <v>0</v>
      </c>
      <c r="H4193" s="215">
        <f t="shared" si="1307"/>
        <v>0</v>
      </c>
      <c r="I4193" s="215">
        <f t="shared" si="1302"/>
        <v>456250</v>
      </c>
      <c r="J4193" s="120"/>
    </row>
    <row r="4194" spans="1:10" x14ac:dyDescent="0.2">
      <c r="A4194" s="144">
        <v>412</v>
      </c>
      <c r="B4194" s="227" t="s">
        <v>935</v>
      </c>
      <c r="C4194" s="117"/>
      <c r="D4194" s="128"/>
      <c r="E4194" s="121">
        <f t="shared" ref="E4194:H4194" si="1308">E4195</f>
        <v>469000</v>
      </c>
      <c r="F4194" s="121">
        <f t="shared" si="1308"/>
        <v>456250</v>
      </c>
      <c r="G4194" s="121">
        <f t="shared" si="1308"/>
        <v>0</v>
      </c>
      <c r="H4194" s="121">
        <f t="shared" si="1308"/>
        <v>0</v>
      </c>
      <c r="I4194" s="121">
        <f t="shared" si="1302"/>
        <v>456250</v>
      </c>
    </row>
    <row r="4195" spans="1:10" ht="15" x14ac:dyDescent="0.2">
      <c r="A4195" s="139">
        <v>4126</v>
      </c>
      <c r="B4195" s="223" t="s">
        <v>4</v>
      </c>
      <c r="C4195" s="111">
        <v>559</v>
      </c>
      <c r="D4195" s="112" t="s">
        <v>25</v>
      </c>
      <c r="E4195" s="179">
        <v>469000</v>
      </c>
      <c r="F4195" s="179">
        <v>456250</v>
      </c>
      <c r="G4195" s="179"/>
      <c r="H4195" s="179"/>
      <c r="I4195" s="179">
        <f t="shared" si="1302"/>
        <v>456250</v>
      </c>
    </row>
    <row r="4196" spans="1:10" s="115" customFormat="1" x14ac:dyDescent="0.2">
      <c r="A4196" s="211">
        <v>42</v>
      </c>
      <c r="B4196" s="211" t="s">
        <v>994</v>
      </c>
      <c r="C4196" s="212"/>
      <c r="D4196" s="214"/>
      <c r="E4196" s="215">
        <f t="shared" ref="E4196:H4196" si="1309">E4197</f>
        <v>4000</v>
      </c>
      <c r="F4196" s="215">
        <f t="shared" si="1309"/>
        <v>4000</v>
      </c>
      <c r="G4196" s="215">
        <f t="shared" si="1309"/>
        <v>0</v>
      </c>
      <c r="H4196" s="215">
        <f t="shared" si="1309"/>
        <v>0</v>
      </c>
      <c r="I4196" s="215">
        <f t="shared" si="1302"/>
        <v>4000</v>
      </c>
      <c r="J4196" s="120"/>
    </row>
    <row r="4197" spans="1:10" s="115" customFormat="1" x14ac:dyDescent="0.2">
      <c r="A4197" s="144">
        <v>422</v>
      </c>
      <c r="B4197" s="227" t="s">
        <v>921</v>
      </c>
      <c r="C4197" s="117"/>
      <c r="D4197" s="128"/>
      <c r="E4197" s="121">
        <f t="shared" ref="E4197:H4197" si="1310">E4198</f>
        <v>4000</v>
      </c>
      <c r="F4197" s="121">
        <f t="shared" si="1310"/>
        <v>4000</v>
      </c>
      <c r="G4197" s="121">
        <f t="shared" si="1310"/>
        <v>0</v>
      </c>
      <c r="H4197" s="121">
        <f t="shared" si="1310"/>
        <v>0</v>
      </c>
      <c r="I4197" s="121">
        <f t="shared" si="1302"/>
        <v>4000</v>
      </c>
      <c r="J4197" s="120"/>
    </row>
    <row r="4198" spans="1:10" ht="15" x14ac:dyDescent="0.2">
      <c r="A4198" s="139">
        <v>4221</v>
      </c>
      <c r="B4198" s="223" t="s">
        <v>129</v>
      </c>
      <c r="C4198" s="111">
        <v>559</v>
      </c>
      <c r="D4198" s="112" t="s">
        <v>25</v>
      </c>
      <c r="E4198" s="179">
        <v>4000</v>
      </c>
      <c r="F4198" s="179">
        <v>4000</v>
      </c>
      <c r="G4198" s="179"/>
      <c r="H4198" s="179"/>
      <c r="I4198" s="179">
        <f t="shared" si="1302"/>
        <v>4000</v>
      </c>
    </row>
    <row r="4199" spans="1:10" x14ac:dyDescent="0.2">
      <c r="A4199" s="202" t="s">
        <v>871</v>
      </c>
      <c r="B4199" s="225" t="s">
        <v>709</v>
      </c>
      <c r="C4199" s="203"/>
      <c r="D4199" s="203"/>
      <c r="E4199" s="204">
        <f>E4200+E4280+E4296+E4333+E4388</f>
        <v>24574270</v>
      </c>
      <c r="F4199" s="204">
        <f>F4200+F4280+F4296+F4333+F4388</f>
        <v>23615770</v>
      </c>
      <c r="G4199" s="204">
        <f>G4200+G4280+G4296+G4333+G4388</f>
        <v>6350</v>
      </c>
      <c r="H4199" s="204">
        <f>H4200+H4280+H4296+H4333+H4388</f>
        <v>0</v>
      </c>
      <c r="I4199" s="204">
        <f t="shared" si="1302"/>
        <v>23609420</v>
      </c>
    </row>
    <row r="4200" spans="1:10" s="115" customFormat="1" ht="31.5" x14ac:dyDescent="0.2">
      <c r="A4200" s="171" t="s">
        <v>753</v>
      </c>
      <c r="B4200" s="173" t="s">
        <v>718</v>
      </c>
      <c r="C4200" s="194"/>
      <c r="D4200" s="194"/>
      <c r="E4200" s="174">
        <f>E4201+E4213+E4217</f>
        <v>4561000</v>
      </c>
      <c r="F4200" s="174">
        <f>F4201+F4213+F4217</f>
        <v>4561000</v>
      </c>
      <c r="G4200" s="174">
        <f>G4201+G4213+G4217</f>
        <v>5350</v>
      </c>
      <c r="H4200" s="174">
        <f>H4201+H4213+H4217</f>
        <v>0</v>
      </c>
      <c r="I4200" s="174">
        <f t="shared" si="1302"/>
        <v>4555650</v>
      </c>
      <c r="J4200" s="120"/>
    </row>
    <row r="4201" spans="1:10" s="142" customFormat="1" x14ac:dyDescent="0.2">
      <c r="A4201" s="207" t="s">
        <v>956</v>
      </c>
      <c r="B4201" s="205" t="s">
        <v>910</v>
      </c>
      <c r="C4201" s="208"/>
      <c r="D4201" s="208"/>
      <c r="E4201" s="209">
        <f t="shared" ref="E4201:H4201" si="1311">E4202+E4210</f>
        <v>107000</v>
      </c>
      <c r="F4201" s="209">
        <f t="shared" si="1311"/>
        <v>107000</v>
      </c>
      <c r="G4201" s="209">
        <f t="shared" si="1311"/>
        <v>5350</v>
      </c>
      <c r="H4201" s="209">
        <f t="shared" si="1311"/>
        <v>0</v>
      </c>
      <c r="I4201" s="209">
        <f t="shared" si="1302"/>
        <v>101650</v>
      </c>
      <c r="J4201" s="140"/>
    </row>
    <row r="4202" spans="1:10" x14ac:dyDescent="0.2">
      <c r="A4202" s="210" t="s">
        <v>944</v>
      </c>
      <c r="B4202" s="211" t="s">
        <v>986</v>
      </c>
      <c r="C4202" s="212"/>
      <c r="D4202" s="212"/>
      <c r="E4202" s="213">
        <f t="shared" ref="E4202:H4202" si="1312">E4203+E4206+E4208</f>
        <v>7000</v>
      </c>
      <c r="F4202" s="213">
        <f t="shared" si="1312"/>
        <v>7000</v>
      </c>
      <c r="G4202" s="213">
        <f t="shared" si="1312"/>
        <v>350</v>
      </c>
      <c r="H4202" s="213">
        <f t="shared" si="1312"/>
        <v>0</v>
      </c>
      <c r="I4202" s="213">
        <f t="shared" si="1302"/>
        <v>6650</v>
      </c>
    </row>
    <row r="4203" spans="1:10" s="115" customFormat="1" x14ac:dyDescent="0.2">
      <c r="A4203" s="126">
        <v>311</v>
      </c>
      <c r="B4203" s="226" t="s">
        <v>914</v>
      </c>
      <c r="C4203" s="117"/>
      <c r="D4203" s="128"/>
      <c r="E4203" s="121">
        <f>E4204+E4205</f>
        <v>3000</v>
      </c>
      <c r="F4203" s="121">
        <f>F4204+F4205</f>
        <v>3000</v>
      </c>
      <c r="G4203" s="121">
        <f>G4204+G4205</f>
        <v>150</v>
      </c>
      <c r="H4203" s="121">
        <f>H4204+H4205</f>
        <v>0</v>
      </c>
      <c r="I4203" s="121">
        <f t="shared" si="1302"/>
        <v>2850</v>
      </c>
      <c r="J4203" s="120"/>
    </row>
    <row r="4204" spans="1:10" ht="15" x14ac:dyDescent="0.2">
      <c r="A4204" s="129">
        <v>3111</v>
      </c>
      <c r="B4204" s="222" t="s">
        <v>19</v>
      </c>
      <c r="C4204" s="111">
        <v>11</v>
      </c>
      <c r="D4204" s="112" t="s">
        <v>25</v>
      </c>
      <c r="E4204" s="179">
        <v>2000</v>
      </c>
      <c r="F4204" s="179">
        <v>2000</v>
      </c>
      <c r="G4204" s="179">
        <v>100</v>
      </c>
      <c r="H4204" s="179"/>
      <c r="I4204" s="179">
        <f t="shared" si="1302"/>
        <v>1900</v>
      </c>
    </row>
    <row r="4205" spans="1:10" ht="15" x14ac:dyDescent="0.2">
      <c r="A4205" s="129">
        <v>3113</v>
      </c>
      <c r="B4205" s="222" t="s">
        <v>20</v>
      </c>
      <c r="C4205" s="111">
        <v>11</v>
      </c>
      <c r="D4205" s="112" t="s">
        <v>25</v>
      </c>
      <c r="E4205" s="179">
        <v>1000</v>
      </c>
      <c r="F4205" s="179">
        <v>1000</v>
      </c>
      <c r="G4205" s="179">
        <v>50</v>
      </c>
      <c r="H4205" s="179"/>
      <c r="I4205" s="179">
        <f t="shared" si="1302"/>
        <v>950</v>
      </c>
    </row>
    <row r="4206" spans="1:10" s="115" customFormat="1" x14ac:dyDescent="0.2">
      <c r="A4206" s="126">
        <v>312</v>
      </c>
      <c r="B4206" s="227" t="s">
        <v>22</v>
      </c>
      <c r="C4206" s="117"/>
      <c r="D4206" s="128"/>
      <c r="E4206" s="121">
        <f>E4207</f>
        <v>2000</v>
      </c>
      <c r="F4206" s="121">
        <f>F4207</f>
        <v>2000</v>
      </c>
      <c r="G4206" s="121">
        <f>G4207</f>
        <v>100</v>
      </c>
      <c r="H4206" s="121">
        <f>H4207</f>
        <v>0</v>
      </c>
      <c r="I4206" s="121">
        <f t="shared" si="1302"/>
        <v>1900</v>
      </c>
      <c r="J4206" s="120"/>
    </row>
    <row r="4207" spans="1:10" ht="15" x14ac:dyDescent="0.2">
      <c r="A4207" s="129">
        <v>3121</v>
      </c>
      <c r="B4207" s="222" t="s">
        <v>138</v>
      </c>
      <c r="C4207" s="111">
        <v>11</v>
      </c>
      <c r="D4207" s="112" t="s">
        <v>25</v>
      </c>
      <c r="E4207" s="179">
        <v>2000</v>
      </c>
      <c r="F4207" s="179">
        <v>2000</v>
      </c>
      <c r="G4207" s="179">
        <v>100</v>
      </c>
      <c r="H4207" s="179"/>
      <c r="I4207" s="179">
        <f t="shared" si="1302"/>
        <v>1900</v>
      </c>
    </row>
    <row r="4208" spans="1:10" x14ac:dyDescent="0.2">
      <c r="A4208" s="135">
        <v>313</v>
      </c>
      <c r="B4208" s="227" t="s">
        <v>915</v>
      </c>
      <c r="C4208" s="143"/>
      <c r="D4208" s="136"/>
      <c r="E4208" s="121">
        <f>E4209</f>
        <v>2000</v>
      </c>
      <c r="F4208" s="121">
        <f>F4209</f>
        <v>2000</v>
      </c>
      <c r="G4208" s="121">
        <f>G4209</f>
        <v>100</v>
      </c>
      <c r="H4208" s="121">
        <f>H4209</f>
        <v>0</v>
      </c>
      <c r="I4208" s="121">
        <f t="shared" si="1302"/>
        <v>1900</v>
      </c>
    </row>
    <row r="4209" spans="1:10" ht="15" x14ac:dyDescent="0.2">
      <c r="A4209" s="129">
        <v>3132</v>
      </c>
      <c r="B4209" s="222" t="s">
        <v>280</v>
      </c>
      <c r="C4209" s="111">
        <v>11</v>
      </c>
      <c r="D4209" s="112" t="s">
        <v>25</v>
      </c>
      <c r="E4209" s="179">
        <v>2000</v>
      </c>
      <c r="F4209" s="179">
        <v>2000</v>
      </c>
      <c r="G4209" s="179">
        <v>100</v>
      </c>
      <c r="H4209" s="179"/>
      <c r="I4209" s="179">
        <f t="shared" si="1302"/>
        <v>1900</v>
      </c>
    </row>
    <row r="4210" spans="1:10" s="115" customFormat="1" x14ac:dyDescent="0.2">
      <c r="A4210" s="217">
        <v>45</v>
      </c>
      <c r="B4210" s="211" t="s">
        <v>996</v>
      </c>
      <c r="C4210" s="212"/>
      <c r="D4210" s="214"/>
      <c r="E4210" s="215">
        <f t="shared" ref="E4210:H4210" si="1313">E4211</f>
        <v>100000</v>
      </c>
      <c r="F4210" s="215">
        <f t="shared" si="1313"/>
        <v>100000</v>
      </c>
      <c r="G4210" s="215">
        <f t="shared" si="1313"/>
        <v>5000</v>
      </c>
      <c r="H4210" s="215">
        <f t="shared" si="1313"/>
        <v>0</v>
      </c>
      <c r="I4210" s="215">
        <f t="shared" si="1302"/>
        <v>95000</v>
      </c>
      <c r="J4210" s="120"/>
    </row>
    <row r="4211" spans="1:10" s="115" customFormat="1" x14ac:dyDescent="0.2">
      <c r="A4211" s="126">
        <v>451</v>
      </c>
      <c r="B4211" s="144" t="s">
        <v>136</v>
      </c>
      <c r="C4211" s="117"/>
      <c r="D4211" s="128"/>
      <c r="E4211" s="121">
        <f t="shared" ref="E4211:H4211" si="1314">E4212</f>
        <v>100000</v>
      </c>
      <c r="F4211" s="121">
        <f t="shared" si="1314"/>
        <v>100000</v>
      </c>
      <c r="G4211" s="121">
        <f t="shared" si="1314"/>
        <v>5000</v>
      </c>
      <c r="H4211" s="121">
        <f t="shared" si="1314"/>
        <v>0</v>
      </c>
      <c r="I4211" s="121">
        <f t="shared" si="1302"/>
        <v>95000</v>
      </c>
      <c r="J4211" s="120"/>
    </row>
    <row r="4212" spans="1:10" ht="15" x14ac:dyDescent="0.2">
      <c r="A4212" s="129">
        <v>4511</v>
      </c>
      <c r="B4212" s="222" t="s">
        <v>136</v>
      </c>
      <c r="C4212" s="111">
        <v>11</v>
      </c>
      <c r="D4212" s="112" t="s">
        <v>25</v>
      </c>
      <c r="E4212" s="179">
        <v>100000</v>
      </c>
      <c r="F4212" s="179">
        <v>100000</v>
      </c>
      <c r="G4212" s="179">
        <v>5000</v>
      </c>
      <c r="H4212" s="179"/>
      <c r="I4212" s="179">
        <f t="shared" si="1302"/>
        <v>95000</v>
      </c>
    </row>
    <row r="4213" spans="1:10" s="142" customFormat="1" x14ac:dyDescent="0.2">
      <c r="A4213" s="207" t="s">
        <v>944</v>
      </c>
      <c r="B4213" s="205" t="s">
        <v>945</v>
      </c>
      <c r="C4213" s="208"/>
      <c r="D4213" s="208"/>
      <c r="E4213" s="209">
        <f t="shared" ref="E4213:H4213" si="1315">E4214</f>
        <v>30000</v>
      </c>
      <c r="F4213" s="209">
        <f t="shared" si="1315"/>
        <v>30000</v>
      </c>
      <c r="G4213" s="209">
        <f t="shared" si="1315"/>
        <v>0</v>
      </c>
      <c r="H4213" s="209">
        <f t="shared" si="1315"/>
        <v>0</v>
      </c>
      <c r="I4213" s="209">
        <f t="shared" si="1302"/>
        <v>30000</v>
      </c>
      <c r="J4213" s="140"/>
    </row>
    <row r="4214" spans="1:10" x14ac:dyDescent="0.2">
      <c r="A4214" s="210" t="s">
        <v>944</v>
      </c>
      <c r="B4214" s="211" t="s">
        <v>986</v>
      </c>
      <c r="C4214" s="212"/>
      <c r="D4214" s="212"/>
      <c r="E4214" s="213">
        <f t="shared" ref="E4214:H4214" si="1316">E4215</f>
        <v>30000</v>
      </c>
      <c r="F4214" s="213">
        <f t="shared" si="1316"/>
        <v>30000</v>
      </c>
      <c r="G4214" s="213">
        <f t="shared" si="1316"/>
        <v>0</v>
      </c>
      <c r="H4214" s="213">
        <f t="shared" si="1316"/>
        <v>0</v>
      </c>
      <c r="I4214" s="213">
        <f t="shared" si="1302"/>
        <v>30000</v>
      </c>
    </row>
    <row r="4215" spans="1:10" x14ac:dyDescent="0.2">
      <c r="A4215" s="126">
        <v>312</v>
      </c>
      <c r="B4215" s="227" t="s">
        <v>22</v>
      </c>
      <c r="C4215" s="117"/>
      <c r="D4215" s="128"/>
      <c r="E4215" s="121">
        <f t="shared" ref="E4215:H4215" si="1317">E4216</f>
        <v>30000</v>
      </c>
      <c r="F4215" s="121">
        <f t="shared" si="1317"/>
        <v>30000</v>
      </c>
      <c r="G4215" s="121">
        <f t="shared" si="1317"/>
        <v>0</v>
      </c>
      <c r="H4215" s="121">
        <f t="shared" si="1317"/>
        <v>0</v>
      </c>
      <c r="I4215" s="121">
        <f t="shared" si="1302"/>
        <v>30000</v>
      </c>
    </row>
    <row r="4216" spans="1:10" ht="15" x14ac:dyDescent="0.2">
      <c r="A4216" s="129">
        <v>3121</v>
      </c>
      <c r="B4216" s="222" t="s">
        <v>138</v>
      </c>
      <c r="C4216" s="111">
        <v>31</v>
      </c>
      <c r="D4216" s="112" t="s">
        <v>25</v>
      </c>
      <c r="E4216" s="179">
        <v>30000</v>
      </c>
      <c r="F4216" s="179">
        <v>30000</v>
      </c>
      <c r="G4216" s="179"/>
      <c r="H4216" s="179"/>
      <c r="I4216" s="179">
        <f t="shared" si="1302"/>
        <v>30000</v>
      </c>
    </row>
    <row r="4217" spans="1:10" x14ac:dyDescent="0.2">
      <c r="A4217" s="207" t="s">
        <v>950</v>
      </c>
      <c r="B4217" s="205" t="s">
        <v>951</v>
      </c>
      <c r="C4217" s="208"/>
      <c r="D4217" s="208"/>
      <c r="E4217" s="209">
        <f t="shared" ref="E4217:H4217" si="1318">E4218+E4226+E4257+E4262+E4265+E4268+E4277</f>
        <v>4424000</v>
      </c>
      <c r="F4217" s="209">
        <f t="shared" si="1318"/>
        <v>4424000</v>
      </c>
      <c r="G4217" s="209">
        <f t="shared" si="1318"/>
        <v>0</v>
      </c>
      <c r="H4217" s="209">
        <f t="shared" si="1318"/>
        <v>0</v>
      </c>
      <c r="I4217" s="209">
        <f t="shared" si="1302"/>
        <v>4424000</v>
      </c>
    </row>
    <row r="4218" spans="1:10" x14ac:dyDescent="0.2">
      <c r="A4218" s="210" t="s">
        <v>944</v>
      </c>
      <c r="B4218" s="211" t="s">
        <v>986</v>
      </c>
      <c r="C4218" s="212"/>
      <c r="D4218" s="212"/>
      <c r="E4218" s="213">
        <f t="shared" ref="E4218:H4218" si="1319">E4219+E4222+E4224</f>
        <v>2190000</v>
      </c>
      <c r="F4218" s="213">
        <f t="shared" si="1319"/>
        <v>2190000</v>
      </c>
      <c r="G4218" s="213">
        <f t="shared" si="1319"/>
        <v>0</v>
      </c>
      <c r="H4218" s="213">
        <f t="shared" si="1319"/>
        <v>0</v>
      </c>
      <c r="I4218" s="213">
        <f t="shared" si="1302"/>
        <v>2190000</v>
      </c>
    </row>
    <row r="4219" spans="1:10" x14ac:dyDescent="0.2">
      <c r="A4219" s="126">
        <v>311</v>
      </c>
      <c r="B4219" s="226" t="s">
        <v>914</v>
      </c>
      <c r="C4219" s="117"/>
      <c r="D4219" s="128"/>
      <c r="E4219" s="121">
        <f>E4220+E4221</f>
        <v>1710000</v>
      </c>
      <c r="F4219" s="121">
        <f>F4220+F4221</f>
        <v>1710000</v>
      </c>
      <c r="G4219" s="121">
        <f>G4220+G4221</f>
        <v>0</v>
      </c>
      <c r="H4219" s="121">
        <f>H4220+H4221</f>
        <v>0</v>
      </c>
      <c r="I4219" s="121">
        <f t="shared" si="1302"/>
        <v>1710000</v>
      </c>
    </row>
    <row r="4220" spans="1:10" s="115" customFormat="1" x14ac:dyDescent="0.2">
      <c r="A4220" s="129">
        <v>3111</v>
      </c>
      <c r="B4220" s="222" t="s">
        <v>19</v>
      </c>
      <c r="C4220" s="111">
        <v>43</v>
      </c>
      <c r="D4220" s="112" t="s">
        <v>25</v>
      </c>
      <c r="E4220" s="179">
        <v>1685000</v>
      </c>
      <c r="F4220" s="179">
        <v>1685000</v>
      </c>
      <c r="G4220" s="179"/>
      <c r="H4220" s="179"/>
      <c r="I4220" s="179">
        <f t="shared" si="1302"/>
        <v>1685000</v>
      </c>
      <c r="J4220" s="120"/>
    </row>
    <row r="4221" spans="1:10" ht="15" x14ac:dyDescent="0.2">
      <c r="A4221" s="129">
        <v>3113</v>
      </c>
      <c r="B4221" s="222" t="s">
        <v>20</v>
      </c>
      <c r="C4221" s="111">
        <v>43</v>
      </c>
      <c r="D4221" s="112" t="s">
        <v>25</v>
      </c>
      <c r="E4221" s="179">
        <v>25000</v>
      </c>
      <c r="F4221" s="179">
        <v>25000</v>
      </c>
      <c r="G4221" s="179"/>
      <c r="H4221" s="179"/>
      <c r="I4221" s="179">
        <f t="shared" si="1302"/>
        <v>25000</v>
      </c>
    </row>
    <row r="4222" spans="1:10" x14ac:dyDescent="0.2">
      <c r="A4222" s="126">
        <v>312</v>
      </c>
      <c r="B4222" s="227" t="s">
        <v>22</v>
      </c>
      <c r="C4222" s="117"/>
      <c r="D4222" s="128"/>
      <c r="E4222" s="121">
        <f>E4223</f>
        <v>150000</v>
      </c>
      <c r="F4222" s="121">
        <f>F4223</f>
        <v>150000</v>
      </c>
      <c r="G4222" s="121">
        <f>G4223</f>
        <v>0</v>
      </c>
      <c r="H4222" s="121">
        <f>H4223</f>
        <v>0</v>
      </c>
      <c r="I4222" s="121">
        <f t="shared" si="1302"/>
        <v>150000</v>
      </c>
    </row>
    <row r="4223" spans="1:10" ht="15" x14ac:dyDescent="0.2">
      <c r="A4223" s="129">
        <v>3121</v>
      </c>
      <c r="B4223" s="222" t="s">
        <v>138</v>
      </c>
      <c r="C4223" s="111">
        <v>43</v>
      </c>
      <c r="D4223" s="112" t="s">
        <v>25</v>
      </c>
      <c r="E4223" s="179">
        <v>150000</v>
      </c>
      <c r="F4223" s="179">
        <v>150000</v>
      </c>
      <c r="G4223" s="179"/>
      <c r="H4223" s="179"/>
      <c r="I4223" s="179">
        <f t="shared" si="1302"/>
        <v>150000</v>
      </c>
    </row>
    <row r="4224" spans="1:10" x14ac:dyDescent="0.2">
      <c r="A4224" s="135">
        <v>313</v>
      </c>
      <c r="B4224" s="227" t="s">
        <v>915</v>
      </c>
      <c r="C4224" s="143"/>
      <c r="D4224" s="136"/>
      <c r="E4224" s="121">
        <f>E4225</f>
        <v>330000</v>
      </c>
      <c r="F4224" s="121">
        <f>F4225</f>
        <v>330000</v>
      </c>
      <c r="G4224" s="121">
        <f>G4225</f>
        <v>0</v>
      </c>
      <c r="H4224" s="121">
        <f>H4225</f>
        <v>0</v>
      </c>
      <c r="I4224" s="121">
        <f t="shared" si="1302"/>
        <v>330000</v>
      </c>
    </row>
    <row r="4225" spans="1:10" ht="15" x14ac:dyDescent="0.2">
      <c r="A4225" s="129">
        <v>3132</v>
      </c>
      <c r="B4225" s="222" t="s">
        <v>280</v>
      </c>
      <c r="C4225" s="111">
        <v>43</v>
      </c>
      <c r="D4225" s="112" t="s">
        <v>25</v>
      </c>
      <c r="E4225" s="179">
        <v>330000</v>
      </c>
      <c r="F4225" s="179">
        <v>330000</v>
      </c>
      <c r="G4225" s="179"/>
      <c r="H4225" s="179"/>
      <c r="I4225" s="179">
        <f t="shared" si="1302"/>
        <v>330000</v>
      </c>
    </row>
    <row r="4226" spans="1:10" s="115" customFormat="1" x14ac:dyDescent="0.2">
      <c r="A4226" s="217">
        <v>32</v>
      </c>
      <c r="B4226" s="211" t="s">
        <v>987</v>
      </c>
      <c r="C4226" s="212"/>
      <c r="D4226" s="214"/>
      <c r="E4226" s="215">
        <f t="shared" ref="E4226:H4226" si="1320">E4227+E4232+E4239+E4249</f>
        <v>1980000</v>
      </c>
      <c r="F4226" s="215">
        <f t="shared" si="1320"/>
        <v>1980000</v>
      </c>
      <c r="G4226" s="215">
        <f t="shared" si="1320"/>
        <v>0</v>
      </c>
      <c r="H4226" s="215">
        <f t="shared" si="1320"/>
        <v>0</v>
      </c>
      <c r="I4226" s="215">
        <f t="shared" si="1302"/>
        <v>1980000</v>
      </c>
      <c r="J4226" s="120"/>
    </row>
    <row r="4227" spans="1:10" x14ac:dyDescent="0.2">
      <c r="A4227" s="126">
        <v>321</v>
      </c>
      <c r="B4227" s="227" t="s">
        <v>916</v>
      </c>
      <c r="C4227" s="117"/>
      <c r="D4227" s="128"/>
      <c r="E4227" s="121">
        <f>E4228+E4229+E4230+E4231</f>
        <v>182000</v>
      </c>
      <c r="F4227" s="121">
        <f>F4228+F4229+F4230+F4231</f>
        <v>182000</v>
      </c>
      <c r="G4227" s="121">
        <f>G4228+G4229+G4230+G4231</f>
        <v>0</v>
      </c>
      <c r="H4227" s="121">
        <f>H4228+H4229+H4230+H4231</f>
        <v>0</v>
      </c>
      <c r="I4227" s="121">
        <f t="shared" si="1302"/>
        <v>182000</v>
      </c>
    </row>
    <row r="4228" spans="1:10" ht="15" x14ac:dyDescent="0.2">
      <c r="A4228" s="129">
        <v>3211</v>
      </c>
      <c r="B4228" s="222" t="s">
        <v>110</v>
      </c>
      <c r="C4228" s="111">
        <v>43</v>
      </c>
      <c r="D4228" s="112" t="s">
        <v>25</v>
      </c>
      <c r="E4228" s="179">
        <v>70000</v>
      </c>
      <c r="F4228" s="179">
        <v>70000</v>
      </c>
      <c r="G4228" s="179"/>
      <c r="H4228" s="179"/>
      <c r="I4228" s="179">
        <f t="shared" si="1302"/>
        <v>70000</v>
      </c>
    </row>
    <row r="4229" spans="1:10" s="115" customFormat="1" x14ac:dyDescent="0.2">
      <c r="A4229" s="129">
        <v>3212</v>
      </c>
      <c r="B4229" s="222" t="s">
        <v>111</v>
      </c>
      <c r="C4229" s="111">
        <v>43</v>
      </c>
      <c r="D4229" s="112" t="s">
        <v>25</v>
      </c>
      <c r="E4229" s="179">
        <v>70000</v>
      </c>
      <c r="F4229" s="179">
        <v>70000</v>
      </c>
      <c r="G4229" s="179"/>
      <c r="H4229" s="179"/>
      <c r="I4229" s="179">
        <f t="shared" si="1302"/>
        <v>70000</v>
      </c>
      <c r="J4229" s="120"/>
    </row>
    <row r="4230" spans="1:10" ht="15" x14ac:dyDescent="0.2">
      <c r="A4230" s="129">
        <v>3213</v>
      </c>
      <c r="B4230" s="222" t="s">
        <v>112</v>
      </c>
      <c r="C4230" s="111">
        <v>43</v>
      </c>
      <c r="D4230" s="112" t="s">
        <v>25</v>
      </c>
      <c r="E4230" s="179">
        <v>35000</v>
      </c>
      <c r="F4230" s="179">
        <v>35000</v>
      </c>
      <c r="G4230" s="179"/>
      <c r="H4230" s="179"/>
      <c r="I4230" s="179">
        <f t="shared" si="1302"/>
        <v>35000</v>
      </c>
    </row>
    <row r="4231" spans="1:10" ht="15" x14ac:dyDescent="0.2">
      <c r="A4231" s="129">
        <v>3214</v>
      </c>
      <c r="B4231" s="222" t="s">
        <v>234</v>
      </c>
      <c r="C4231" s="111">
        <v>43</v>
      </c>
      <c r="D4231" s="112" t="s">
        <v>25</v>
      </c>
      <c r="E4231" s="179">
        <v>7000</v>
      </c>
      <c r="F4231" s="179">
        <v>7000</v>
      </c>
      <c r="G4231" s="179"/>
      <c r="H4231" s="179"/>
      <c r="I4231" s="179">
        <f t="shared" si="1302"/>
        <v>7000</v>
      </c>
    </row>
    <row r="4232" spans="1:10" x14ac:dyDescent="0.2">
      <c r="A4232" s="126">
        <v>322</v>
      </c>
      <c r="B4232" s="227" t="s">
        <v>917</v>
      </c>
      <c r="C4232" s="117"/>
      <c r="D4232" s="128"/>
      <c r="E4232" s="121">
        <f>E4233+E4234+E4235+E4236+E4237+E4238</f>
        <v>288000</v>
      </c>
      <c r="F4232" s="121">
        <f>F4233+F4234+F4235+F4236+F4237+F4238</f>
        <v>288000</v>
      </c>
      <c r="G4232" s="121">
        <f>G4233+G4234+G4235+G4236+G4237+G4238</f>
        <v>0</v>
      </c>
      <c r="H4232" s="121">
        <f>H4233+H4234+H4235+H4236+H4237+H4238</f>
        <v>0</v>
      </c>
      <c r="I4232" s="121">
        <f t="shared" si="1302"/>
        <v>288000</v>
      </c>
    </row>
    <row r="4233" spans="1:10" ht="15" x14ac:dyDescent="0.2">
      <c r="A4233" s="129">
        <v>3221</v>
      </c>
      <c r="B4233" s="222" t="s">
        <v>146</v>
      </c>
      <c r="C4233" s="111">
        <v>43</v>
      </c>
      <c r="D4233" s="112" t="s">
        <v>25</v>
      </c>
      <c r="E4233" s="179">
        <v>50000</v>
      </c>
      <c r="F4233" s="179">
        <v>50000</v>
      </c>
      <c r="G4233" s="179"/>
      <c r="H4233" s="179"/>
      <c r="I4233" s="179">
        <f t="shared" si="1302"/>
        <v>50000</v>
      </c>
    </row>
    <row r="4234" spans="1:10" ht="15" x14ac:dyDescent="0.2">
      <c r="A4234" s="129">
        <v>3222</v>
      </c>
      <c r="B4234" s="222" t="s">
        <v>114</v>
      </c>
      <c r="C4234" s="111">
        <v>43</v>
      </c>
      <c r="D4234" s="112" t="s">
        <v>25</v>
      </c>
      <c r="E4234" s="179">
        <v>1000</v>
      </c>
      <c r="F4234" s="179">
        <v>1000</v>
      </c>
      <c r="G4234" s="179"/>
      <c r="H4234" s="179"/>
      <c r="I4234" s="179">
        <f t="shared" si="1302"/>
        <v>1000</v>
      </c>
    </row>
    <row r="4235" spans="1:10" ht="15" x14ac:dyDescent="0.2">
      <c r="A4235" s="129">
        <v>3223</v>
      </c>
      <c r="B4235" s="222" t="s">
        <v>115</v>
      </c>
      <c r="C4235" s="111">
        <v>43</v>
      </c>
      <c r="D4235" s="112" t="s">
        <v>25</v>
      </c>
      <c r="E4235" s="179">
        <v>200000</v>
      </c>
      <c r="F4235" s="179">
        <v>200000</v>
      </c>
      <c r="G4235" s="179"/>
      <c r="H4235" s="179"/>
      <c r="I4235" s="179">
        <f t="shared" si="1302"/>
        <v>200000</v>
      </c>
    </row>
    <row r="4236" spans="1:10" ht="15" x14ac:dyDescent="0.2">
      <c r="A4236" s="129">
        <v>3224</v>
      </c>
      <c r="B4236" s="222" t="s">
        <v>144</v>
      </c>
      <c r="C4236" s="111">
        <v>43</v>
      </c>
      <c r="D4236" s="112" t="s">
        <v>25</v>
      </c>
      <c r="E4236" s="179">
        <v>10000</v>
      </c>
      <c r="F4236" s="179">
        <v>10000</v>
      </c>
      <c r="G4236" s="179"/>
      <c r="H4236" s="179"/>
      <c r="I4236" s="179">
        <f t="shared" si="1302"/>
        <v>10000</v>
      </c>
    </row>
    <row r="4237" spans="1:10" ht="15" x14ac:dyDescent="0.2">
      <c r="A4237" s="129">
        <v>3225</v>
      </c>
      <c r="B4237" s="222" t="s">
        <v>151</v>
      </c>
      <c r="C4237" s="111">
        <v>43</v>
      </c>
      <c r="D4237" s="112" t="s">
        <v>25</v>
      </c>
      <c r="E4237" s="179">
        <v>20000</v>
      </c>
      <c r="F4237" s="179">
        <v>20000</v>
      </c>
      <c r="G4237" s="179"/>
      <c r="H4237" s="179"/>
      <c r="I4237" s="179">
        <f t="shared" si="1302"/>
        <v>20000</v>
      </c>
    </row>
    <row r="4238" spans="1:10" s="115" customFormat="1" x14ac:dyDescent="0.2">
      <c r="A4238" s="129">
        <v>3227</v>
      </c>
      <c r="B4238" s="222" t="s">
        <v>235</v>
      </c>
      <c r="C4238" s="111">
        <v>43</v>
      </c>
      <c r="D4238" s="112" t="s">
        <v>25</v>
      </c>
      <c r="E4238" s="179">
        <v>7000</v>
      </c>
      <c r="F4238" s="179">
        <v>7000</v>
      </c>
      <c r="G4238" s="179"/>
      <c r="H4238" s="179"/>
      <c r="I4238" s="179">
        <f t="shared" si="1302"/>
        <v>7000</v>
      </c>
      <c r="J4238" s="120"/>
    </row>
    <row r="4239" spans="1:10" x14ac:dyDescent="0.2">
      <c r="A4239" s="126">
        <v>323</v>
      </c>
      <c r="B4239" s="227" t="s">
        <v>918</v>
      </c>
      <c r="C4239" s="117"/>
      <c r="D4239" s="128"/>
      <c r="E4239" s="121">
        <f t="shared" ref="E4239:H4239" si="1321">E4240+E4241+E4242+E4243+E4244+E4246+E4247+E4248+E4245</f>
        <v>1080000</v>
      </c>
      <c r="F4239" s="121">
        <f t="shared" si="1321"/>
        <v>1080000</v>
      </c>
      <c r="G4239" s="121">
        <f t="shared" si="1321"/>
        <v>0</v>
      </c>
      <c r="H4239" s="121">
        <f t="shared" si="1321"/>
        <v>0</v>
      </c>
      <c r="I4239" s="121">
        <f t="shared" si="1302"/>
        <v>1080000</v>
      </c>
    </row>
    <row r="4240" spans="1:10" ht="15" x14ac:dyDescent="0.2">
      <c r="A4240" s="129">
        <v>3231</v>
      </c>
      <c r="B4240" s="222" t="s">
        <v>117</v>
      </c>
      <c r="C4240" s="111">
        <v>43</v>
      </c>
      <c r="D4240" s="112" t="s">
        <v>25</v>
      </c>
      <c r="E4240" s="179">
        <v>80000</v>
      </c>
      <c r="F4240" s="179">
        <v>80000</v>
      </c>
      <c r="G4240" s="179"/>
      <c r="H4240" s="179"/>
      <c r="I4240" s="179">
        <f t="shared" si="1302"/>
        <v>80000</v>
      </c>
    </row>
    <row r="4241" spans="1:10" ht="15" x14ac:dyDescent="0.2">
      <c r="A4241" s="129">
        <v>3232</v>
      </c>
      <c r="B4241" s="222" t="s">
        <v>118</v>
      </c>
      <c r="C4241" s="111">
        <v>43</v>
      </c>
      <c r="D4241" s="112" t="s">
        <v>25</v>
      </c>
      <c r="E4241" s="179">
        <v>200000</v>
      </c>
      <c r="F4241" s="179">
        <v>200000</v>
      </c>
      <c r="G4241" s="179"/>
      <c r="H4241" s="179"/>
      <c r="I4241" s="179">
        <f t="shared" si="1302"/>
        <v>200000</v>
      </c>
    </row>
    <row r="4242" spans="1:10" ht="15" x14ac:dyDescent="0.2">
      <c r="A4242" s="129">
        <v>3233</v>
      </c>
      <c r="B4242" s="222" t="s">
        <v>119</v>
      </c>
      <c r="C4242" s="111">
        <v>43</v>
      </c>
      <c r="D4242" s="112" t="s">
        <v>25</v>
      </c>
      <c r="E4242" s="179">
        <v>46000</v>
      </c>
      <c r="F4242" s="179">
        <v>46000</v>
      </c>
      <c r="G4242" s="179"/>
      <c r="H4242" s="179"/>
      <c r="I4242" s="179">
        <f t="shared" si="1302"/>
        <v>46000</v>
      </c>
    </row>
    <row r="4243" spans="1:10" s="115" customFormat="1" x14ac:dyDescent="0.2">
      <c r="A4243" s="129">
        <v>3234</v>
      </c>
      <c r="B4243" s="222" t="s">
        <v>120</v>
      </c>
      <c r="C4243" s="111">
        <v>43</v>
      </c>
      <c r="D4243" s="112" t="s">
        <v>25</v>
      </c>
      <c r="E4243" s="179">
        <v>100000</v>
      </c>
      <c r="F4243" s="179">
        <v>100000</v>
      </c>
      <c r="G4243" s="179"/>
      <c r="H4243" s="179"/>
      <c r="I4243" s="179">
        <f t="shared" si="1302"/>
        <v>100000</v>
      </c>
      <c r="J4243" s="120"/>
    </row>
    <row r="4244" spans="1:10" ht="15" x14ac:dyDescent="0.2">
      <c r="A4244" s="129">
        <v>3235</v>
      </c>
      <c r="B4244" s="222" t="s">
        <v>42</v>
      </c>
      <c r="C4244" s="111">
        <v>43</v>
      </c>
      <c r="D4244" s="112" t="s">
        <v>25</v>
      </c>
      <c r="E4244" s="179">
        <v>250000</v>
      </c>
      <c r="F4244" s="179">
        <v>250000</v>
      </c>
      <c r="G4244" s="179"/>
      <c r="H4244" s="179"/>
      <c r="I4244" s="179">
        <f t="shared" si="1302"/>
        <v>250000</v>
      </c>
    </row>
    <row r="4245" spans="1:10" ht="15" x14ac:dyDescent="0.2">
      <c r="A4245" s="129">
        <v>3236</v>
      </c>
      <c r="B4245" s="222" t="s">
        <v>121</v>
      </c>
      <c r="C4245" s="111">
        <v>43</v>
      </c>
      <c r="D4245" s="112" t="s">
        <v>25</v>
      </c>
      <c r="E4245" s="179">
        <v>4000</v>
      </c>
      <c r="F4245" s="179">
        <v>4000</v>
      </c>
      <c r="G4245" s="179"/>
      <c r="H4245" s="179"/>
      <c r="I4245" s="179">
        <f t="shared" si="1302"/>
        <v>4000</v>
      </c>
    </row>
    <row r="4246" spans="1:10" ht="15" x14ac:dyDescent="0.2">
      <c r="A4246" s="129">
        <v>3237</v>
      </c>
      <c r="B4246" s="222" t="s">
        <v>36</v>
      </c>
      <c r="C4246" s="111">
        <v>43</v>
      </c>
      <c r="D4246" s="112" t="s">
        <v>25</v>
      </c>
      <c r="E4246" s="179">
        <v>200000</v>
      </c>
      <c r="F4246" s="179">
        <v>200000</v>
      </c>
      <c r="G4246" s="179"/>
      <c r="H4246" s="179"/>
      <c r="I4246" s="179">
        <f t="shared" si="1302"/>
        <v>200000</v>
      </c>
    </row>
    <row r="4247" spans="1:10" s="115" customFormat="1" x14ac:dyDescent="0.2">
      <c r="A4247" s="129">
        <v>3238</v>
      </c>
      <c r="B4247" s="222" t="s">
        <v>122</v>
      </c>
      <c r="C4247" s="111">
        <v>43</v>
      </c>
      <c r="D4247" s="112" t="s">
        <v>25</v>
      </c>
      <c r="E4247" s="179">
        <v>100000</v>
      </c>
      <c r="F4247" s="179">
        <v>100000</v>
      </c>
      <c r="G4247" s="179"/>
      <c r="H4247" s="179"/>
      <c r="I4247" s="179">
        <f t="shared" si="1302"/>
        <v>100000</v>
      </c>
      <c r="J4247" s="120"/>
    </row>
    <row r="4248" spans="1:10" ht="15" x14ac:dyDescent="0.2">
      <c r="A4248" s="129">
        <v>3239</v>
      </c>
      <c r="B4248" s="222" t="s">
        <v>41</v>
      </c>
      <c r="C4248" s="111">
        <v>43</v>
      </c>
      <c r="D4248" s="112" t="s">
        <v>25</v>
      </c>
      <c r="E4248" s="179">
        <v>100000</v>
      </c>
      <c r="F4248" s="179">
        <v>100000</v>
      </c>
      <c r="G4248" s="179"/>
      <c r="H4248" s="179"/>
      <c r="I4248" s="179">
        <f t="shared" si="1302"/>
        <v>100000</v>
      </c>
    </row>
    <row r="4249" spans="1:10" x14ac:dyDescent="0.2">
      <c r="A4249" s="126">
        <v>329</v>
      </c>
      <c r="B4249" s="227" t="s">
        <v>125</v>
      </c>
      <c r="C4249" s="117"/>
      <c r="D4249" s="128"/>
      <c r="E4249" s="121">
        <f>E4250+E4251+E4252+E4253+E4254+E4255+E4256</f>
        <v>430000</v>
      </c>
      <c r="F4249" s="121">
        <f>F4250+F4251+F4252+F4253+F4254+F4255+F4256</f>
        <v>430000</v>
      </c>
      <c r="G4249" s="121">
        <f>G4250+G4251+G4252+G4253+G4254+G4255+G4256</f>
        <v>0</v>
      </c>
      <c r="H4249" s="121">
        <f>H4250+H4251+H4252+H4253+H4254+H4255+H4256</f>
        <v>0</v>
      </c>
      <c r="I4249" s="121">
        <f t="shared" ref="I4249:I4314" si="1322">F4249-G4249+H4249</f>
        <v>430000</v>
      </c>
    </row>
    <row r="4250" spans="1:10" s="115" customFormat="1" ht="30" x14ac:dyDescent="0.2">
      <c r="A4250" s="181">
        <v>3291</v>
      </c>
      <c r="B4250" s="222" t="s">
        <v>152</v>
      </c>
      <c r="C4250" s="111">
        <v>43</v>
      </c>
      <c r="D4250" s="180" t="s">
        <v>25</v>
      </c>
      <c r="E4250" s="179">
        <v>165000</v>
      </c>
      <c r="F4250" s="179">
        <v>165000</v>
      </c>
      <c r="G4250" s="179"/>
      <c r="H4250" s="179"/>
      <c r="I4250" s="179">
        <f t="shared" si="1322"/>
        <v>165000</v>
      </c>
      <c r="J4250" s="120"/>
    </row>
    <row r="4251" spans="1:10" ht="15" x14ac:dyDescent="0.2">
      <c r="A4251" s="181">
        <v>3292</v>
      </c>
      <c r="B4251" s="222" t="s">
        <v>123</v>
      </c>
      <c r="C4251" s="111">
        <v>43</v>
      </c>
      <c r="D4251" s="180" t="s">
        <v>25</v>
      </c>
      <c r="E4251" s="179">
        <v>65000</v>
      </c>
      <c r="F4251" s="179">
        <v>65000</v>
      </c>
      <c r="G4251" s="179"/>
      <c r="H4251" s="179"/>
      <c r="I4251" s="179">
        <f t="shared" si="1322"/>
        <v>65000</v>
      </c>
    </row>
    <row r="4252" spans="1:10" ht="15" x14ac:dyDescent="0.2">
      <c r="A4252" s="181">
        <v>3293</v>
      </c>
      <c r="B4252" s="222" t="s">
        <v>124</v>
      </c>
      <c r="C4252" s="111">
        <v>43</v>
      </c>
      <c r="D4252" s="180" t="s">
        <v>25</v>
      </c>
      <c r="E4252" s="179">
        <v>50000</v>
      </c>
      <c r="F4252" s="179">
        <v>50000</v>
      </c>
      <c r="G4252" s="179"/>
      <c r="H4252" s="179"/>
      <c r="I4252" s="179">
        <f t="shared" si="1322"/>
        <v>50000</v>
      </c>
    </row>
    <row r="4253" spans="1:10" ht="15" x14ac:dyDescent="0.2">
      <c r="A4253" s="181">
        <v>3294</v>
      </c>
      <c r="B4253" s="222" t="s">
        <v>610</v>
      </c>
      <c r="C4253" s="111">
        <v>43</v>
      </c>
      <c r="D4253" s="180" t="s">
        <v>25</v>
      </c>
      <c r="E4253" s="179">
        <v>130000</v>
      </c>
      <c r="F4253" s="179">
        <v>130000</v>
      </c>
      <c r="G4253" s="179"/>
      <c r="H4253" s="179"/>
      <c r="I4253" s="179">
        <f t="shared" si="1322"/>
        <v>130000</v>
      </c>
    </row>
    <row r="4254" spans="1:10" s="115" customFormat="1" x14ac:dyDescent="0.2">
      <c r="A4254" s="181">
        <v>3295</v>
      </c>
      <c r="B4254" s="222" t="s">
        <v>237</v>
      </c>
      <c r="C4254" s="111">
        <v>43</v>
      </c>
      <c r="D4254" s="180" t="s">
        <v>25</v>
      </c>
      <c r="E4254" s="179">
        <v>10000</v>
      </c>
      <c r="F4254" s="179">
        <v>10000</v>
      </c>
      <c r="G4254" s="179"/>
      <c r="H4254" s="179"/>
      <c r="I4254" s="179">
        <f t="shared" si="1322"/>
        <v>10000</v>
      </c>
      <c r="J4254" s="120"/>
    </row>
    <row r="4255" spans="1:10" ht="15" x14ac:dyDescent="0.2">
      <c r="A4255" s="181">
        <v>3296</v>
      </c>
      <c r="B4255" s="222" t="s">
        <v>611</v>
      </c>
      <c r="C4255" s="111">
        <v>43</v>
      </c>
      <c r="D4255" s="180" t="s">
        <v>25</v>
      </c>
      <c r="E4255" s="179">
        <v>5000</v>
      </c>
      <c r="F4255" s="179">
        <v>5000</v>
      </c>
      <c r="G4255" s="179"/>
      <c r="H4255" s="179"/>
      <c r="I4255" s="179">
        <f t="shared" si="1322"/>
        <v>5000</v>
      </c>
    </row>
    <row r="4256" spans="1:10" ht="15" x14ac:dyDescent="0.2">
      <c r="A4256" s="181">
        <v>3299</v>
      </c>
      <c r="B4256" s="222" t="s">
        <v>125</v>
      </c>
      <c r="C4256" s="111">
        <v>43</v>
      </c>
      <c r="D4256" s="180" t="s">
        <v>25</v>
      </c>
      <c r="E4256" s="179">
        <v>5000</v>
      </c>
      <c r="F4256" s="179">
        <v>5000</v>
      </c>
      <c r="G4256" s="179"/>
      <c r="H4256" s="179"/>
      <c r="I4256" s="179">
        <f t="shared" si="1322"/>
        <v>5000</v>
      </c>
    </row>
    <row r="4257" spans="1:10" s="115" customFormat="1" x14ac:dyDescent="0.2">
      <c r="A4257" s="219">
        <v>34</v>
      </c>
      <c r="B4257" s="211" t="s">
        <v>988</v>
      </c>
      <c r="C4257" s="212"/>
      <c r="D4257" s="220"/>
      <c r="E4257" s="215">
        <f t="shared" ref="E4257:H4257" si="1323">E4258</f>
        <v>4000</v>
      </c>
      <c r="F4257" s="215">
        <f t="shared" si="1323"/>
        <v>4000</v>
      </c>
      <c r="G4257" s="215">
        <f t="shared" si="1323"/>
        <v>0</v>
      </c>
      <c r="H4257" s="215">
        <f t="shared" si="1323"/>
        <v>0</v>
      </c>
      <c r="I4257" s="215">
        <f t="shared" si="1322"/>
        <v>4000</v>
      </c>
      <c r="J4257" s="120"/>
    </row>
    <row r="4258" spans="1:10" x14ac:dyDescent="0.2">
      <c r="A4258" s="126">
        <v>343</v>
      </c>
      <c r="B4258" s="227" t="s">
        <v>919</v>
      </c>
      <c r="C4258" s="117"/>
      <c r="D4258" s="128"/>
      <c r="E4258" s="121">
        <f>E4259+E4260+E4261</f>
        <v>4000</v>
      </c>
      <c r="F4258" s="121">
        <f>F4259+F4260+F4261</f>
        <v>4000</v>
      </c>
      <c r="G4258" s="121">
        <f>G4259+G4260+G4261</f>
        <v>0</v>
      </c>
      <c r="H4258" s="121">
        <f>H4259+H4260+H4261</f>
        <v>0</v>
      </c>
      <c r="I4258" s="121">
        <f t="shared" si="1322"/>
        <v>4000</v>
      </c>
    </row>
    <row r="4259" spans="1:10" s="115" customFormat="1" x14ac:dyDescent="0.2">
      <c r="A4259" s="129">
        <v>3431</v>
      </c>
      <c r="B4259" s="222" t="s">
        <v>153</v>
      </c>
      <c r="C4259" s="111">
        <v>43</v>
      </c>
      <c r="D4259" s="112" t="s">
        <v>25</v>
      </c>
      <c r="E4259" s="179">
        <v>1000</v>
      </c>
      <c r="F4259" s="179">
        <v>1000</v>
      </c>
      <c r="G4259" s="179"/>
      <c r="H4259" s="179"/>
      <c r="I4259" s="179">
        <f t="shared" si="1322"/>
        <v>1000</v>
      </c>
      <c r="J4259" s="120"/>
    </row>
    <row r="4260" spans="1:10" ht="15" x14ac:dyDescent="0.2">
      <c r="A4260" s="129">
        <v>3433</v>
      </c>
      <c r="B4260" s="222" t="s">
        <v>126</v>
      </c>
      <c r="C4260" s="111">
        <v>43</v>
      </c>
      <c r="D4260" s="112" t="s">
        <v>25</v>
      </c>
      <c r="E4260" s="179">
        <v>1000</v>
      </c>
      <c r="F4260" s="179">
        <v>1000</v>
      </c>
      <c r="G4260" s="179"/>
      <c r="H4260" s="179"/>
      <c r="I4260" s="179">
        <f t="shared" si="1322"/>
        <v>1000</v>
      </c>
    </row>
    <row r="4261" spans="1:10" s="115" customFormat="1" x14ac:dyDescent="0.2">
      <c r="A4261" s="129">
        <v>3434</v>
      </c>
      <c r="B4261" s="222" t="s">
        <v>127</v>
      </c>
      <c r="C4261" s="111">
        <v>43</v>
      </c>
      <c r="D4261" s="112" t="s">
        <v>25</v>
      </c>
      <c r="E4261" s="179">
        <v>2000</v>
      </c>
      <c r="F4261" s="179">
        <v>2000</v>
      </c>
      <c r="G4261" s="179"/>
      <c r="H4261" s="179"/>
      <c r="I4261" s="179">
        <f t="shared" si="1322"/>
        <v>2000</v>
      </c>
      <c r="J4261" s="120"/>
    </row>
    <row r="4262" spans="1:10" s="115" customFormat="1" x14ac:dyDescent="0.2">
      <c r="A4262" s="217">
        <v>38</v>
      </c>
      <c r="B4262" s="211" t="s">
        <v>992</v>
      </c>
      <c r="C4262" s="212"/>
      <c r="D4262" s="214"/>
      <c r="E4262" s="215">
        <f t="shared" ref="E4262:H4262" si="1324">E4263</f>
        <v>5000</v>
      </c>
      <c r="F4262" s="215">
        <f t="shared" si="1324"/>
        <v>5000</v>
      </c>
      <c r="G4262" s="215">
        <f t="shared" si="1324"/>
        <v>0</v>
      </c>
      <c r="H4262" s="215">
        <f t="shared" si="1324"/>
        <v>0</v>
      </c>
      <c r="I4262" s="215">
        <f t="shared" si="1322"/>
        <v>5000</v>
      </c>
      <c r="J4262" s="120"/>
    </row>
    <row r="4263" spans="1:10" x14ac:dyDescent="0.2">
      <c r="A4263" s="126">
        <v>383</v>
      </c>
      <c r="B4263" s="228" t="s">
        <v>932</v>
      </c>
      <c r="C4263" s="117"/>
      <c r="D4263" s="128"/>
      <c r="E4263" s="121">
        <f t="shared" ref="E4263:H4263" si="1325">E4264</f>
        <v>5000</v>
      </c>
      <c r="F4263" s="121">
        <f t="shared" si="1325"/>
        <v>5000</v>
      </c>
      <c r="G4263" s="121">
        <f t="shared" si="1325"/>
        <v>0</v>
      </c>
      <c r="H4263" s="121">
        <f t="shared" si="1325"/>
        <v>0</v>
      </c>
      <c r="I4263" s="121">
        <f t="shared" si="1322"/>
        <v>5000</v>
      </c>
    </row>
    <row r="4264" spans="1:10" s="115" customFormat="1" x14ac:dyDescent="0.2">
      <c r="A4264" s="129">
        <v>3831</v>
      </c>
      <c r="B4264" s="222" t="s">
        <v>295</v>
      </c>
      <c r="C4264" s="111">
        <v>43</v>
      </c>
      <c r="D4264" s="112" t="s">
        <v>25</v>
      </c>
      <c r="E4264" s="179">
        <v>5000</v>
      </c>
      <c r="F4264" s="179">
        <v>5000</v>
      </c>
      <c r="G4264" s="179"/>
      <c r="H4264" s="179"/>
      <c r="I4264" s="179">
        <f t="shared" si="1322"/>
        <v>5000</v>
      </c>
      <c r="J4264" s="120"/>
    </row>
    <row r="4265" spans="1:10" s="115" customFormat="1" x14ac:dyDescent="0.2">
      <c r="A4265" s="217">
        <v>41</v>
      </c>
      <c r="B4265" s="211" t="s">
        <v>993</v>
      </c>
      <c r="C4265" s="212"/>
      <c r="D4265" s="214"/>
      <c r="E4265" s="215">
        <f t="shared" ref="E4265:H4265" si="1326">E4266</f>
        <v>20000</v>
      </c>
      <c r="F4265" s="215">
        <f t="shared" si="1326"/>
        <v>20000</v>
      </c>
      <c r="G4265" s="215">
        <f t="shared" si="1326"/>
        <v>0</v>
      </c>
      <c r="H4265" s="215">
        <f t="shared" si="1326"/>
        <v>0</v>
      </c>
      <c r="I4265" s="215">
        <f t="shared" si="1322"/>
        <v>20000</v>
      </c>
      <c r="J4265" s="120"/>
    </row>
    <row r="4266" spans="1:10" x14ac:dyDescent="0.2">
      <c r="A4266" s="126">
        <v>412</v>
      </c>
      <c r="B4266" s="227" t="s">
        <v>935</v>
      </c>
      <c r="C4266" s="117"/>
      <c r="D4266" s="128"/>
      <c r="E4266" s="121">
        <f t="shared" ref="E4266:H4266" si="1327">E4267</f>
        <v>20000</v>
      </c>
      <c r="F4266" s="121">
        <f t="shared" si="1327"/>
        <v>20000</v>
      </c>
      <c r="G4266" s="121">
        <f t="shared" si="1327"/>
        <v>0</v>
      </c>
      <c r="H4266" s="121">
        <f t="shared" si="1327"/>
        <v>0</v>
      </c>
      <c r="I4266" s="121">
        <f t="shared" si="1322"/>
        <v>20000</v>
      </c>
    </row>
    <row r="4267" spans="1:10" s="115" customFormat="1" x14ac:dyDescent="0.2">
      <c r="A4267" s="129">
        <v>4123</v>
      </c>
      <c r="B4267" s="222" t="s">
        <v>133</v>
      </c>
      <c r="C4267" s="111">
        <v>43</v>
      </c>
      <c r="D4267" s="112" t="s">
        <v>25</v>
      </c>
      <c r="E4267" s="179">
        <v>20000</v>
      </c>
      <c r="F4267" s="179">
        <v>20000</v>
      </c>
      <c r="G4267" s="179"/>
      <c r="H4267" s="179"/>
      <c r="I4267" s="179">
        <f t="shared" si="1322"/>
        <v>20000</v>
      </c>
      <c r="J4267" s="120"/>
    </row>
    <row r="4268" spans="1:10" s="115" customFormat="1" x14ac:dyDescent="0.2">
      <c r="A4268" s="217">
        <v>42</v>
      </c>
      <c r="B4268" s="211" t="s">
        <v>994</v>
      </c>
      <c r="C4268" s="212"/>
      <c r="D4268" s="214"/>
      <c r="E4268" s="215">
        <f>E4269+E4275+E4273</f>
        <v>125000</v>
      </c>
      <c r="F4268" s="215">
        <f t="shared" ref="F4268:H4268" si="1328">F4269+F4275+F4273</f>
        <v>125000</v>
      </c>
      <c r="G4268" s="215">
        <f t="shared" si="1328"/>
        <v>0</v>
      </c>
      <c r="H4268" s="215">
        <f t="shared" si="1328"/>
        <v>0</v>
      </c>
      <c r="I4268" s="215">
        <f t="shared" si="1322"/>
        <v>125000</v>
      </c>
      <c r="J4268" s="120"/>
    </row>
    <row r="4269" spans="1:10" x14ac:dyDescent="0.2">
      <c r="A4269" s="126">
        <v>422</v>
      </c>
      <c r="B4269" s="227" t="s">
        <v>921</v>
      </c>
      <c r="C4269" s="117"/>
      <c r="D4269" s="128"/>
      <c r="E4269" s="121">
        <f>E4270+E4271+E4272</f>
        <v>60000</v>
      </c>
      <c r="F4269" s="121">
        <f>F4270+F4271+F4272</f>
        <v>60000</v>
      </c>
      <c r="G4269" s="121">
        <f>G4270+G4271+G4272</f>
        <v>0</v>
      </c>
      <c r="H4269" s="121">
        <f>H4270+H4271+H4272</f>
        <v>0</v>
      </c>
      <c r="I4269" s="121">
        <f t="shared" si="1322"/>
        <v>60000</v>
      </c>
    </row>
    <row r="4270" spans="1:10" s="115" customFormat="1" x14ac:dyDescent="0.2">
      <c r="A4270" s="129">
        <v>4221</v>
      </c>
      <c r="B4270" s="222" t="s">
        <v>129</v>
      </c>
      <c r="C4270" s="111">
        <v>43</v>
      </c>
      <c r="D4270" s="112" t="s">
        <v>25</v>
      </c>
      <c r="E4270" s="179">
        <v>40000</v>
      </c>
      <c r="F4270" s="179">
        <v>40000</v>
      </c>
      <c r="G4270" s="179"/>
      <c r="H4270" s="179"/>
      <c r="I4270" s="179">
        <f t="shared" si="1322"/>
        <v>40000</v>
      </c>
      <c r="J4270" s="120"/>
    </row>
    <row r="4271" spans="1:10" ht="15" x14ac:dyDescent="0.2">
      <c r="A4271" s="129">
        <v>4222</v>
      </c>
      <c r="B4271" s="222" t="s">
        <v>130</v>
      </c>
      <c r="C4271" s="111">
        <v>43</v>
      </c>
      <c r="D4271" s="112" t="s">
        <v>25</v>
      </c>
      <c r="E4271" s="179">
        <v>15000</v>
      </c>
      <c r="F4271" s="179">
        <v>15000</v>
      </c>
      <c r="G4271" s="179"/>
      <c r="H4271" s="179"/>
      <c r="I4271" s="179">
        <f t="shared" si="1322"/>
        <v>15000</v>
      </c>
    </row>
    <row r="4272" spans="1:10" s="115" customFormat="1" x14ac:dyDescent="0.2">
      <c r="A4272" s="129">
        <v>4223</v>
      </c>
      <c r="B4272" s="222" t="s">
        <v>131</v>
      </c>
      <c r="C4272" s="111">
        <v>43</v>
      </c>
      <c r="D4272" s="112" t="s">
        <v>25</v>
      </c>
      <c r="E4272" s="179">
        <v>5000</v>
      </c>
      <c r="F4272" s="179">
        <v>5000</v>
      </c>
      <c r="G4272" s="179"/>
      <c r="H4272" s="179"/>
      <c r="I4272" s="179">
        <f t="shared" si="1322"/>
        <v>5000</v>
      </c>
      <c r="J4272" s="120"/>
    </row>
    <row r="4273" spans="1:10" s="115" customFormat="1" x14ac:dyDescent="0.2">
      <c r="A4273" s="126">
        <v>423</v>
      </c>
      <c r="B4273" s="119" t="s">
        <v>937</v>
      </c>
      <c r="C4273" s="121"/>
      <c r="D4273" s="121"/>
      <c r="E4273" s="121">
        <f>E4274</f>
        <v>50000</v>
      </c>
      <c r="F4273" s="121">
        <f t="shared" ref="F4273:H4273" si="1329">F4274</f>
        <v>50000</v>
      </c>
      <c r="G4273" s="121">
        <f t="shared" si="1329"/>
        <v>0</v>
      </c>
      <c r="H4273" s="121">
        <f t="shared" si="1329"/>
        <v>0</v>
      </c>
      <c r="I4273" s="121">
        <f t="shared" si="1322"/>
        <v>50000</v>
      </c>
      <c r="J4273" s="120"/>
    </row>
    <row r="4274" spans="1:10" s="115" customFormat="1" x14ac:dyDescent="0.2">
      <c r="A4274" s="129">
        <v>4231</v>
      </c>
      <c r="B4274" s="222" t="s">
        <v>128</v>
      </c>
      <c r="C4274" s="111">
        <v>43</v>
      </c>
      <c r="D4274" s="112" t="s">
        <v>25</v>
      </c>
      <c r="E4274" s="179">
        <v>50000</v>
      </c>
      <c r="F4274" s="179">
        <v>50000</v>
      </c>
      <c r="G4274" s="179"/>
      <c r="H4274" s="179"/>
      <c r="I4274" s="179">
        <f t="shared" si="1322"/>
        <v>50000</v>
      </c>
      <c r="J4274" s="120"/>
    </row>
    <row r="4275" spans="1:10" x14ac:dyDescent="0.2">
      <c r="A4275" s="126">
        <v>426</v>
      </c>
      <c r="B4275" s="227" t="s">
        <v>939</v>
      </c>
      <c r="C4275" s="117"/>
      <c r="D4275" s="128"/>
      <c r="E4275" s="121">
        <f>E4276</f>
        <v>15000</v>
      </c>
      <c r="F4275" s="121">
        <f>F4276</f>
        <v>15000</v>
      </c>
      <c r="G4275" s="121">
        <f>G4276</f>
        <v>0</v>
      </c>
      <c r="H4275" s="121">
        <f>H4276</f>
        <v>0</v>
      </c>
      <c r="I4275" s="121">
        <f t="shared" si="1322"/>
        <v>15000</v>
      </c>
    </row>
    <row r="4276" spans="1:10" s="115" customFormat="1" x14ac:dyDescent="0.2">
      <c r="A4276" s="129">
        <v>4262</v>
      </c>
      <c r="B4276" s="222" t="s">
        <v>135</v>
      </c>
      <c r="C4276" s="111">
        <v>43</v>
      </c>
      <c r="D4276" s="112" t="s">
        <v>25</v>
      </c>
      <c r="E4276" s="179">
        <v>15000</v>
      </c>
      <c r="F4276" s="179">
        <v>15000</v>
      </c>
      <c r="G4276" s="179"/>
      <c r="H4276" s="179"/>
      <c r="I4276" s="179">
        <f t="shared" si="1322"/>
        <v>15000</v>
      </c>
      <c r="J4276" s="120"/>
    </row>
    <row r="4277" spans="1:10" s="115" customFormat="1" x14ac:dyDescent="0.2">
      <c r="A4277" s="217">
        <v>45</v>
      </c>
      <c r="B4277" s="211" t="s">
        <v>996</v>
      </c>
      <c r="C4277" s="212"/>
      <c r="D4277" s="214"/>
      <c r="E4277" s="215">
        <f t="shared" ref="E4277:H4277" si="1330">E4278</f>
        <v>100000</v>
      </c>
      <c r="F4277" s="215">
        <f t="shared" si="1330"/>
        <v>100000</v>
      </c>
      <c r="G4277" s="215">
        <f t="shared" si="1330"/>
        <v>0</v>
      </c>
      <c r="H4277" s="215">
        <f t="shared" si="1330"/>
        <v>0</v>
      </c>
      <c r="I4277" s="215">
        <f t="shared" si="1322"/>
        <v>100000</v>
      </c>
      <c r="J4277" s="120"/>
    </row>
    <row r="4278" spans="1:10" s="115" customFormat="1" x14ac:dyDescent="0.2">
      <c r="A4278" s="126">
        <v>451</v>
      </c>
      <c r="B4278" s="144" t="s">
        <v>136</v>
      </c>
      <c r="C4278" s="117"/>
      <c r="D4278" s="128"/>
      <c r="E4278" s="121">
        <f t="shared" ref="E4278:H4278" si="1331">E4279</f>
        <v>100000</v>
      </c>
      <c r="F4278" s="121">
        <f t="shared" si="1331"/>
        <v>100000</v>
      </c>
      <c r="G4278" s="121">
        <f t="shared" si="1331"/>
        <v>0</v>
      </c>
      <c r="H4278" s="121">
        <f t="shared" si="1331"/>
        <v>0</v>
      </c>
      <c r="I4278" s="121">
        <f t="shared" si="1322"/>
        <v>100000</v>
      </c>
      <c r="J4278" s="120"/>
    </row>
    <row r="4279" spans="1:10" ht="15" x14ac:dyDescent="0.2">
      <c r="A4279" s="129">
        <v>4511</v>
      </c>
      <c r="B4279" s="222" t="s">
        <v>136</v>
      </c>
      <c r="C4279" s="111">
        <v>43</v>
      </c>
      <c r="D4279" s="112" t="s">
        <v>25</v>
      </c>
      <c r="E4279" s="179">
        <v>100000</v>
      </c>
      <c r="F4279" s="179">
        <v>100000</v>
      </c>
      <c r="G4279" s="179"/>
      <c r="H4279" s="179"/>
      <c r="I4279" s="179">
        <f t="shared" si="1322"/>
        <v>100000</v>
      </c>
    </row>
    <row r="4280" spans="1:10" ht="31.5" x14ac:dyDescent="0.2">
      <c r="A4280" s="171" t="s">
        <v>754</v>
      </c>
      <c r="B4280" s="173" t="s">
        <v>723</v>
      </c>
      <c r="C4280" s="194"/>
      <c r="D4280" s="194"/>
      <c r="E4280" s="174">
        <f>E4281</f>
        <v>16441550</v>
      </c>
      <c r="F4280" s="174">
        <f>F4281</f>
        <v>15504550</v>
      </c>
      <c r="G4280" s="174">
        <f>G4281</f>
        <v>1000</v>
      </c>
      <c r="H4280" s="174">
        <f>H4281</f>
        <v>0</v>
      </c>
      <c r="I4280" s="174">
        <f t="shared" si="1322"/>
        <v>15503550</v>
      </c>
    </row>
    <row r="4281" spans="1:10" s="115" customFormat="1" x14ac:dyDescent="0.2">
      <c r="A4281" s="207" t="s">
        <v>956</v>
      </c>
      <c r="B4281" s="205" t="s">
        <v>910</v>
      </c>
      <c r="C4281" s="208"/>
      <c r="D4281" s="208"/>
      <c r="E4281" s="209">
        <f t="shared" ref="E4281:H4281" si="1332">E4282+E4286+E4289+E4293</f>
        <v>16441550</v>
      </c>
      <c r="F4281" s="209">
        <f t="shared" si="1332"/>
        <v>15504550</v>
      </c>
      <c r="G4281" s="209">
        <f t="shared" si="1332"/>
        <v>1000</v>
      </c>
      <c r="H4281" s="209">
        <f t="shared" si="1332"/>
        <v>0</v>
      </c>
      <c r="I4281" s="209">
        <f t="shared" si="1322"/>
        <v>15503550</v>
      </c>
      <c r="J4281" s="120"/>
    </row>
    <row r="4282" spans="1:10" s="115" customFormat="1" x14ac:dyDescent="0.2">
      <c r="A4282" s="210" t="s">
        <v>976</v>
      </c>
      <c r="B4282" s="211" t="s">
        <v>987</v>
      </c>
      <c r="C4282" s="212"/>
      <c r="D4282" s="212"/>
      <c r="E4282" s="213">
        <f t="shared" ref="E4282:H4282" si="1333">E4283</f>
        <v>4438218</v>
      </c>
      <c r="F4282" s="213">
        <f t="shared" si="1333"/>
        <v>4218218</v>
      </c>
      <c r="G4282" s="213">
        <f t="shared" si="1333"/>
        <v>0</v>
      </c>
      <c r="H4282" s="213">
        <f t="shared" si="1333"/>
        <v>0</v>
      </c>
      <c r="I4282" s="213">
        <f t="shared" si="1322"/>
        <v>4218218</v>
      </c>
      <c r="J4282" s="120"/>
    </row>
    <row r="4283" spans="1:10" x14ac:dyDescent="0.2">
      <c r="A4283" s="126">
        <v>323</v>
      </c>
      <c r="B4283" s="227" t="s">
        <v>918</v>
      </c>
      <c r="C4283" s="117"/>
      <c r="D4283" s="128"/>
      <c r="E4283" s="121">
        <f>SUM(E4284:E4285)</f>
        <v>4438218</v>
      </c>
      <c r="F4283" s="121">
        <f>SUM(F4284:F4285)</f>
        <v>4218218</v>
      </c>
      <c r="G4283" s="121">
        <f>SUM(G4284:G4285)</f>
        <v>0</v>
      </c>
      <c r="H4283" s="121">
        <f>SUM(H4284:H4285)</f>
        <v>0</v>
      </c>
      <c r="I4283" s="121">
        <f t="shared" si="1322"/>
        <v>4218218</v>
      </c>
    </row>
    <row r="4284" spans="1:10" ht="15" x14ac:dyDescent="0.2">
      <c r="A4284" s="129">
        <v>3232</v>
      </c>
      <c r="B4284" s="222" t="s">
        <v>118</v>
      </c>
      <c r="C4284" s="111">
        <v>11</v>
      </c>
      <c r="D4284" s="112" t="s">
        <v>25</v>
      </c>
      <c r="E4284" s="179">
        <v>3471000</v>
      </c>
      <c r="F4284" s="179">
        <v>3251000</v>
      </c>
      <c r="G4284" s="179"/>
      <c r="H4284" s="179"/>
      <c r="I4284" s="179">
        <f t="shared" si="1322"/>
        <v>3251000</v>
      </c>
    </row>
    <row r="4285" spans="1:10" ht="15" x14ac:dyDescent="0.2">
      <c r="A4285" s="129">
        <v>3237</v>
      </c>
      <c r="B4285" s="222" t="s">
        <v>36</v>
      </c>
      <c r="C4285" s="111">
        <v>11</v>
      </c>
      <c r="D4285" s="112" t="s">
        <v>25</v>
      </c>
      <c r="E4285" s="179">
        <v>967218</v>
      </c>
      <c r="F4285" s="179">
        <v>967218</v>
      </c>
      <c r="G4285" s="179"/>
      <c r="H4285" s="179"/>
      <c r="I4285" s="179">
        <f t="shared" si="1322"/>
        <v>967218</v>
      </c>
    </row>
    <row r="4286" spans="1:10" s="115" customFormat="1" x14ac:dyDescent="0.2">
      <c r="A4286" s="217">
        <v>41</v>
      </c>
      <c r="B4286" s="211" t="s">
        <v>993</v>
      </c>
      <c r="C4286" s="212"/>
      <c r="D4286" s="214"/>
      <c r="E4286" s="215">
        <f t="shared" ref="E4286:H4286" si="1334">E4287</f>
        <v>10000</v>
      </c>
      <c r="F4286" s="215">
        <f t="shared" si="1334"/>
        <v>10000</v>
      </c>
      <c r="G4286" s="215">
        <f t="shared" si="1334"/>
        <v>500</v>
      </c>
      <c r="H4286" s="215">
        <f t="shared" si="1334"/>
        <v>0</v>
      </c>
      <c r="I4286" s="215">
        <f t="shared" si="1322"/>
        <v>9500</v>
      </c>
      <c r="J4286" s="120"/>
    </row>
    <row r="4287" spans="1:10" x14ac:dyDescent="0.2">
      <c r="A4287" s="126">
        <v>411</v>
      </c>
      <c r="B4287" s="119" t="s">
        <v>934</v>
      </c>
      <c r="C4287" s="117"/>
      <c r="D4287" s="128"/>
      <c r="E4287" s="121">
        <f t="shared" ref="E4287:H4287" si="1335">E4288</f>
        <v>10000</v>
      </c>
      <c r="F4287" s="121">
        <f t="shared" si="1335"/>
        <v>10000</v>
      </c>
      <c r="G4287" s="121">
        <f t="shared" si="1335"/>
        <v>500</v>
      </c>
      <c r="H4287" s="121">
        <f t="shared" si="1335"/>
        <v>0</v>
      </c>
      <c r="I4287" s="121">
        <f t="shared" si="1322"/>
        <v>9500</v>
      </c>
    </row>
    <row r="4288" spans="1:10" s="115" customFormat="1" x14ac:dyDescent="0.2">
      <c r="A4288" s="129">
        <v>4111</v>
      </c>
      <c r="B4288" s="222" t="s">
        <v>401</v>
      </c>
      <c r="C4288" s="111">
        <v>11</v>
      </c>
      <c r="D4288" s="112" t="s">
        <v>25</v>
      </c>
      <c r="E4288" s="179">
        <v>10000</v>
      </c>
      <c r="F4288" s="179">
        <v>10000</v>
      </c>
      <c r="G4288" s="179">
        <v>500</v>
      </c>
      <c r="H4288" s="179"/>
      <c r="I4288" s="179">
        <f t="shared" si="1322"/>
        <v>9500</v>
      </c>
      <c r="J4288" s="120"/>
    </row>
    <row r="4289" spans="1:10" s="115" customFormat="1" x14ac:dyDescent="0.2">
      <c r="A4289" s="217">
        <v>42</v>
      </c>
      <c r="B4289" s="211" t="s">
        <v>994</v>
      </c>
      <c r="C4289" s="212"/>
      <c r="D4289" s="214"/>
      <c r="E4289" s="215">
        <f t="shared" ref="E4289:H4289" si="1336">E4290</f>
        <v>10813332</v>
      </c>
      <c r="F4289" s="215">
        <f t="shared" si="1336"/>
        <v>10273332</v>
      </c>
      <c r="G4289" s="215">
        <f t="shared" si="1336"/>
        <v>500</v>
      </c>
      <c r="H4289" s="215">
        <f t="shared" si="1336"/>
        <v>0</v>
      </c>
      <c r="I4289" s="215">
        <f t="shared" si="1322"/>
        <v>10272832</v>
      </c>
      <c r="J4289" s="120"/>
    </row>
    <row r="4290" spans="1:10" x14ac:dyDescent="0.2">
      <c r="A4290" s="126">
        <v>421</v>
      </c>
      <c r="B4290" s="119" t="s">
        <v>936</v>
      </c>
      <c r="C4290" s="117"/>
      <c r="D4290" s="128"/>
      <c r="E4290" s="121">
        <f>SUM(E4291:E4292)</f>
        <v>10813332</v>
      </c>
      <c r="F4290" s="121">
        <f>SUM(F4291:F4292)</f>
        <v>10273332</v>
      </c>
      <c r="G4290" s="121">
        <f>SUM(G4291:G4292)</f>
        <v>500</v>
      </c>
      <c r="H4290" s="121">
        <f>SUM(H4291:H4292)</f>
        <v>0</v>
      </c>
      <c r="I4290" s="121">
        <f t="shared" si="1322"/>
        <v>10272832</v>
      </c>
    </row>
    <row r="4291" spans="1:10" ht="15" x14ac:dyDescent="0.2">
      <c r="A4291" s="129">
        <v>4212</v>
      </c>
      <c r="B4291" s="222" t="s">
        <v>670</v>
      </c>
      <c r="C4291" s="111">
        <v>11</v>
      </c>
      <c r="D4291" s="112" t="s">
        <v>25</v>
      </c>
      <c r="E4291" s="179">
        <v>300000</v>
      </c>
      <c r="F4291" s="179">
        <v>300000</v>
      </c>
      <c r="G4291" s="141">
        <v>500</v>
      </c>
      <c r="H4291" s="179"/>
      <c r="I4291" s="179">
        <f t="shared" si="1322"/>
        <v>299500</v>
      </c>
    </row>
    <row r="4292" spans="1:10" ht="15" x14ac:dyDescent="0.2">
      <c r="A4292" s="129">
        <v>4214</v>
      </c>
      <c r="B4292" s="222" t="s">
        <v>154</v>
      </c>
      <c r="C4292" s="111">
        <v>11</v>
      </c>
      <c r="D4292" s="112" t="s">
        <v>25</v>
      </c>
      <c r="E4292" s="179">
        <v>10513332</v>
      </c>
      <c r="F4292" s="179">
        <v>9973332</v>
      </c>
      <c r="G4292" s="179"/>
      <c r="H4292" s="179"/>
      <c r="I4292" s="179">
        <f t="shared" si="1322"/>
        <v>9973332</v>
      </c>
    </row>
    <row r="4293" spans="1:10" s="115" customFormat="1" x14ac:dyDescent="0.2">
      <c r="A4293" s="217">
        <v>45</v>
      </c>
      <c r="B4293" s="211" t="s">
        <v>996</v>
      </c>
      <c r="C4293" s="212"/>
      <c r="D4293" s="214"/>
      <c r="E4293" s="215">
        <f t="shared" ref="E4293:H4293" si="1337">E4294</f>
        <v>1180000</v>
      </c>
      <c r="F4293" s="215">
        <f t="shared" si="1337"/>
        <v>1003000</v>
      </c>
      <c r="G4293" s="215">
        <f t="shared" si="1337"/>
        <v>0</v>
      </c>
      <c r="H4293" s="215">
        <f t="shared" si="1337"/>
        <v>0</v>
      </c>
      <c r="I4293" s="215">
        <f t="shared" si="1322"/>
        <v>1003000</v>
      </c>
      <c r="J4293" s="120"/>
    </row>
    <row r="4294" spans="1:10" x14ac:dyDescent="0.2">
      <c r="A4294" s="126">
        <v>451</v>
      </c>
      <c r="B4294" s="144" t="s">
        <v>136</v>
      </c>
      <c r="C4294" s="117"/>
      <c r="D4294" s="128"/>
      <c r="E4294" s="121">
        <f t="shared" ref="E4294:H4294" si="1338">E4295</f>
        <v>1180000</v>
      </c>
      <c r="F4294" s="121">
        <f t="shared" si="1338"/>
        <v>1003000</v>
      </c>
      <c r="G4294" s="121">
        <f t="shared" si="1338"/>
        <v>0</v>
      </c>
      <c r="H4294" s="121">
        <f t="shared" si="1338"/>
        <v>0</v>
      </c>
      <c r="I4294" s="121">
        <f t="shared" si="1322"/>
        <v>1003000</v>
      </c>
    </row>
    <row r="4295" spans="1:10" ht="15" x14ac:dyDescent="0.2">
      <c r="A4295" s="129">
        <v>4511</v>
      </c>
      <c r="B4295" s="222" t="s">
        <v>136</v>
      </c>
      <c r="C4295" s="111">
        <v>11</v>
      </c>
      <c r="D4295" s="112" t="s">
        <v>25</v>
      </c>
      <c r="E4295" s="179">
        <v>1180000</v>
      </c>
      <c r="F4295" s="179">
        <v>1003000</v>
      </c>
      <c r="G4295" s="179"/>
      <c r="H4295" s="179"/>
      <c r="I4295" s="179">
        <f t="shared" si="1322"/>
        <v>1003000</v>
      </c>
    </row>
    <row r="4296" spans="1:10" s="115" customFormat="1" ht="47.25" x14ac:dyDescent="0.2">
      <c r="A4296" s="171" t="s">
        <v>755</v>
      </c>
      <c r="B4296" s="173" t="s">
        <v>716</v>
      </c>
      <c r="C4296" s="194"/>
      <c r="D4296" s="194"/>
      <c r="E4296" s="174">
        <f>E4297+E4315</f>
        <v>886000</v>
      </c>
      <c r="F4296" s="174">
        <f>F4297+F4315</f>
        <v>864500</v>
      </c>
      <c r="G4296" s="174">
        <f>G4297+G4315</f>
        <v>0</v>
      </c>
      <c r="H4296" s="174">
        <f>H4297+H4315</f>
        <v>0</v>
      </c>
      <c r="I4296" s="174">
        <f t="shared" si="1322"/>
        <v>864500</v>
      </c>
      <c r="J4296" s="120"/>
    </row>
    <row r="4297" spans="1:10" s="115" customFormat="1" x14ac:dyDescent="0.2">
      <c r="A4297" s="207" t="s">
        <v>946</v>
      </c>
      <c r="B4297" s="205" t="s">
        <v>947</v>
      </c>
      <c r="C4297" s="208"/>
      <c r="D4297" s="208"/>
      <c r="E4297" s="209">
        <f t="shared" ref="E4297:H4297" si="1339">E4298+E4303</f>
        <v>140000</v>
      </c>
      <c r="F4297" s="209">
        <f t="shared" si="1339"/>
        <v>118500</v>
      </c>
      <c r="G4297" s="209">
        <f t="shared" si="1339"/>
        <v>0</v>
      </c>
      <c r="H4297" s="209">
        <f t="shared" si="1339"/>
        <v>0</v>
      </c>
      <c r="I4297" s="209">
        <f t="shared" si="1322"/>
        <v>118500</v>
      </c>
      <c r="J4297" s="120"/>
    </row>
    <row r="4298" spans="1:10" s="115" customFormat="1" x14ac:dyDescent="0.2">
      <c r="A4298" s="210" t="s">
        <v>944</v>
      </c>
      <c r="B4298" s="211" t="s">
        <v>986</v>
      </c>
      <c r="C4298" s="212"/>
      <c r="D4298" s="212"/>
      <c r="E4298" s="213">
        <f t="shared" ref="E4298:H4298" si="1340">E4299+E4301</f>
        <v>34000</v>
      </c>
      <c r="F4298" s="213">
        <f t="shared" si="1340"/>
        <v>36000</v>
      </c>
      <c r="G4298" s="213">
        <f t="shared" si="1340"/>
        <v>0</v>
      </c>
      <c r="H4298" s="213">
        <f t="shared" si="1340"/>
        <v>0</v>
      </c>
      <c r="I4298" s="213">
        <f t="shared" si="1322"/>
        <v>36000</v>
      </c>
      <c r="J4298" s="120"/>
    </row>
    <row r="4299" spans="1:10" s="115" customFormat="1" x14ac:dyDescent="0.2">
      <c r="A4299" s="126">
        <v>311</v>
      </c>
      <c r="B4299" s="226" t="s">
        <v>914</v>
      </c>
      <c r="C4299" s="117"/>
      <c r="D4299" s="128"/>
      <c r="E4299" s="121">
        <f>E4300</f>
        <v>28000</v>
      </c>
      <c r="F4299" s="121">
        <f>F4300</f>
        <v>29000</v>
      </c>
      <c r="G4299" s="121">
        <f>G4300</f>
        <v>0</v>
      </c>
      <c r="H4299" s="121">
        <f>H4300</f>
        <v>0</v>
      </c>
      <c r="I4299" s="121">
        <f t="shared" si="1322"/>
        <v>29000</v>
      </c>
      <c r="J4299" s="120"/>
    </row>
    <row r="4300" spans="1:10" ht="15" x14ac:dyDescent="0.2">
      <c r="A4300" s="129">
        <v>3111</v>
      </c>
      <c r="B4300" s="222" t="s">
        <v>19</v>
      </c>
      <c r="C4300" s="111">
        <v>12</v>
      </c>
      <c r="D4300" s="112" t="s">
        <v>25</v>
      </c>
      <c r="E4300" s="179">
        <v>28000</v>
      </c>
      <c r="F4300" s="179">
        <v>29000</v>
      </c>
      <c r="G4300" s="179"/>
      <c r="H4300" s="179"/>
      <c r="I4300" s="179">
        <f t="shared" si="1322"/>
        <v>29000</v>
      </c>
    </row>
    <row r="4301" spans="1:10" x14ac:dyDescent="0.2">
      <c r="A4301" s="126">
        <v>313</v>
      </c>
      <c r="B4301" s="227" t="s">
        <v>915</v>
      </c>
      <c r="C4301" s="117"/>
      <c r="D4301" s="128"/>
      <c r="E4301" s="121">
        <f>E4302</f>
        <v>6000</v>
      </c>
      <c r="F4301" s="121">
        <f>F4302</f>
        <v>7000</v>
      </c>
      <c r="G4301" s="121">
        <f>G4302</f>
        <v>0</v>
      </c>
      <c r="H4301" s="121">
        <f>H4302</f>
        <v>0</v>
      </c>
      <c r="I4301" s="121">
        <f t="shared" si="1322"/>
        <v>7000</v>
      </c>
    </row>
    <row r="4302" spans="1:10" s="115" customFormat="1" x14ac:dyDescent="0.2">
      <c r="A4302" s="129">
        <v>3132</v>
      </c>
      <c r="B4302" s="222" t="s">
        <v>280</v>
      </c>
      <c r="C4302" s="111">
        <v>12</v>
      </c>
      <c r="D4302" s="112" t="s">
        <v>25</v>
      </c>
      <c r="E4302" s="179">
        <v>6000</v>
      </c>
      <c r="F4302" s="179">
        <v>7000</v>
      </c>
      <c r="G4302" s="179"/>
      <c r="H4302" s="179"/>
      <c r="I4302" s="179">
        <f t="shared" si="1322"/>
        <v>7000</v>
      </c>
      <c r="J4302" s="120"/>
    </row>
    <row r="4303" spans="1:10" s="115" customFormat="1" x14ac:dyDescent="0.2">
      <c r="A4303" s="217">
        <v>32</v>
      </c>
      <c r="B4303" s="211" t="s">
        <v>987</v>
      </c>
      <c r="C4303" s="212"/>
      <c r="D4303" s="214"/>
      <c r="E4303" s="215">
        <f t="shared" ref="E4303:H4303" si="1341">E4304+E4307+E4309+E4313</f>
        <v>106000</v>
      </c>
      <c r="F4303" s="215">
        <f t="shared" si="1341"/>
        <v>82500</v>
      </c>
      <c r="G4303" s="215">
        <f t="shared" si="1341"/>
        <v>0</v>
      </c>
      <c r="H4303" s="215">
        <f t="shared" si="1341"/>
        <v>0</v>
      </c>
      <c r="I4303" s="215">
        <f t="shared" si="1322"/>
        <v>82500</v>
      </c>
      <c r="J4303" s="120"/>
    </row>
    <row r="4304" spans="1:10" x14ac:dyDescent="0.2">
      <c r="A4304" s="126">
        <v>321</v>
      </c>
      <c r="B4304" s="227" t="s">
        <v>916</v>
      </c>
      <c r="C4304" s="117"/>
      <c r="D4304" s="128"/>
      <c r="E4304" s="121">
        <f>E4305+E4306</f>
        <v>14000</v>
      </c>
      <c r="F4304" s="121">
        <f>F4305+F4306</f>
        <v>6500</v>
      </c>
      <c r="G4304" s="121">
        <f>G4305+G4306</f>
        <v>0</v>
      </c>
      <c r="H4304" s="121">
        <f>H4305+H4306</f>
        <v>0</v>
      </c>
      <c r="I4304" s="121">
        <f t="shared" si="1322"/>
        <v>6500</v>
      </c>
    </row>
    <row r="4305" spans="1:10" s="115" customFormat="1" x14ac:dyDescent="0.2">
      <c r="A4305" s="129">
        <v>3211</v>
      </c>
      <c r="B4305" s="222" t="s">
        <v>110</v>
      </c>
      <c r="C4305" s="111">
        <v>12</v>
      </c>
      <c r="D4305" s="112" t="s">
        <v>25</v>
      </c>
      <c r="E4305" s="179">
        <v>13000</v>
      </c>
      <c r="F4305" s="179">
        <v>6000</v>
      </c>
      <c r="G4305" s="179"/>
      <c r="H4305" s="179"/>
      <c r="I4305" s="179">
        <f t="shared" si="1322"/>
        <v>6000</v>
      </c>
      <c r="J4305" s="120"/>
    </row>
    <row r="4306" spans="1:10" ht="15" x14ac:dyDescent="0.2">
      <c r="A4306" s="129">
        <v>3212</v>
      </c>
      <c r="B4306" s="222" t="s">
        <v>111</v>
      </c>
      <c r="C4306" s="111">
        <v>12</v>
      </c>
      <c r="D4306" s="112" t="s">
        <v>25</v>
      </c>
      <c r="E4306" s="179">
        <v>1000</v>
      </c>
      <c r="F4306" s="179">
        <v>500</v>
      </c>
      <c r="G4306" s="179"/>
      <c r="H4306" s="179"/>
      <c r="I4306" s="179">
        <f t="shared" si="1322"/>
        <v>500</v>
      </c>
    </row>
    <row r="4307" spans="1:10" s="115" customFormat="1" x14ac:dyDescent="0.2">
      <c r="A4307" s="126">
        <v>322</v>
      </c>
      <c r="B4307" s="227" t="s">
        <v>917</v>
      </c>
      <c r="C4307" s="117"/>
      <c r="D4307" s="128"/>
      <c r="E4307" s="121">
        <f>E4308</f>
        <v>2000</v>
      </c>
      <c r="F4307" s="121">
        <f>F4308</f>
        <v>1000</v>
      </c>
      <c r="G4307" s="121">
        <f>G4308</f>
        <v>0</v>
      </c>
      <c r="H4307" s="121">
        <f>H4308</f>
        <v>0</v>
      </c>
      <c r="I4307" s="121">
        <f t="shared" si="1322"/>
        <v>1000</v>
      </c>
      <c r="J4307" s="120"/>
    </row>
    <row r="4308" spans="1:10" ht="15" x14ac:dyDescent="0.2">
      <c r="A4308" s="129">
        <v>3223</v>
      </c>
      <c r="B4308" s="222" t="s">
        <v>115</v>
      </c>
      <c r="C4308" s="111">
        <v>12</v>
      </c>
      <c r="D4308" s="112" t="s">
        <v>25</v>
      </c>
      <c r="E4308" s="179">
        <v>2000</v>
      </c>
      <c r="F4308" s="179">
        <v>1000</v>
      </c>
      <c r="G4308" s="179"/>
      <c r="H4308" s="179"/>
      <c r="I4308" s="179">
        <f t="shared" si="1322"/>
        <v>1000</v>
      </c>
    </row>
    <row r="4309" spans="1:10" x14ac:dyDescent="0.2">
      <c r="A4309" s="126">
        <v>323</v>
      </c>
      <c r="B4309" s="227" t="s">
        <v>918</v>
      </c>
      <c r="C4309" s="117"/>
      <c r="D4309" s="128"/>
      <c r="E4309" s="121">
        <f>E4310+E4311+E4312</f>
        <v>88000</v>
      </c>
      <c r="F4309" s="121">
        <f>F4310+F4311+F4312</f>
        <v>75000</v>
      </c>
      <c r="G4309" s="121">
        <f>G4310+G4311+G4312</f>
        <v>0</v>
      </c>
      <c r="H4309" s="121">
        <f>H4310+H4311+H4312</f>
        <v>0</v>
      </c>
      <c r="I4309" s="121">
        <f t="shared" si="1322"/>
        <v>75000</v>
      </c>
    </row>
    <row r="4310" spans="1:10" ht="15" x14ac:dyDescent="0.2">
      <c r="A4310" s="129">
        <v>3235</v>
      </c>
      <c r="B4310" s="222" t="s">
        <v>42</v>
      </c>
      <c r="C4310" s="111">
        <v>12</v>
      </c>
      <c r="D4310" s="112" t="s">
        <v>25</v>
      </c>
      <c r="E4310" s="179">
        <v>1000</v>
      </c>
      <c r="F4310" s="179">
        <v>0</v>
      </c>
      <c r="G4310" s="179"/>
      <c r="H4310" s="179"/>
      <c r="I4310" s="179">
        <f t="shared" si="1322"/>
        <v>0</v>
      </c>
    </row>
    <row r="4311" spans="1:10" s="115" customFormat="1" x14ac:dyDescent="0.2">
      <c r="A4311" s="129">
        <v>3237</v>
      </c>
      <c r="B4311" s="222" t="s">
        <v>36</v>
      </c>
      <c r="C4311" s="111">
        <v>12</v>
      </c>
      <c r="D4311" s="112" t="s">
        <v>25</v>
      </c>
      <c r="E4311" s="179">
        <v>86000</v>
      </c>
      <c r="F4311" s="179">
        <v>75000</v>
      </c>
      <c r="G4311" s="179"/>
      <c r="H4311" s="179"/>
      <c r="I4311" s="179">
        <f t="shared" si="1322"/>
        <v>75000</v>
      </c>
      <c r="J4311" s="120"/>
    </row>
    <row r="4312" spans="1:10" ht="15" x14ac:dyDescent="0.2">
      <c r="A4312" s="129">
        <v>3239</v>
      </c>
      <c r="B4312" s="222" t="s">
        <v>41</v>
      </c>
      <c r="C4312" s="111">
        <v>12</v>
      </c>
      <c r="D4312" s="112" t="s">
        <v>25</v>
      </c>
      <c r="E4312" s="179">
        <v>1000</v>
      </c>
      <c r="F4312" s="179">
        <v>0</v>
      </c>
      <c r="G4312" s="179"/>
      <c r="H4312" s="179"/>
      <c r="I4312" s="179">
        <f t="shared" si="1322"/>
        <v>0</v>
      </c>
    </row>
    <row r="4313" spans="1:10" s="115" customFormat="1" x14ac:dyDescent="0.2">
      <c r="A4313" s="126">
        <v>329</v>
      </c>
      <c r="B4313" s="227" t="s">
        <v>125</v>
      </c>
      <c r="C4313" s="117"/>
      <c r="D4313" s="128"/>
      <c r="E4313" s="121">
        <f>E4314</f>
        <v>2000</v>
      </c>
      <c r="F4313" s="121">
        <f>F4314</f>
        <v>0</v>
      </c>
      <c r="G4313" s="121">
        <f>G4314</f>
        <v>0</v>
      </c>
      <c r="H4313" s="121">
        <f>H4314</f>
        <v>0</v>
      </c>
      <c r="I4313" s="121">
        <f t="shared" si="1322"/>
        <v>0</v>
      </c>
      <c r="J4313" s="120"/>
    </row>
    <row r="4314" spans="1:10" ht="15" x14ac:dyDescent="0.2">
      <c r="A4314" s="129">
        <v>3293</v>
      </c>
      <c r="B4314" s="222" t="s">
        <v>124</v>
      </c>
      <c r="C4314" s="111">
        <v>12</v>
      </c>
      <c r="D4314" s="112" t="s">
        <v>25</v>
      </c>
      <c r="E4314" s="179">
        <v>2000</v>
      </c>
      <c r="F4314" s="179">
        <v>0</v>
      </c>
      <c r="G4314" s="179"/>
      <c r="H4314" s="179"/>
      <c r="I4314" s="179">
        <f t="shared" si="1322"/>
        <v>0</v>
      </c>
    </row>
    <row r="4315" spans="1:10" s="115" customFormat="1" x14ac:dyDescent="0.2">
      <c r="A4315" s="207" t="s">
        <v>948</v>
      </c>
      <c r="B4315" s="205" t="s">
        <v>949</v>
      </c>
      <c r="C4315" s="208"/>
      <c r="D4315" s="208"/>
      <c r="E4315" s="209">
        <f t="shared" ref="E4315:H4315" si="1342">E4316+E4321</f>
        <v>746000</v>
      </c>
      <c r="F4315" s="209">
        <f t="shared" si="1342"/>
        <v>746000</v>
      </c>
      <c r="G4315" s="209">
        <f t="shared" si="1342"/>
        <v>0</v>
      </c>
      <c r="H4315" s="209">
        <f t="shared" si="1342"/>
        <v>0</v>
      </c>
      <c r="I4315" s="209">
        <f t="shared" ref="I4315:I4378" si="1343">F4315-G4315+H4315</f>
        <v>746000</v>
      </c>
      <c r="J4315" s="120"/>
    </row>
    <row r="4316" spans="1:10" s="115" customFormat="1" x14ac:dyDescent="0.2">
      <c r="A4316" s="210" t="s">
        <v>944</v>
      </c>
      <c r="B4316" s="211" t="s">
        <v>986</v>
      </c>
      <c r="C4316" s="212"/>
      <c r="D4316" s="212"/>
      <c r="E4316" s="213">
        <f t="shared" ref="E4316:H4316" si="1344">E4317+E4319</f>
        <v>190000</v>
      </c>
      <c r="F4316" s="213">
        <f t="shared" si="1344"/>
        <v>208000</v>
      </c>
      <c r="G4316" s="213">
        <f t="shared" si="1344"/>
        <v>0</v>
      </c>
      <c r="H4316" s="213">
        <f t="shared" si="1344"/>
        <v>0</v>
      </c>
      <c r="I4316" s="213">
        <f t="shared" si="1343"/>
        <v>208000</v>
      </c>
      <c r="J4316" s="120"/>
    </row>
    <row r="4317" spans="1:10" x14ac:dyDescent="0.2">
      <c r="A4317" s="126">
        <v>311</v>
      </c>
      <c r="B4317" s="226" t="s">
        <v>914</v>
      </c>
      <c r="C4317" s="117"/>
      <c r="D4317" s="128"/>
      <c r="E4317" s="121">
        <f>E4318</f>
        <v>160000</v>
      </c>
      <c r="F4317" s="121">
        <f>F4318</f>
        <v>170000</v>
      </c>
      <c r="G4317" s="121">
        <f>G4318</f>
        <v>0</v>
      </c>
      <c r="H4317" s="121">
        <f>H4318</f>
        <v>0</v>
      </c>
      <c r="I4317" s="121">
        <f t="shared" si="1343"/>
        <v>170000</v>
      </c>
    </row>
    <row r="4318" spans="1:10" s="115" customFormat="1" x14ac:dyDescent="0.2">
      <c r="A4318" s="129">
        <v>3111</v>
      </c>
      <c r="B4318" s="222" t="s">
        <v>19</v>
      </c>
      <c r="C4318" s="111">
        <v>559</v>
      </c>
      <c r="D4318" s="112" t="s">
        <v>25</v>
      </c>
      <c r="E4318" s="179">
        <v>160000</v>
      </c>
      <c r="F4318" s="179">
        <v>170000</v>
      </c>
      <c r="G4318" s="179"/>
      <c r="H4318" s="179"/>
      <c r="I4318" s="179">
        <f t="shared" si="1343"/>
        <v>170000</v>
      </c>
      <c r="J4318" s="120"/>
    </row>
    <row r="4319" spans="1:10" x14ac:dyDescent="0.2">
      <c r="A4319" s="126">
        <v>313</v>
      </c>
      <c r="B4319" s="227" t="s">
        <v>915</v>
      </c>
      <c r="C4319" s="117"/>
      <c r="D4319" s="128"/>
      <c r="E4319" s="121">
        <f>E4320</f>
        <v>30000</v>
      </c>
      <c r="F4319" s="121">
        <f>F4320</f>
        <v>38000</v>
      </c>
      <c r="G4319" s="121">
        <f>G4320</f>
        <v>0</v>
      </c>
      <c r="H4319" s="121">
        <f>H4320</f>
        <v>0</v>
      </c>
      <c r="I4319" s="121">
        <f t="shared" si="1343"/>
        <v>38000</v>
      </c>
    </row>
    <row r="4320" spans="1:10" ht="15" x14ac:dyDescent="0.2">
      <c r="A4320" s="129">
        <v>3132</v>
      </c>
      <c r="B4320" s="222" t="s">
        <v>280</v>
      </c>
      <c r="C4320" s="111">
        <v>559</v>
      </c>
      <c r="D4320" s="112" t="s">
        <v>25</v>
      </c>
      <c r="E4320" s="179">
        <v>30000</v>
      </c>
      <c r="F4320" s="179">
        <v>38000</v>
      </c>
      <c r="G4320" s="179"/>
      <c r="H4320" s="179"/>
      <c r="I4320" s="179">
        <f t="shared" si="1343"/>
        <v>38000</v>
      </c>
    </row>
    <row r="4321" spans="1:10" s="115" customFormat="1" x14ac:dyDescent="0.2">
      <c r="A4321" s="217">
        <v>32</v>
      </c>
      <c r="B4321" s="211" t="s">
        <v>987</v>
      </c>
      <c r="C4321" s="212"/>
      <c r="D4321" s="214"/>
      <c r="E4321" s="215">
        <f t="shared" ref="E4321:H4321" si="1345">E4322+E4325+E4327+E4331</f>
        <v>556000</v>
      </c>
      <c r="F4321" s="215">
        <f t="shared" si="1345"/>
        <v>538000</v>
      </c>
      <c r="G4321" s="215">
        <f t="shared" si="1345"/>
        <v>0</v>
      </c>
      <c r="H4321" s="215">
        <f t="shared" si="1345"/>
        <v>0</v>
      </c>
      <c r="I4321" s="215">
        <f t="shared" si="1343"/>
        <v>538000</v>
      </c>
      <c r="J4321" s="120"/>
    </row>
    <row r="4322" spans="1:10" x14ac:dyDescent="0.2">
      <c r="A4322" s="126">
        <v>321</v>
      </c>
      <c r="B4322" s="227" t="s">
        <v>916</v>
      </c>
      <c r="C4322" s="117"/>
      <c r="D4322" s="128"/>
      <c r="E4322" s="121">
        <f>E4323+E4324</f>
        <v>101000</v>
      </c>
      <c r="F4322" s="121">
        <f>F4323+F4324</f>
        <v>101000</v>
      </c>
      <c r="G4322" s="121">
        <f>G4323+G4324</f>
        <v>0</v>
      </c>
      <c r="H4322" s="121">
        <f>H4323+H4324</f>
        <v>0</v>
      </c>
      <c r="I4322" s="121">
        <f t="shared" si="1343"/>
        <v>101000</v>
      </c>
    </row>
    <row r="4323" spans="1:10" s="115" customFormat="1" x14ac:dyDescent="0.2">
      <c r="A4323" s="129">
        <v>3211</v>
      </c>
      <c r="B4323" s="222" t="s">
        <v>110</v>
      </c>
      <c r="C4323" s="111">
        <v>559</v>
      </c>
      <c r="D4323" s="112" t="s">
        <v>25</v>
      </c>
      <c r="E4323" s="179">
        <v>95000</v>
      </c>
      <c r="F4323" s="179">
        <v>95000</v>
      </c>
      <c r="G4323" s="179"/>
      <c r="H4323" s="179"/>
      <c r="I4323" s="179">
        <f t="shared" si="1343"/>
        <v>95000</v>
      </c>
      <c r="J4323" s="120"/>
    </row>
    <row r="4324" spans="1:10" ht="15" x14ac:dyDescent="0.2">
      <c r="A4324" s="129">
        <v>3212</v>
      </c>
      <c r="B4324" s="222" t="s">
        <v>111</v>
      </c>
      <c r="C4324" s="111">
        <v>559</v>
      </c>
      <c r="D4324" s="112" t="s">
        <v>25</v>
      </c>
      <c r="E4324" s="179">
        <v>6000</v>
      </c>
      <c r="F4324" s="179">
        <v>6000</v>
      </c>
      <c r="G4324" s="179"/>
      <c r="H4324" s="179"/>
      <c r="I4324" s="179">
        <f t="shared" si="1343"/>
        <v>6000</v>
      </c>
    </row>
    <row r="4325" spans="1:10" x14ac:dyDescent="0.2">
      <c r="A4325" s="126">
        <v>322</v>
      </c>
      <c r="B4325" s="227" t="s">
        <v>917</v>
      </c>
      <c r="C4325" s="117"/>
      <c r="D4325" s="128"/>
      <c r="E4325" s="121">
        <f>E4326</f>
        <v>17000</v>
      </c>
      <c r="F4325" s="121">
        <f>F4326</f>
        <v>17000</v>
      </c>
      <c r="G4325" s="121">
        <f>G4326</f>
        <v>0</v>
      </c>
      <c r="H4325" s="121">
        <f>H4326</f>
        <v>0</v>
      </c>
      <c r="I4325" s="121">
        <f t="shared" si="1343"/>
        <v>17000</v>
      </c>
    </row>
    <row r="4326" spans="1:10" ht="15" x14ac:dyDescent="0.2">
      <c r="A4326" s="129">
        <v>3223</v>
      </c>
      <c r="B4326" s="222" t="s">
        <v>115</v>
      </c>
      <c r="C4326" s="111">
        <v>559</v>
      </c>
      <c r="D4326" s="112" t="s">
        <v>25</v>
      </c>
      <c r="E4326" s="179">
        <v>17000</v>
      </c>
      <c r="F4326" s="179">
        <v>17000</v>
      </c>
      <c r="G4326" s="179"/>
      <c r="H4326" s="179"/>
      <c r="I4326" s="179">
        <f t="shared" si="1343"/>
        <v>17000</v>
      </c>
    </row>
    <row r="4327" spans="1:10" s="115" customFormat="1" x14ac:dyDescent="0.2">
      <c r="A4327" s="126">
        <v>323</v>
      </c>
      <c r="B4327" s="227" t="s">
        <v>918</v>
      </c>
      <c r="C4327" s="117"/>
      <c r="D4327" s="128"/>
      <c r="E4327" s="121">
        <f>E4328+E4329+E4330</f>
        <v>430000</v>
      </c>
      <c r="F4327" s="121">
        <f>F4328+F4329+F4330</f>
        <v>412000</v>
      </c>
      <c r="G4327" s="121">
        <f>G4328+G4329+G4330</f>
        <v>0</v>
      </c>
      <c r="H4327" s="121">
        <f>H4328+H4329+H4330</f>
        <v>0</v>
      </c>
      <c r="I4327" s="121">
        <f t="shared" si="1343"/>
        <v>412000</v>
      </c>
      <c r="J4327" s="120"/>
    </row>
    <row r="4328" spans="1:10" ht="15" x14ac:dyDescent="0.2">
      <c r="A4328" s="129">
        <v>3235</v>
      </c>
      <c r="B4328" s="222" t="s">
        <v>42</v>
      </c>
      <c r="C4328" s="111">
        <v>559</v>
      </c>
      <c r="D4328" s="112" t="s">
        <v>25</v>
      </c>
      <c r="E4328" s="179">
        <v>8000</v>
      </c>
      <c r="F4328" s="179">
        <v>0</v>
      </c>
      <c r="G4328" s="179"/>
      <c r="H4328" s="179"/>
      <c r="I4328" s="179">
        <f t="shared" si="1343"/>
        <v>0</v>
      </c>
    </row>
    <row r="4329" spans="1:10" ht="15" x14ac:dyDescent="0.2">
      <c r="A4329" s="129">
        <v>3237</v>
      </c>
      <c r="B4329" s="222" t="s">
        <v>36</v>
      </c>
      <c r="C4329" s="111">
        <v>559</v>
      </c>
      <c r="D4329" s="112" t="s">
        <v>25</v>
      </c>
      <c r="E4329" s="179">
        <v>412000</v>
      </c>
      <c r="F4329" s="179">
        <v>412000</v>
      </c>
      <c r="G4329" s="179"/>
      <c r="H4329" s="179"/>
      <c r="I4329" s="179">
        <f t="shared" si="1343"/>
        <v>412000</v>
      </c>
    </row>
    <row r="4330" spans="1:10" s="115" customFormat="1" x14ac:dyDescent="0.2">
      <c r="A4330" s="129">
        <v>3239</v>
      </c>
      <c r="B4330" s="222" t="s">
        <v>41</v>
      </c>
      <c r="C4330" s="111">
        <v>559</v>
      </c>
      <c r="D4330" s="112" t="s">
        <v>25</v>
      </c>
      <c r="E4330" s="179">
        <v>10000</v>
      </c>
      <c r="F4330" s="179">
        <v>0</v>
      </c>
      <c r="G4330" s="179"/>
      <c r="H4330" s="179"/>
      <c r="I4330" s="179">
        <f t="shared" si="1343"/>
        <v>0</v>
      </c>
      <c r="J4330" s="120"/>
    </row>
    <row r="4331" spans="1:10" x14ac:dyDescent="0.2">
      <c r="A4331" s="126">
        <v>329</v>
      </c>
      <c r="B4331" s="227" t="s">
        <v>125</v>
      </c>
      <c r="C4331" s="117"/>
      <c r="D4331" s="128"/>
      <c r="E4331" s="121">
        <f>E4332</f>
        <v>8000</v>
      </c>
      <c r="F4331" s="121">
        <f>F4332</f>
        <v>8000</v>
      </c>
      <c r="G4331" s="121">
        <f>G4332</f>
        <v>0</v>
      </c>
      <c r="H4331" s="121">
        <f>H4332</f>
        <v>0</v>
      </c>
      <c r="I4331" s="121">
        <f t="shared" si="1343"/>
        <v>8000</v>
      </c>
    </row>
    <row r="4332" spans="1:10" ht="15" x14ac:dyDescent="0.2">
      <c r="A4332" s="129">
        <v>3293</v>
      </c>
      <c r="B4332" s="222" t="s">
        <v>124</v>
      </c>
      <c r="C4332" s="111">
        <v>559</v>
      </c>
      <c r="D4332" s="112" t="s">
        <v>25</v>
      </c>
      <c r="E4332" s="179">
        <v>8000</v>
      </c>
      <c r="F4332" s="179">
        <v>8000</v>
      </c>
      <c r="G4332" s="179"/>
      <c r="H4332" s="179"/>
      <c r="I4332" s="179">
        <f t="shared" si="1343"/>
        <v>8000</v>
      </c>
    </row>
    <row r="4333" spans="1:10" s="115" customFormat="1" ht="31.5" x14ac:dyDescent="0.2">
      <c r="A4333" s="171" t="s">
        <v>757</v>
      </c>
      <c r="B4333" s="173" t="s">
        <v>756</v>
      </c>
      <c r="C4333" s="194"/>
      <c r="D4333" s="194"/>
      <c r="E4333" s="174">
        <f>E4334+E4352+E4370</f>
        <v>673000</v>
      </c>
      <c r="F4333" s="174">
        <f>F4334+F4352+F4370</f>
        <v>673000</v>
      </c>
      <c r="G4333" s="174">
        <f>G4334+G4352+G4370</f>
        <v>0</v>
      </c>
      <c r="H4333" s="174">
        <f>H4334+H4352+H4370</f>
        <v>0</v>
      </c>
      <c r="I4333" s="174">
        <f t="shared" si="1343"/>
        <v>673000</v>
      </c>
      <c r="J4333" s="120"/>
    </row>
    <row r="4334" spans="1:10" s="115" customFormat="1" x14ac:dyDescent="0.2">
      <c r="A4334" s="207" t="s">
        <v>946</v>
      </c>
      <c r="B4334" s="205" t="s">
        <v>947</v>
      </c>
      <c r="C4334" s="208"/>
      <c r="D4334" s="208"/>
      <c r="E4334" s="209">
        <f t="shared" ref="E4334:H4334" si="1346">E4335+E4340+E4349</f>
        <v>110000</v>
      </c>
      <c r="F4334" s="209">
        <f t="shared" si="1346"/>
        <v>110000</v>
      </c>
      <c r="G4334" s="209">
        <f t="shared" si="1346"/>
        <v>0</v>
      </c>
      <c r="H4334" s="209">
        <f t="shared" si="1346"/>
        <v>0</v>
      </c>
      <c r="I4334" s="209">
        <f t="shared" si="1343"/>
        <v>110000</v>
      </c>
      <c r="J4334" s="120"/>
    </row>
    <row r="4335" spans="1:10" s="115" customFormat="1" x14ac:dyDescent="0.2">
      <c r="A4335" s="210" t="s">
        <v>944</v>
      </c>
      <c r="B4335" s="211" t="s">
        <v>986</v>
      </c>
      <c r="C4335" s="212"/>
      <c r="D4335" s="212"/>
      <c r="E4335" s="213">
        <f t="shared" ref="E4335:H4335" si="1347">E4336+E4338</f>
        <v>26500</v>
      </c>
      <c r="F4335" s="213">
        <f t="shared" si="1347"/>
        <v>26500</v>
      </c>
      <c r="G4335" s="213">
        <f t="shared" si="1347"/>
        <v>0</v>
      </c>
      <c r="H4335" s="213">
        <f t="shared" si="1347"/>
        <v>0</v>
      </c>
      <c r="I4335" s="213">
        <f t="shared" si="1343"/>
        <v>26500</v>
      </c>
      <c r="J4335" s="120"/>
    </row>
    <row r="4336" spans="1:10" s="115" customFormat="1" x14ac:dyDescent="0.2">
      <c r="A4336" s="126">
        <v>311</v>
      </c>
      <c r="B4336" s="226" t="s">
        <v>914</v>
      </c>
      <c r="C4336" s="117"/>
      <c r="D4336" s="128"/>
      <c r="E4336" s="121">
        <f>E4337</f>
        <v>22000</v>
      </c>
      <c r="F4336" s="121">
        <f>F4337</f>
        <v>22000</v>
      </c>
      <c r="G4336" s="121">
        <f>G4337</f>
        <v>0</v>
      </c>
      <c r="H4336" s="121">
        <f>H4337</f>
        <v>0</v>
      </c>
      <c r="I4336" s="121">
        <f t="shared" si="1343"/>
        <v>22000</v>
      </c>
      <c r="J4336" s="120"/>
    </row>
    <row r="4337" spans="1:10" ht="15" x14ac:dyDescent="0.2">
      <c r="A4337" s="129">
        <v>3111</v>
      </c>
      <c r="B4337" s="222" t="s">
        <v>19</v>
      </c>
      <c r="C4337" s="111">
        <v>12</v>
      </c>
      <c r="D4337" s="112" t="s">
        <v>25</v>
      </c>
      <c r="E4337" s="179">
        <v>22000</v>
      </c>
      <c r="F4337" s="179">
        <v>22000</v>
      </c>
      <c r="G4337" s="179"/>
      <c r="H4337" s="179"/>
      <c r="I4337" s="179">
        <f t="shared" si="1343"/>
        <v>22000</v>
      </c>
    </row>
    <row r="4338" spans="1:10" x14ac:dyDescent="0.2">
      <c r="A4338" s="126">
        <v>313</v>
      </c>
      <c r="B4338" s="227" t="s">
        <v>915</v>
      </c>
      <c r="C4338" s="117"/>
      <c r="D4338" s="128"/>
      <c r="E4338" s="121">
        <f>E4339</f>
        <v>4500</v>
      </c>
      <c r="F4338" s="121">
        <f>F4339</f>
        <v>4500</v>
      </c>
      <c r="G4338" s="121">
        <f>G4339</f>
        <v>0</v>
      </c>
      <c r="H4338" s="121">
        <f>H4339</f>
        <v>0</v>
      </c>
      <c r="I4338" s="121">
        <f t="shared" si="1343"/>
        <v>4500</v>
      </c>
    </row>
    <row r="4339" spans="1:10" s="115" customFormat="1" x14ac:dyDescent="0.2">
      <c r="A4339" s="129">
        <v>3132</v>
      </c>
      <c r="B4339" s="222" t="s">
        <v>280</v>
      </c>
      <c r="C4339" s="111">
        <v>12</v>
      </c>
      <c r="D4339" s="112" t="s">
        <v>25</v>
      </c>
      <c r="E4339" s="179">
        <v>4500</v>
      </c>
      <c r="F4339" s="179">
        <v>4500</v>
      </c>
      <c r="G4339" s="179"/>
      <c r="H4339" s="179"/>
      <c r="I4339" s="179">
        <f t="shared" si="1343"/>
        <v>4500</v>
      </c>
      <c r="J4339" s="120"/>
    </row>
    <row r="4340" spans="1:10" s="115" customFormat="1" x14ac:dyDescent="0.2">
      <c r="A4340" s="217">
        <v>32</v>
      </c>
      <c r="B4340" s="211" t="s">
        <v>987</v>
      </c>
      <c r="C4340" s="212"/>
      <c r="D4340" s="214"/>
      <c r="E4340" s="215">
        <f t="shared" ref="E4340:H4340" si="1348">E4341+E4343+E4347</f>
        <v>82500</v>
      </c>
      <c r="F4340" s="215">
        <f t="shared" si="1348"/>
        <v>82500</v>
      </c>
      <c r="G4340" s="215">
        <f t="shared" si="1348"/>
        <v>0</v>
      </c>
      <c r="H4340" s="215">
        <f t="shared" si="1348"/>
        <v>0</v>
      </c>
      <c r="I4340" s="215">
        <f t="shared" si="1343"/>
        <v>82500</v>
      </c>
      <c r="J4340" s="120"/>
    </row>
    <row r="4341" spans="1:10" s="115" customFormat="1" x14ac:dyDescent="0.2">
      <c r="A4341" s="126">
        <v>321</v>
      </c>
      <c r="B4341" s="227" t="s">
        <v>916</v>
      </c>
      <c r="C4341" s="117"/>
      <c r="D4341" s="128"/>
      <c r="E4341" s="121">
        <f>E4342</f>
        <v>5000</v>
      </c>
      <c r="F4341" s="121">
        <f>F4342</f>
        <v>5000</v>
      </c>
      <c r="G4341" s="121">
        <f>G4342</f>
        <v>0</v>
      </c>
      <c r="H4341" s="121">
        <f>H4342</f>
        <v>0</v>
      </c>
      <c r="I4341" s="121">
        <f t="shared" si="1343"/>
        <v>5000</v>
      </c>
      <c r="J4341" s="120"/>
    </row>
    <row r="4342" spans="1:10" ht="15" x14ac:dyDescent="0.2">
      <c r="A4342" s="129">
        <v>3211</v>
      </c>
      <c r="B4342" s="222" t="s">
        <v>110</v>
      </c>
      <c r="C4342" s="111">
        <v>12</v>
      </c>
      <c r="D4342" s="112" t="s">
        <v>25</v>
      </c>
      <c r="E4342" s="179">
        <v>5000</v>
      </c>
      <c r="F4342" s="179">
        <v>5000</v>
      </c>
      <c r="G4342" s="179"/>
      <c r="H4342" s="179"/>
      <c r="I4342" s="179">
        <f t="shared" si="1343"/>
        <v>5000</v>
      </c>
    </row>
    <row r="4343" spans="1:10" x14ac:dyDescent="0.2">
      <c r="A4343" s="126">
        <v>323</v>
      </c>
      <c r="B4343" s="227" t="s">
        <v>918</v>
      </c>
      <c r="C4343" s="117"/>
      <c r="D4343" s="128"/>
      <c r="E4343" s="121">
        <f>E4344+E4345+E4346</f>
        <v>74000</v>
      </c>
      <c r="F4343" s="121">
        <f>F4344+F4345+F4346</f>
        <v>74000</v>
      </c>
      <c r="G4343" s="121">
        <f>G4344+G4345+G4346</f>
        <v>0</v>
      </c>
      <c r="H4343" s="121">
        <f>H4344+H4345+H4346</f>
        <v>0</v>
      </c>
      <c r="I4343" s="121">
        <f t="shared" si="1343"/>
        <v>74000</v>
      </c>
    </row>
    <row r="4344" spans="1:10" ht="15" x14ac:dyDescent="0.2">
      <c r="A4344" s="129">
        <v>3233</v>
      </c>
      <c r="B4344" s="222" t="s">
        <v>119</v>
      </c>
      <c r="C4344" s="111">
        <v>12</v>
      </c>
      <c r="D4344" s="112" t="s">
        <v>25</v>
      </c>
      <c r="E4344" s="179">
        <v>2000</v>
      </c>
      <c r="F4344" s="179">
        <v>2000</v>
      </c>
      <c r="G4344" s="179"/>
      <c r="H4344" s="179"/>
      <c r="I4344" s="179">
        <f t="shared" si="1343"/>
        <v>2000</v>
      </c>
    </row>
    <row r="4345" spans="1:10" s="115" customFormat="1" x14ac:dyDescent="0.2">
      <c r="A4345" s="129">
        <v>3235</v>
      </c>
      <c r="B4345" s="222" t="s">
        <v>42</v>
      </c>
      <c r="C4345" s="111">
        <v>12</v>
      </c>
      <c r="D4345" s="112" t="s">
        <v>25</v>
      </c>
      <c r="E4345" s="179">
        <v>2000</v>
      </c>
      <c r="F4345" s="179">
        <v>2000</v>
      </c>
      <c r="G4345" s="179"/>
      <c r="H4345" s="179"/>
      <c r="I4345" s="179">
        <f t="shared" si="1343"/>
        <v>2000</v>
      </c>
      <c r="J4345" s="120"/>
    </row>
    <row r="4346" spans="1:10" ht="15" x14ac:dyDescent="0.2">
      <c r="A4346" s="129">
        <v>3237</v>
      </c>
      <c r="B4346" s="222" t="s">
        <v>36</v>
      </c>
      <c r="C4346" s="111">
        <v>12</v>
      </c>
      <c r="D4346" s="112" t="s">
        <v>25</v>
      </c>
      <c r="E4346" s="179">
        <v>70000</v>
      </c>
      <c r="F4346" s="179">
        <v>70000</v>
      </c>
      <c r="G4346" s="179"/>
      <c r="H4346" s="179"/>
      <c r="I4346" s="179">
        <f t="shared" si="1343"/>
        <v>70000</v>
      </c>
    </row>
    <row r="4347" spans="1:10" x14ac:dyDescent="0.2">
      <c r="A4347" s="126">
        <v>329</v>
      </c>
      <c r="B4347" s="227" t="s">
        <v>125</v>
      </c>
      <c r="C4347" s="117"/>
      <c r="D4347" s="128"/>
      <c r="E4347" s="121">
        <f>E4348</f>
        <v>3500</v>
      </c>
      <c r="F4347" s="121">
        <f>F4348</f>
        <v>3500</v>
      </c>
      <c r="G4347" s="121">
        <f>G4348</f>
        <v>0</v>
      </c>
      <c r="H4347" s="121">
        <f>H4348</f>
        <v>0</v>
      </c>
      <c r="I4347" s="121">
        <f t="shared" si="1343"/>
        <v>3500</v>
      </c>
    </row>
    <row r="4348" spans="1:10" s="115" customFormat="1" x14ac:dyDescent="0.2">
      <c r="A4348" s="129">
        <v>3293</v>
      </c>
      <c r="B4348" s="222" t="s">
        <v>124</v>
      </c>
      <c r="C4348" s="111">
        <v>12</v>
      </c>
      <c r="D4348" s="112" t="s">
        <v>25</v>
      </c>
      <c r="E4348" s="179">
        <v>3500</v>
      </c>
      <c r="F4348" s="179">
        <v>3500</v>
      </c>
      <c r="G4348" s="179"/>
      <c r="H4348" s="179"/>
      <c r="I4348" s="179">
        <f t="shared" si="1343"/>
        <v>3500</v>
      </c>
      <c r="J4348" s="120"/>
    </row>
    <row r="4349" spans="1:10" s="115" customFormat="1" x14ac:dyDescent="0.2">
      <c r="A4349" s="217">
        <v>41</v>
      </c>
      <c r="B4349" s="211" t="s">
        <v>993</v>
      </c>
      <c r="C4349" s="212"/>
      <c r="D4349" s="214"/>
      <c r="E4349" s="215">
        <f t="shared" ref="E4349:H4349" si="1349">E4350</f>
        <v>1000</v>
      </c>
      <c r="F4349" s="215">
        <f t="shared" si="1349"/>
        <v>1000</v>
      </c>
      <c r="G4349" s="215">
        <f t="shared" si="1349"/>
        <v>0</v>
      </c>
      <c r="H4349" s="215">
        <f t="shared" si="1349"/>
        <v>0</v>
      </c>
      <c r="I4349" s="215">
        <f t="shared" si="1343"/>
        <v>1000</v>
      </c>
      <c r="J4349" s="120"/>
    </row>
    <row r="4350" spans="1:10" x14ac:dyDescent="0.2">
      <c r="A4350" s="126">
        <v>412</v>
      </c>
      <c r="B4350" s="227" t="s">
        <v>935</v>
      </c>
      <c r="C4350" s="117"/>
      <c r="D4350" s="128"/>
      <c r="E4350" s="121">
        <f t="shared" ref="E4350:H4350" si="1350">E4351</f>
        <v>1000</v>
      </c>
      <c r="F4350" s="121">
        <f t="shared" si="1350"/>
        <v>1000</v>
      </c>
      <c r="G4350" s="121">
        <f t="shared" si="1350"/>
        <v>0</v>
      </c>
      <c r="H4350" s="121">
        <f t="shared" si="1350"/>
        <v>0</v>
      </c>
      <c r="I4350" s="121">
        <f t="shared" si="1343"/>
        <v>1000</v>
      </c>
    </row>
    <row r="4351" spans="1:10" s="115" customFormat="1" x14ac:dyDescent="0.2">
      <c r="A4351" s="129">
        <v>4126</v>
      </c>
      <c r="B4351" s="222" t="s">
        <v>4</v>
      </c>
      <c r="C4351" s="111">
        <v>12</v>
      </c>
      <c r="D4351" s="112" t="s">
        <v>25</v>
      </c>
      <c r="E4351" s="179">
        <v>1000</v>
      </c>
      <c r="F4351" s="179">
        <v>1000</v>
      </c>
      <c r="G4351" s="179"/>
      <c r="H4351" s="179"/>
      <c r="I4351" s="179">
        <f t="shared" si="1343"/>
        <v>1000</v>
      </c>
      <c r="J4351" s="120"/>
    </row>
    <row r="4352" spans="1:10" s="115" customFormat="1" x14ac:dyDescent="0.2">
      <c r="A4352" s="207" t="s">
        <v>952</v>
      </c>
      <c r="B4352" s="205" t="s">
        <v>953</v>
      </c>
      <c r="C4352" s="208"/>
      <c r="D4352" s="208"/>
      <c r="E4352" s="209">
        <f t="shared" ref="E4352:H4352" si="1351">E4353+E4358+E4367</f>
        <v>9000</v>
      </c>
      <c r="F4352" s="209">
        <f t="shared" si="1351"/>
        <v>9000</v>
      </c>
      <c r="G4352" s="209">
        <f t="shared" si="1351"/>
        <v>0</v>
      </c>
      <c r="H4352" s="209">
        <f t="shared" si="1351"/>
        <v>0</v>
      </c>
      <c r="I4352" s="209">
        <f t="shared" si="1343"/>
        <v>9000</v>
      </c>
      <c r="J4352" s="120"/>
    </row>
    <row r="4353" spans="1:10" s="115" customFormat="1" x14ac:dyDescent="0.2">
      <c r="A4353" s="210" t="s">
        <v>944</v>
      </c>
      <c r="B4353" s="211" t="s">
        <v>986</v>
      </c>
      <c r="C4353" s="212"/>
      <c r="D4353" s="212"/>
      <c r="E4353" s="213">
        <f t="shared" ref="E4353:H4353" si="1352">E4354+E4356</f>
        <v>3000</v>
      </c>
      <c r="F4353" s="213">
        <f t="shared" si="1352"/>
        <v>3000</v>
      </c>
      <c r="G4353" s="213">
        <f t="shared" si="1352"/>
        <v>0</v>
      </c>
      <c r="H4353" s="213">
        <f t="shared" si="1352"/>
        <v>0</v>
      </c>
      <c r="I4353" s="213">
        <f t="shared" si="1343"/>
        <v>3000</v>
      </c>
      <c r="J4353" s="120"/>
    </row>
    <row r="4354" spans="1:10" s="115" customFormat="1" x14ac:dyDescent="0.2">
      <c r="A4354" s="126">
        <v>311</v>
      </c>
      <c r="B4354" s="226" t="s">
        <v>914</v>
      </c>
      <c r="C4354" s="117"/>
      <c r="D4354" s="128"/>
      <c r="E4354" s="121">
        <f>E4355</f>
        <v>2000</v>
      </c>
      <c r="F4354" s="121">
        <f>F4355</f>
        <v>2000</v>
      </c>
      <c r="G4354" s="121">
        <f>G4355</f>
        <v>0</v>
      </c>
      <c r="H4354" s="121">
        <f>H4355</f>
        <v>0</v>
      </c>
      <c r="I4354" s="121">
        <f t="shared" si="1343"/>
        <v>2000</v>
      </c>
      <c r="J4354" s="120"/>
    </row>
    <row r="4355" spans="1:10" ht="15" x14ac:dyDescent="0.2">
      <c r="A4355" s="129">
        <v>3111</v>
      </c>
      <c r="B4355" s="222" t="s">
        <v>19</v>
      </c>
      <c r="C4355" s="111">
        <v>51</v>
      </c>
      <c r="D4355" s="112" t="s">
        <v>25</v>
      </c>
      <c r="E4355" s="179">
        <v>2000</v>
      </c>
      <c r="F4355" s="179">
        <v>2000</v>
      </c>
      <c r="G4355" s="179"/>
      <c r="H4355" s="179"/>
      <c r="I4355" s="179">
        <f t="shared" si="1343"/>
        <v>2000</v>
      </c>
    </row>
    <row r="4356" spans="1:10" x14ac:dyDescent="0.2">
      <c r="A4356" s="126">
        <v>313</v>
      </c>
      <c r="B4356" s="227" t="s">
        <v>915</v>
      </c>
      <c r="C4356" s="117"/>
      <c r="D4356" s="128"/>
      <c r="E4356" s="121">
        <f>E4357</f>
        <v>1000</v>
      </c>
      <c r="F4356" s="121">
        <f>F4357</f>
        <v>1000</v>
      </c>
      <c r="G4356" s="121">
        <f>G4357</f>
        <v>0</v>
      </c>
      <c r="H4356" s="121">
        <f>H4357</f>
        <v>0</v>
      </c>
      <c r="I4356" s="121">
        <f t="shared" si="1343"/>
        <v>1000</v>
      </c>
    </row>
    <row r="4357" spans="1:10" s="115" customFormat="1" x14ac:dyDescent="0.2">
      <c r="A4357" s="129">
        <v>3132</v>
      </c>
      <c r="B4357" s="222" t="s">
        <v>280</v>
      </c>
      <c r="C4357" s="111">
        <v>51</v>
      </c>
      <c r="D4357" s="112" t="s">
        <v>25</v>
      </c>
      <c r="E4357" s="179">
        <v>1000</v>
      </c>
      <c r="F4357" s="179">
        <v>1000</v>
      </c>
      <c r="G4357" s="179"/>
      <c r="H4357" s="179"/>
      <c r="I4357" s="179">
        <f t="shared" si="1343"/>
        <v>1000</v>
      </c>
      <c r="J4357" s="120"/>
    </row>
    <row r="4358" spans="1:10" s="115" customFormat="1" x14ac:dyDescent="0.2">
      <c r="A4358" s="217">
        <v>32</v>
      </c>
      <c r="B4358" s="211" t="s">
        <v>987</v>
      </c>
      <c r="C4358" s="212"/>
      <c r="D4358" s="214"/>
      <c r="E4358" s="215">
        <f t="shared" ref="E4358:H4358" si="1353">E4359+E4361+E4365</f>
        <v>5000</v>
      </c>
      <c r="F4358" s="215">
        <f t="shared" si="1353"/>
        <v>5000</v>
      </c>
      <c r="G4358" s="215">
        <f t="shared" si="1353"/>
        <v>0</v>
      </c>
      <c r="H4358" s="215">
        <f t="shared" si="1353"/>
        <v>0</v>
      </c>
      <c r="I4358" s="215">
        <f t="shared" si="1343"/>
        <v>5000</v>
      </c>
      <c r="J4358" s="120"/>
    </row>
    <row r="4359" spans="1:10" s="115" customFormat="1" x14ac:dyDescent="0.2">
      <c r="A4359" s="126">
        <v>321</v>
      </c>
      <c r="B4359" s="227" t="s">
        <v>916</v>
      </c>
      <c r="C4359" s="117"/>
      <c r="D4359" s="128"/>
      <c r="E4359" s="121">
        <f>E4360</f>
        <v>1000</v>
      </c>
      <c r="F4359" s="121">
        <f>F4360</f>
        <v>1000</v>
      </c>
      <c r="G4359" s="121">
        <f>G4360</f>
        <v>0</v>
      </c>
      <c r="H4359" s="121">
        <f>H4360</f>
        <v>0</v>
      </c>
      <c r="I4359" s="121">
        <f t="shared" si="1343"/>
        <v>1000</v>
      </c>
      <c r="J4359" s="120"/>
    </row>
    <row r="4360" spans="1:10" ht="15" x14ac:dyDescent="0.2">
      <c r="A4360" s="129">
        <v>3211</v>
      </c>
      <c r="B4360" s="222" t="s">
        <v>110</v>
      </c>
      <c r="C4360" s="111">
        <v>51</v>
      </c>
      <c r="D4360" s="112" t="s">
        <v>25</v>
      </c>
      <c r="E4360" s="179">
        <v>1000</v>
      </c>
      <c r="F4360" s="179">
        <v>1000</v>
      </c>
      <c r="G4360" s="179"/>
      <c r="H4360" s="179"/>
      <c r="I4360" s="179">
        <f t="shared" si="1343"/>
        <v>1000</v>
      </c>
    </row>
    <row r="4361" spans="1:10" x14ac:dyDescent="0.2">
      <c r="A4361" s="126">
        <v>323</v>
      </c>
      <c r="B4361" s="227" t="s">
        <v>918</v>
      </c>
      <c r="C4361" s="117"/>
      <c r="D4361" s="128"/>
      <c r="E4361" s="121">
        <f>E4362+E4363+E4364</f>
        <v>3000</v>
      </c>
      <c r="F4361" s="121">
        <f>F4362+F4363+F4364</f>
        <v>3000</v>
      </c>
      <c r="G4361" s="121">
        <f>G4362+G4363+G4364</f>
        <v>0</v>
      </c>
      <c r="H4361" s="121">
        <f>H4362+H4363+H4364</f>
        <v>0</v>
      </c>
      <c r="I4361" s="121">
        <f t="shared" si="1343"/>
        <v>3000</v>
      </c>
    </row>
    <row r="4362" spans="1:10" ht="15" x14ac:dyDescent="0.2">
      <c r="A4362" s="129">
        <v>3233</v>
      </c>
      <c r="B4362" s="222" t="s">
        <v>119</v>
      </c>
      <c r="C4362" s="111">
        <v>51</v>
      </c>
      <c r="D4362" s="112" t="s">
        <v>25</v>
      </c>
      <c r="E4362" s="179">
        <v>1000</v>
      </c>
      <c r="F4362" s="179">
        <v>1000</v>
      </c>
      <c r="G4362" s="179"/>
      <c r="H4362" s="179"/>
      <c r="I4362" s="179">
        <f t="shared" si="1343"/>
        <v>1000</v>
      </c>
    </row>
    <row r="4363" spans="1:10" s="115" customFormat="1" x14ac:dyDescent="0.2">
      <c r="A4363" s="129">
        <v>3235</v>
      </c>
      <c r="B4363" s="222" t="s">
        <v>42</v>
      </c>
      <c r="C4363" s="111">
        <v>51</v>
      </c>
      <c r="D4363" s="112" t="s">
        <v>25</v>
      </c>
      <c r="E4363" s="179">
        <v>1000</v>
      </c>
      <c r="F4363" s="179">
        <v>1000</v>
      </c>
      <c r="G4363" s="179"/>
      <c r="H4363" s="179"/>
      <c r="I4363" s="179">
        <f t="shared" si="1343"/>
        <v>1000</v>
      </c>
      <c r="J4363" s="120"/>
    </row>
    <row r="4364" spans="1:10" ht="15" x14ac:dyDescent="0.2">
      <c r="A4364" s="129">
        <v>3237</v>
      </c>
      <c r="B4364" s="222" t="s">
        <v>36</v>
      </c>
      <c r="C4364" s="111">
        <v>51</v>
      </c>
      <c r="D4364" s="112" t="s">
        <v>25</v>
      </c>
      <c r="E4364" s="179">
        <v>1000</v>
      </c>
      <c r="F4364" s="179">
        <v>1000</v>
      </c>
      <c r="G4364" s="179"/>
      <c r="H4364" s="179"/>
      <c r="I4364" s="179">
        <f t="shared" si="1343"/>
        <v>1000</v>
      </c>
    </row>
    <row r="4365" spans="1:10" x14ac:dyDescent="0.2">
      <c r="A4365" s="126">
        <v>329</v>
      </c>
      <c r="B4365" s="227" t="s">
        <v>125</v>
      </c>
      <c r="C4365" s="117"/>
      <c r="D4365" s="128"/>
      <c r="E4365" s="121">
        <f>E4366</f>
        <v>1000</v>
      </c>
      <c r="F4365" s="121">
        <f>F4366</f>
        <v>1000</v>
      </c>
      <c r="G4365" s="121">
        <f>G4366</f>
        <v>0</v>
      </c>
      <c r="H4365" s="121">
        <f>H4366</f>
        <v>0</v>
      </c>
      <c r="I4365" s="121">
        <f t="shared" si="1343"/>
        <v>1000</v>
      </c>
    </row>
    <row r="4366" spans="1:10" s="115" customFormat="1" x14ac:dyDescent="0.2">
      <c r="A4366" s="129">
        <v>3293</v>
      </c>
      <c r="B4366" s="222" t="s">
        <v>124</v>
      </c>
      <c r="C4366" s="111">
        <v>51</v>
      </c>
      <c r="D4366" s="112" t="s">
        <v>25</v>
      </c>
      <c r="E4366" s="179">
        <v>1000</v>
      </c>
      <c r="F4366" s="179">
        <v>1000</v>
      </c>
      <c r="G4366" s="179"/>
      <c r="H4366" s="179"/>
      <c r="I4366" s="179">
        <f t="shared" si="1343"/>
        <v>1000</v>
      </c>
      <c r="J4366" s="120"/>
    </row>
    <row r="4367" spans="1:10" s="115" customFormat="1" x14ac:dyDescent="0.2">
      <c r="A4367" s="217">
        <v>41</v>
      </c>
      <c r="B4367" s="211" t="s">
        <v>993</v>
      </c>
      <c r="C4367" s="212"/>
      <c r="D4367" s="214"/>
      <c r="E4367" s="215">
        <f t="shared" ref="E4367:H4367" si="1354">E4368</f>
        <v>1000</v>
      </c>
      <c r="F4367" s="215">
        <f t="shared" si="1354"/>
        <v>1000</v>
      </c>
      <c r="G4367" s="215">
        <f t="shared" si="1354"/>
        <v>0</v>
      </c>
      <c r="H4367" s="215">
        <f t="shared" si="1354"/>
        <v>0</v>
      </c>
      <c r="I4367" s="215">
        <f t="shared" si="1343"/>
        <v>1000</v>
      </c>
      <c r="J4367" s="120"/>
    </row>
    <row r="4368" spans="1:10" s="115" customFormat="1" x14ac:dyDescent="0.2">
      <c r="A4368" s="126">
        <v>412</v>
      </c>
      <c r="B4368" s="227" t="s">
        <v>935</v>
      </c>
      <c r="C4368" s="117"/>
      <c r="D4368" s="128"/>
      <c r="E4368" s="121">
        <f t="shared" ref="E4368:H4368" si="1355">E4369</f>
        <v>1000</v>
      </c>
      <c r="F4368" s="121">
        <f t="shared" si="1355"/>
        <v>1000</v>
      </c>
      <c r="G4368" s="121">
        <f t="shared" si="1355"/>
        <v>0</v>
      </c>
      <c r="H4368" s="121">
        <f t="shared" si="1355"/>
        <v>0</v>
      </c>
      <c r="I4368" s="121">
        <f t="shared" si="1343"/>
        <v>1000</v>
      </c>
      <c r="J4368" s="120"/>
    </row>
    <row r="4369" spans="1:10" ht="15" x14ac:dyDescent="0.2">
      <c r="A4369" s="129">
        <v>4126</v>
      </c>
      <c r="B4369" s="222" t="s">
        <v>4</v>
      </c>
      <c r="C4369" s="111">
        <v>51</v>
      </c>
      <c r="D4369" s="112" t="s">
        <v>25</v>
      </c>
      <c r="E4369" s="179">
        <v>1000</v>
      </c>
      <c r="F4369" s="179">
        <v>1000</v>
      </c>
      <c r="G4369" s="179"/>
      <c r="H4369" s="179"/>
      <c r="I4369" s="179">
        <f t="shared" si="1343"/>
        <v>1000</v>
      </c>
    </row>
    <row r="4370" spans="1:10" s="115" customFormat="1" x14ac:dyDescent="0.2">
      <c r="A4370" s="207" t="s">
        <v>948</v>
      </c>
      <c r="B4370" s="205" t="s">
        <v>949</v>
      </c>
      <c r="C4370" s="208"/>
      <c r="D4370" s="208"/>
      <c r="E4370" s="209">
        <f t="shared" ref="E4370:H4370" si="1356">E4371+E4376+E4385</f>
        <v>554000</v>
      </c>
      <c r="F4370" s="209">
        <f t="shared" si="1356"/>
        <v>554000</v>
      </c>
      <c r="G4370" s="209">
        <f t="shared" si="1356"/>
        <v>0</v>
      </c>
      <c r="H4370" s="209">
        <f t="shared" si="1356"/>
        <v>0</v>
      </c>
      <c r="I4370" s="209">
        <f t="shared" si="1343"/>
        <v>554000</v>
      </c>
      <c r="J4370" s="120"/>
    </row>
    <row r="4371" spans="1:10" s="115" customFormat="1" x14ac:dyDescent="0.2">
      <c r="A4371" s="210" t="s">
        <v>944</v>
      </c>
      <c r="B4371" s="211" t="s">
        <v>986</v>
      </c>
      <c r="C4371" s="212"/>
      <c r="D4371" s="212"/>
      <c r="E4371" s="213">
        <f t="shared" ref="E4371:H4371" si="1357">E4372+E4374</f>
        <v>125000</v>
      </c>
      <c r="F4371" s="213">
        <f t="shared" si="1357"/>
        <v>125000</v>
      </c>
      <c r="G4371" s="213">
        <f t="shared" si="1357"/>
        <v>0</v>
      </c>
      <c r="H4371" s="213">
        <f t="shared" si="1357"/>
        <v>0</v>
      </c>
      <c r="I4371" s="213">
        <f t="shared" si="1343"/>
        <v>125000</v>
      </c>
      <c r="J4371" s="120"/>
    </row>
    <row r="4372" spans="1:10" x14ac:dyDescent="0.2">
      <c r="A4372" s="126">
        <v>311</v>
      </c>
      <c r="B4372" s="226" t="s">
        <v>914</v>
      </c>
      <c r="C4372" s="117"/>
      <c r="D4372" s="128"/>
      <c r="E4372" s="121">
        <f>E4373</f>
        <v>105000</v>
      </c>
      <c r="F4372" s="121">
        <f>F4373</f>
        <v>105000</v>
      </c>
      <c r="G4372" s="121">
        <f>G4373</f>
        <v>0</v>
      </c>
      <c r="H4372" s="121">
        <f>H4373</f>
        <v>0</v>
      </c>
      <c r="I4372" s="121">
        <f t="shared" si="1343"/>
        <v>105000</v>
      </c>
    </row>
    <row r="4373" spans="1:10" s="115" customFormat="1" x14ac:dyDescent="0.2">
      <c r="A4373" s="129">
        <v>3111</v>
      </c>
      <c r="B4373" s="222" t="s">
        <v>19</v>
      </c>
      <c r="C4373" s="111">
        <v>559</v>
      </c>
      <c r="D4373" s="112" t="s">
        <v>25</v>
      </c>
      <c r="E4373" s="179">
        <v>105000</v>
      </c>
      <c r="F4373" s="179">
        <v>105000</v>
      </c>
      <c r="G4373" s="179"/>
      <c r="H4373" s="179"/>
      <c r="I4373" s="179">
        <f t="shared" si="1343"/>
        <v>105000</v>
      </c>
      <c r="J4373" s="120"/>
    </row>
    <row r="4374" spans="1:10" x14ac:dyDescent="0.2">
      <c r="A4374" s="126">
        <v>313</v>
      </c>
      <c r="B4374" s="227" t="s">
        <v>915</v>
      </c>
      <c r="C4374" s="117"/>
      <c r="D4374" s="128"/>
      <c r="E4374" s="121">
        <f>E4375</f>
        <v>20000</v>
      </c>
      <c r="F4374" s="121">
        <f>F4375</f>
        <v>20000</v>
      </c>
      <c r="G4374" s="121">
        <f>G4375</f>
        <v>0</v>
      </c>
      <c r="H4374" s="121">
        <f>H4375</f>
        <v>0</v>
      </c>
      <c r="I4374" s="121">
        <f t="shared" si="1343"/>
        <v>20000</v>
      </c>
    </row>
    <row r="4375" spans="1:10" ht="15" x14ac:dyDescent="0.2">
      <c r="A4375" s="129">
        <v>3132</v>
      </c>
      <c r="B4375" s="222" t="s">
        <v>280</v>
      </c>
      <c r="C4375" s="111">
        <v>559</v>
      </c>
      <c r="D4375" s="112" t="s">
        <v>25</v>
      </c>
      <c r="E4375" s="179">
        <v>20000</v>
      </c>
      <c r="F4375" s="179">
        <v>20000</v>
      </c>
      <c r="G4375" s="179"/>
      <c r="H4375" s="179"/>
      <c r="I4375" s="179">
        <f t="shared" si="1343"/>
        <v>20000</v>
      </c>
    </row>
    <row r="4376" spans="1:10" s="115" customFormat="1" x14ac:dyDescent="0.2">
      <c r="A4376" s="217">
        <v>32</v>
      </c>
      <c r="B4376" s="211" t="s">
        <v>987</v>
      </c>
      <c r="C4376" s="212"/>
      <c r="D4376" s="214"/>
      <c r="E4376" s="215">
        <f t="shared" ref="E4376:H4376" si="1358">E4377+E4379+E4383</f>
        <v>428000</v>
      </c>
      <c r="F4376" s="215">
        <f t="shared" si="1358"/>
        <v>428000</v>
      </c>
      <c r="G4376" s="215">
        <f t="shared" si="1358"/>
        <v>0</v>
      </c>
      <c r="H4376" s="215">
        <f t="shared" si="1358"/>
        <v>0</v>
      </c>
      <c r="I4376" s="215">
        <f t="shared" si="1343"/>
        <v>428000</v>
      </c>
      <c r="J4376" s="120"/>
    </row>
    <row r="4377" spans="1:10" x14ac:dyDescent="0.2">
      <c r="A4377" s="126">
        <v>321</v>
      </c>
      <c r="B4377" s="227" t="s">
        <v>916</v>
      </c>
      <c r="C4377" s="117"/>
      <c r="D4377" s="128"/>
      <c r="E4377" s="121">
        <f>E4378</f>
        <v>30000</v>
      </c>
      <c r="F4377" s="121">
        <f>F4378</f>
        <v>30000</v>
      </c>
      <c r="G4377" s="121">
        <f>G4378</f>
        <v>0</v>
      </c>
      <c r="H4377" s="121">
        <f>H4378</f>
        <v>0</v>
      </c>
      <c r="I4377" s="121">
        <f t="shared" si="1343"/>
        <v>30000</v>
      </c>
    </row>
    <row r="4378" spans="1:10" ht="15" x14ac:dyDescent="0.2">
      <c r="A4378" s="129">
        <v>3211</v>
      </c>
      <c r="B4378" s="222" t="s">
        <v>110</v>
      </c>
      <c r="C4378" s="111">
        <v>559</v>
      </c>
      <c r="D4378" s="112" t="s">
        <v>25</v>
      </c>
      <c r="E4378" s="179">
        <v>30000</v>
      </c>
      <c r="F4378" s="179">
        <v>30000</v>
      </c>
      <c r="G4378" s="179"/>
      <c r="H4378" s="179"/>
      <c r="I4378" s="179">
        <f t="shared" si="1343"/>
        <v>30000</v>
      </c>
    </row>
    <row r="4379" spans="1:10" x14ac:dyDescent="0.2">
      <c r="A4379" s="126">
        <v>323</v>
      </c>
      <c r="B4379" s="227" t="s">
        <v>918</v>
      </c>
      <c r="C4379" s="117"/>
      <c r="D4379" s="128"/>
      <c r="E4379" s="121">
        <f>E4380+E4381+E4382</f>
        <v>393000</v>
      </c>
      <c r="F4379" s="121">
        <f>F4380+F4381+F4382</f>
        <v>393000</v>
      </c>
      <c r="G4379" s="121">
        <f>G4380+G4381+G4382</f>
        <v>0</v>
      </c>
      <c r="H4379" s="121">
        <f>H4380+H4381+H4382</f>
        <v>0</v>
      </c>
      <c r="I4379" s="121">
        <f t="shared" ref="I4379:I4442" si="1359">F4379-G4379+H4379</f>
        <v>393000</v>
      </c>
    </row>
    <row r="4380" spans="1:10" ht="15" x14ac:dyDescent="0.2">
      <c r="A4380" s="129">
        <v>3233</v>
      </c>
      <c r="B4380" s="222" t="s">
        <v>119</v>
      </c>
      <c r="C4380" s="111">
        <v>559</v>
      </c>
      <c r="D4380" s="112" t="s">
        <v>25</v>
      </c>
      <c r="E4380" s="179">
        <v>8000</v>
      </c>
      <c r="F4380" s="179">
        <v>8000</v>
      </c>
      <c r="G4380" s="179"/>
      <c r="H4380" s="179"/>
      <c r="I4380" s="179">
        <f t="shared" si="1359"/>
        <v>8000</v>
      </c>
    </row>
    <row r="4381" spans="1:10" s="115" customFormat="1" x14ac:dyDescent="0.2">
      <c r="A4381" s="129">
        <v>3235</v>
      </c>
      <c r="B4381" s="222" t="s">
        <v>42</v>
      </c>
      <c r="C4381" s="111">
        <v>559</v>
      </c>
      <c r="D4381" s="112" t="s">
        <v>25</v>
      </c>
      <c r="E4381" s="179">
        <v>5000</v>
      </c>
      <c r="F4381" s="179">
        <v>5000</v>
      </c>
      <c r="G4381" s="179"/>
      <c r="H4381" s="179"/>
      <c r="I4381" s="179">
        <f t="shared" si="1359"/>
        <v>5000</v>
      </c>
      <c r="J4381" s="120"/>
    </row>
    <row r="4382" spans="1:10" ht="15" x14ac:dyDescent="0.2">
      <c r="A4382" s="129">
        <v>3237</v>
      </c>
      <c r="B4382" s="222" t="s">
        <v>36</v>
      </c>
      <c r="C4382" s="111">
        <v>559</v>
      </c>
      <c r="D4382" s="112" t="s">
        <v>25</v>
      </c>
      <c r="E4382" s="179">
        <v>380000</v>
      </c>
      <c r="F4382" s="179">
        <v>380000</v>
      </c>
      <c r="G4382" s="179"/>
      <c r="H4382" s="179"/>
      <c r="I4382" s="179">
        <f t="shared" si="1359"/>
        <v>380000</v>
      </c>
    </row>
    <row r="4383" spans="1:10" x14ac:dyDescent="0.2">
      <c r="A4383" s="126">
        <v>329</v>
      </c>
      <c r="B4383" s="227" t="s">
        <v>125</v>
      </c>
      <c r="C4383" s="117"/>
      <c r="D4383" s="128"/>
      <c r="E4383" s="121">
        <f>E4384</f>
        <v>5000</v>
      </c>
      <c r="F4383" s="121">
        <f>F4384</f>
        <v>5000</v>
      </c>
      <c r="G4383" s="121">
        <f>G4384</f>
        <v>0</v>
      </c>
      <c r="H4383" s="121">
        <f>H4384</f>
        <v>0</v>
      </c>
      <c r="I4383" s="121">
        <f t="shared" si="1359"/>
        <v>5000</v>
      </c>
    </row>
    <row r="4384" spans="1:10" s="115" customFormat="1" x14ac:dyDescent="0.2">
      <c r="A4384" s="129">
        <v>3293</v>
      </c>
      <c r="B4384" s="222" t="s">
        <v>124</v>
      </c>
      <c r="C4384" s="111">
        <v>559</v>
      </c>
      <c r="D4384" s="112" t="s">
        <v>25</v>
      </c>
      <c r="E4384" s="179">
        <v>5000</v>
      </c>
      <c r="F4384" s="179">
        <v>5000</v>
      </c>
      <c r="G4384" s="179"/>
      <c r="H4384" s="179"/>
      <c r="I4384" s="179">
        <f t="shared" si="1359"/>
        <v>5000</v>
      </c>
      <c r="J4384" s="120"/>
    </row>
    <row r="4385" spans="1:10" s="115" customFormat="1" x14ac:dyDescent="0.2">
      <c r="A4385" s="217">
        <v>41</v>
      </c>
      <c r="B4385" s="211" t="s">
        <v>993</v>
      </c>
      <c r="C4385" s="212"/>
      <c r="D4385" s="214"/>
      <c r="E4385" s="215">
        <f t="shared" ref="E4385:H4385" si="1360">E4386</f>
        <v>1000</v>
      </c>
      <c r="F4385" s="215">
        <f t="shared" si="1360"/>
        <v>1000</v>
      </c>
      <c r="G4385" s="215">
        <f t="shared" si="1360"/>
        <v>0</v>
      </c>
      <c r="H4385" s="215">
        <f t="shared" si="1360"/>
        <v>0</v>
      </c>
      <c r="I4385" s="215">
        <f t="shared" si="1359"/>
        <v>1000</v>
      </c>
      <c r="J4385" s="120"/>
    </row>
    <row r="4386" spans="1:10" x14ac:dyDescent="0.2">
      <c r="A4386" s="126">
        <v>412</v>
      </c>
      <c r="B4386" s="227" t="s">
        <v>935</v>
      </c>
      <c r="C4386" s="117"/>
      <c r="D4386" s="128"/>
      <c r="E4386" s="121">
        <f t="shared" ref="E4386:H4386" si="1361">E4387</f>
        <v>1000</v>
      </c>
      <c r="F4386" s="121">
        <f t="shared" si="1361"/>
        <v>1000</v>
      </c>
      <c r="G4386" s="121">
        <f t="shared" si="1361"/>
        <v>0</v>
      </c>
      <c r="H4386" s="121">
        <f t="shared" si="1361"/>
        <v>0</v>
      </c>
      <c r="I4386" s="121">
        <f t="shared" si="1359"/>
        <v>1000</v>
      </c>
    </row>
    <row r="4387" spans="1:10" s="115" customFormat="1" x14ac:dyDescent="0.2">
      <c r="A4387" s="129">
        <v>4126</v>
      </c>
      <c r="B4387" s="222" t="s">
        <v>4</v>
      </c>
      <c r="C4387" s="111">
        <v>559</v>
      </c>
      <c r="D4387" s="112" t="s">
        <v>25</v>
      </c>
      <c r="E4387" s="179">
        <v>1000</v>
      </c>
      <c r="F4387" s="179">
        <v>1000</v>
      </c>
      <c r="G4387" s="179"/>
      <c r="H4387" s="179"/>
      <c r="I4387" s="179">
        <f t="shared" si="1359"/>
        <v>1000</v>
      </c>
      <c r="J4387" s="120"/>
    </row>
    <row r="4388" spans="1:10" ht="31.5" x14ac:dyDescent="0.2">
      <c r="A4388" s="171" t="s">
        <v>758</v>
      </c>
      <c r="B4388" s="173" t="s">
        <v>717</v>
      </c>
      <c r="C4388" s="194"/>
      <c r="D4388" s="194"/>
      <c r="E4388" s="174">
        <f>E4389+E4406+E4423</f>
        <v>2012720</v>
      </c>
      <c r="F4388" s="174">
        <f>F4389+F4406+F4423</f>
        <v>2012720</v>
      </c>
      <c r="G4388" s="174">
        <f>G4389+G4406+G4423</f>
        <v>0</v>
      </c>
      <c r="H4388" s="174">
        <f>H4389+H4406+H4423</f>
        <v>0</v>
      </c>
      <c r="I4388" s="174">
        <f t="shared" si="1359"/>
        <v>2012720</v>
      </c>
    </row>
    <row r="4389" spans="1:10" s="134" customFormat="1" x14ac:dyDescent="0.2">
      <c r="A4389" s="207" t="s">
        <v>946</v>
      </c>
      <c r="B4389" s="205" t="s">
        <v>947</v>
      </c>
      <c r="C4389" s="208"/>
      <c r="D4389" s="208"/>
      <c r="E4389" s="209">
        <f t="shared" ref="E4389:H4389" si="1362">E4390+E4395+E4403</f>
        <v>326000</v>
      </c>
      <c r="F4389" s="209">
        <f t="shared" si="1362"/>
        <v>326000</v>
      </c>
      <c r="G4389" s="209">
        <f t="shared" si="1362"/>
        <v>0</v>
      </c>
      <c r="H4389" s="209">
        <f t="shared" si="1362"/>
        <v>0</v>
      </c>
      <c r="I4389" s="209">
        <f t="shared" si="1359"/>
        <v>326000</v>
      </c>
      <c r="J4389" s="241"/>
    </row>
    <row r="4390" spans="1:10" s="134" customFormat="1" x14ac:dyDescent="0.2">
      <c r="A4390" s="210" t="s">
        <v>944</v>
      </c>
      <c r="B4390" s="211" t="s">
        <v>986</v>
      </c>
      <c r="C4390" s="212"/>
      <c r="D4390" s="212"/>
      <c r="E4390" s="213">
        <f t="shared" ref="E4390:H4390" si="1363">E4391+E4393</f>
        <v>30000</v>
      </c>
      <c r="F4390" s="213">
        <f t="shared" si="1363"/>
        <v>30000</v>
      </c>
      <c r="G4390" s="213">
        <f t="shared" si="1363"/>
        <v>0</v>
      </c>
      <c r="H4390" s="213">
        <f t="shared" si="1363"/>
        <v>0</v>
      </c>
      <c r="I4390" s="213">
        <f t="shared" si="1359"/>
        <v>30000</v>
      </c>
      <c r="J4390" s="241"/>
    </row>
    <row r="4391" spans="1:10" x14ac:dyDescent="0.2">
      <c r="A4391" s="126">
        <v>311</v>
      </c>
      <c r="B4391" s="226" t="s">
        <v>914</v>
      </c>
      <c r="C4391" s="117"/>
      <c r="D4391" s="128"/>
      <c r="E4391" s="121">
        <f>E4392</f>
        <v>25000</v>
      </c>
      <c r="F4391" s="121">
        <f>F4392</f>
        <v>25000</v>
      </c>
      <c r="G4391" s="121">
        <f>G4392</f>
        <v>0</v>
      </c>
      <c r="H4391" s="121">
        <f>H4392</f>
        <v>0</v>
      </c>
      <c r="I4391" s="121">
        <f t="shared" si="1359"/>
        <v>25000</v>
      </c>
    </row>
    <row r="4392" spans="1:10" ht="15" x14ac:dyDescent="0.2">
      <c r="A4392" s="129">
        <v>3111</v>
      </c>
      <c r="B4392" s="222" t="s">
        <v>19</v>
      </c>
      <c r="C4392" s="111">
        <v>12</v>
      </c>
      <c r="D4392" s="112" t="s">
        <v>25</v>
      </c>
      <c r="E4392" s="179">
        <v>25000</v>
      </c>
      <c r="F4392" s="179">
        <v>25000</v>
      </c>
      <c r="G4392" s="179"/>
      <c r="H4392" s="179"/>
      <c r="I4392" s="179">
        <f t="shared" si="1359"/>
        <v>25000</v>
      </c>
    </row>
    <row r="4393" spans="1:10" s="115" customFormat="1" x14ac:dyDescent="0.2">
      <c r="A4393" s="126">
        <v>313</v>
      </c>
      <c r="B4393" s="227" t="s">
        <v>915</v>
      </c>
      <c r="C4393" s="117"/>
      <c r="D4393" s="128"/>
      <c r="E4393" s="121">
        <f>E4394</f>
        <v>5000</v>
      </c>
      <c r="F4393" s="121">
        <f>F4394</f>
        <v>5000</v>
      </c>
      <c r="G4393" s="121">
        <f>G4394</f>
        <v>0</v>
      </c>
      <c r="H4393" s="121">
        <f>H4394</f>
        <v>0</v>
      </c>
      <c r="I4393" s="121">
        <f t="shared" si="1359"/>
        <v>5000</v>
      </c>
      <c r="J4393" s="120"/>
    </row>
    <row r="4394" spans="1:10" ht="15" x14ac:dyDescent="0.2">
      <c r="A4394" s="129">
        <v>3132</v>
      </c>
      <c r="B4394" s="222" t="s">
        <v>280</v>
      </c>
      <c r="C4394" s="111">
        <v>12</v>
      </c>
      <c r="D4394" s="112" t="s">
        <v>25</v>
      </c>
      <c r="E4394" s="179">
        <v>5000</v>
      </c>
      <c r="F4394" s="179">
        <v>5000</v>
      </c>
      <c r="G4394" s="179"/>
      <c r="H4394" s="179"/>
      <c r="I4394" s="179">
        <f t="shared" si="1359"/>
        <v>5000</v>
      </c>
    </row>
    <row r="4395" spans="1:10" s="115" customFormat="1" x14ac:dyDescent="0.2">
      <c r="A4395" s="217">
        <v>32</v>
      </c>
      <c r="B4395" s="211" t="s">
        <v>987</v>
      </c>
      <c r="C4395" s="212"/>
      <c r="D4395" s="214"/>
      <c r="E4395" s="215">
        <f t="shared" ref="E4395:H4395" si="1364">E4396+E4401</f>
        <v>46000</v>
      </c>
      <c r="F4395" s="215">
        <f t="shared" si="1364"/>
        <v>46000</v>
      </c>
      <c r="G4395" s="215">
        <f t="shared" si="1364"/>
        <v>0</v>
      </c>
      <c r="H4395" s="215">
        <f t="shared" si="1364"/>
        <v>0</v>
      </c>
      <c r="I4395" s="215">
        <f t="shared" si="1359"/>
        <v>46000</v>
      </c>
      <c r="J4395" s="120"/>
    </row>
    <row r="4396" spans="1:10" x14ac:dyDescent="0.2">
      <c r="A4396" s="126">
        <v>323</v>
      </c>
      <c r="B4396" s="227" t="s">
        <v>918</v>
      </c>
      <c r="C4396" s="117"/>
      <c r="D4396" s="128"/>
      <c r="E4396" s="121">
        <f>E4397+E4398+E4399+E4400</f>
        <v>44000</v>
      </c>
      <c r="F4396" s="121">
        <f>F4397+F4398+F4399+F4400</f>
        <v>44000</v>
      </c>
      <c r="G4396" s="121">
        <f>G4397+G4398+G4399+G4400</f>
        <v>0</v>
      </c>
      <c r="H4396" s="121">
        <f>H4397+H4398+H4399+H4400</f>
        <v>0</v>
      </c>
      <c r="I4396" s="121">
        <f t="shared" si="1359"/>
        <v>44000</v>
      </c>
    </row>
    <row r="4397" spans="1:10" ht="15" x14ac:dyDescent="0.2">
      <c r="A4397" s="129">
        <v>3233</v>
      </c>
      <c r="B4397" s="222" t="s">
        <v>119</v>
      </c>
      <c r="C4397" s="111">
        <v>12</v>
      </c>
      <c r="D4397" s="112" t="s">
        <v>25</v>
      </c>
      <c r="E4397" s="179">
        <v>5000</v>
      </c>
      <c r="F4397" s="179">
        <v>5000</v>
      </c>
      <c r="G4397" s="179"/>
      <c r="H4397" s="179"/>
      <c r="I4397" s="179">
        <f t="shared" si="1359"/>
        <v>5000</v>
      </c>
    </row>
    <row r="4398" spans="1:10" s="115" customFormat="1" x14ac:dyDescent="0.2">
      <c r="A4398" s="129">
        <v>3235</v>
      </c>
      <c r="B4398" s="222" t="s">
        <v>42</v>
      </c>
      <c r="C4398" s="111">
        <v>12</v>
      </c>
      <c r="D4398" s="112" t="s">
        <v>25</v>
      </c>
      <c r="E4398" s="179">
        <v>2000</v>
      </c>
      <c r="F4398" s="179">
        <v>2000</v>
      </c>
      <c r="G4398" s="179"/>
      <c r="H4398" s="179"/>
      <c r="I4398" s="179">
        <f t="shared" si="1359"/>
        <v>2000</v>
      </c>
      <c r="J4398" s="120"/>
    </row>
    <row r="4399" spans="1:10" ht="15" x14ac:dyDescent="0.2">
      <c r="A4399" s="129">
        <v>3237</v>
      </c>
      <c r="B4399" s="222" t="s">
        <v>36</v>
      </c>
      <c r="C4399" s="111">
        <v>12</v>
      </c>
      <c r="D4399" s="112" t="s">
        <v>25</v>
      </c>
      <c r="E4399" s="179">
        <v>35000</v>
      </c>
      <c r="F4399" s="179">
        <v>35000</v>
      </c>
      <c r="G4399" s="179"/>
      <c r="H4399" s="179"/>
      <c r="I4399" s="179">
        <f t="shared" si="1359"/>
        <v>35000</v>
      </c>
    </row>
    <row r="4400" spans="1:10" ht="15" x14ac:dyDescent="0.2">
      <c r="A4400" s="129">
        <v>3239</v>
      </c>
      <c r="B4400" s="222" t="s">
        <v>41</v>
      </c>
      <c r="C4400" s="111">
        <v>12</v>
      </c>
      <c r="D4400" s="112" t="s">
        <v>25</v>
      </c>
      <c r="E4400" s="179">
        <v>2000</v>
      </c>
      <c r="F4400" s="179">
        <v>2000</v>
      </c>
      <c r="G4400" s="179"/>
      <c r="H4400" s="179"/>
      <c r="I4400" s="179">
        <f t="shared" si="1359"/>
        <v>2000</v>
      </c>
    </row>
    <row r="4401" spans="1:10" s="115" customFormat="1" x14ac:dyDescent="0.2">
      <c r="A4401" s="126">
        <v>329</v>
      </c>
      <c r="B4401" s="227" t="s">
        <v>125</v>
      </c>
      <c r="C4401" s="117"/>
      <c r="D4401" s="128"/>
      <c r="E4401" s="121">
        <f>E4402</f>
        <v>2000</v>
      </c>
      <c r="F4401" s="121">
        <f>F4402</f>
        <v>2000</v>
      </c>
      <c r="G4401" s="121">
        <f>G4402</f>
        <v>0</v>
      </c>
      <c r="H4401" s="121">
        <f>H4402</f>
        <v>0</v>
      </c>
      <c r="I4401" s="121">
        <f t="shared" si="1359"/>
        <v>2000</v>
      </c>
      <c r="J4401" s="120"/>
    </row>
    <row r="4402" spans="1:10" ht="15" x14ac:dyDescent="0.2">
      <c r="A4402" s="129">
        <v>3293</v>
      </c>
      <c r="B4402" s="222" t="s">
        <v>124</v>
      </c>
      <c r="C4402" s="111">
        <v>12</v>
      </c>
      <c r="D4402" s="112" t="s">
        <v>25</v>
      </c>
      <c r="E4402" s="179">
        <v>2000</v>
      </c>
      <c r="F4402" s="179">
        <v>2000</v>
      </c>
      <c r="G4402" s="179"/>
      <c r="H4402" s="179"/>
      <c r="I4402" s="179">
        <f t="shared" si="1359"/>
        <v>2000</v>
      </c>
    </row>
    <row r="4403" spans="1:10" s="115" customFormat="1" x14ac:dyDescent="0.2">
      <c r="A4403" s="217">
        <v>42</v>
      </c>
      <c r="B4403" s="211" t="s">
        <v>994</v>
      </c>
      <c r="C4403" s="212"/>
      <c r="D4403" s="214"/>
      <c r="E4403" s="215">
        <f t="shared" ref="E4403:H4403" si="1365">E4404</f>
        <v>250000</v>
      </c>
      <c r="F4403" s="215">
        <f t="shared" si="1365"/>
        <v>250000</v>
      </c>
      <c r="G4403" s="215">
        <f t="shared" si="1365"/>
        <v>0</v>
      </c>
      <c r="H4403" s="215">
        <f t="shared" si="1365"/>
        <v>0</v>
      </c>
      <c r="I4403" s="215">
        <f t="shared" si="1359"/>
        <v>250000</v>
      </c>
      <c r="J4403" s="120"/>
    </row>
    <row r="4404" spans="1:10" s="115" customFormat="1" x14ac:dyDescent="0.2">
      <c r="A4404" s="126">
        <v>421</v>
      </c>
      <c r="B4404" s="119" t="s">
        <v>936</v>
      </c>
      <c r="C4404" s="117"/>
      <c r="D4404" s="128"/>
      <c r="E4404" s="121">
        <f t="shared" ref="E4404:H4404" si="1366">E4405</f>
        <v>250000</v>
      </c>
      <c r="F4404" s="121">
        <f t="shared" si="1366"/>
        <v>250000</v>
      </c>
      <c r="G4404" s="121">
        <f t="shared" si="1366"/>
        <v>0</v>
      </c>
      <c r="H4404" s="121">
        <f t="shared" si="1366"/>
        <v>0</v>
      </c>
      <c r="I4404" s="121">
        <f t="shared" si="1359"/>
        <v>250000</v>
      </c>
      <c r="J4404" s="120"/>
    </row>
    <row r="4405" spans="1:10" ht="15" x14ac:dyDescent="0.2">
      <c r="A4405" s="129">
        <v>4214</v>
      </c>
      <c r="B4405" s="222" t="s">
        <v>154</v>
      </c>
      <c r="C4405" s="111">
        <v>12</v>
      </c>
      <c r="D4405" s="112" t="s">
        <v>25</v>
      </c>
      <c r="E4405" s="179">
        <v>250000</v>
      </c>
      <c r="F4405" s="179">
        <v>250000</v>
      </c>
      <c r="G4405" s="179"/>
      <c r="H4405" s="179"/>
      <c r="I4405" s="179">
        <f t="shared" si="1359"/>
        <v>250000</v>
      </c>
    </row>
    <row r="4406" spans="1:10" s="134" customFormat="1" x14ac:dyDescent="0.2">
      <c r="A4406" s="207" t="s">
        <v>952</v>
      </c>
      <c r="B4406" s="205" t="s">
        <v>953</v>
      </c>
      <c r="C4406" s="208"/>
      <c r="D4406" s="208"/>
      <c r="E4406" s="209">
        <f t="shared" ref="E4406:H4406" si="1367">E4407+E4412+E4420</f>
        <v>795229</v>
      </c>
      <c r="F4406" s="209">
        <f t="shared" si="1367"/>
        <v>795229</v>
      </c>
      <c r="G4406" s="209">
        <f t="shared" si="1367"/>
        <v>0</v>
      </c>
      <c r="H4406" s="209">
        <f t="shared" si="1367"/>
        <v>0</v>
      </c>
      <c r="I4406" s="209">
        <f t="shared" si="1359"/>
        <v>795229</v>
      </c>
      <c r="J4406" s="241"/>
    </row>
    <row r="4407" spans="1:10" s="134" customFormat="1" x14ac:dyDescent="0.2">
      <c r="A4407" s="210" t="s">
        <v>944</v>
      </c>
      <c r="B4407" s="211" t="s">
        <v>986</v>
      </c>
      <c r="C4407" s="212"/>
      <c r="D4407" s="212"/>
      <c r="E4407" s="213">
        <f t="shared" ref="E4407:H4407" si="1368">E4408+E4410</f>
        <v>106680</v>
      </c>
      <c r="F4407" s="213">
        <f t="shared" si="1368"/>
        <v>106680</v>
      </c>
      <c r="G4407" s="213">
        <f t="shared" si="1368"/>
        <v>0</v>
      </c>
      <c r="H4407" s="213">
        <f t="shared" si="1368"/>
        <v>0</v>
      </c>
      <c r="I4407" s="213">
        <f t="shared" si="1359"/>
        <v>106680</v>
      </c>
      <c r="J4407" s="241"/>
    </row>
    <row r="4408" spans="1:10" x14ac:dyDescent="0.2">
      <c r="A4408" s="126">
        <v>311</v>
      </c>
      <c r="B4408" s="226" t="s">
        <v>914</v>
      </c>
      <c r="C4408" s="117"/>
      <c r="D4408" s="128"/>
      <c r="E4408" s="121">
        <f>E4409</f>
        <v>95250</v>
      </c>
      <c r="F4408" s="121">
        <f>F4409</f>
        <v>95250</v>
      </c>
      <c r="G4408" s="121">
        <f>G4409</f>
        <v>0</v>
      </c>
      <c r="H4408" s="121">
        <f>H4409</f>
        <v>0</v>
      </c>
      <c r="I4408" s="121">
        <f t="shared" si="1359"/>
        <v>95250</v>
      </c>
    </row>
    <row r="4409" spans="1:10" ht="15" x14ac:dyDescent="0.2">
      <c r="A4409" s="129">
        <v>3111</v>
      </c>
      <c r="B4409" s="222" t="s">
        <v>19</v>
      </c>
      <c r="C4409" s="111">
        <v>51</v>
      </c>
      <c r="D4409" s="112" t="s">
        <v>25</v>
      </c>
      <c r="E4409" s="179">
        <v>95250</v>
      </c>
      <c r="F4409" s="179">
        <v>95250</v>
      </c>
      <c r="G4409" s="179"/>
      <c r="H4409" s="179"/>
      <c r="I4409" s="179">
        <f t="shared" si="1359"/>
        <v>95250</v>
      </c>
    </row>
    <row r="4410" spans="1:10" s="115" customFormat="1" x14ac:dyDescent="0.2">
      <c r="A4410" s="126">
        <v>313</v>
      </c>
      <c r="B4410" s="227" t="s">
        <v>915</v>
      </c>
      <c r="C4410" s="117"/>
      <c r="D4410" s="128"/>
      <c r="E4410" s="121">
        <f>E4411</f>
        <v>11430</v>
      </c>
      <c r="F4410" s="121">
        <f>F4411</f>
        <v>11430</v>
      </c>
      <c r="G4410" s="121">
        <f>G4411</f>
        <v>0</v>
      </c>
      <c r="H4410" s="121">
        <f>H4411</f>
        <v>0</v>
      </c>
      <c r="I4410" s="121">
        <f t="shared" si="1359"/>
        <v>11430</v>
      </c>
      <c r="J4410" s="120"/>
    </row>
    <row r="4411" spans="1:10" ht="15" x14ac:dyDescent="0.2">
      <c r="A4411" s="129">
        <v>3132</v>
      </c>
      <c r="B4411" s="222" t="s">
        <v>280</v>
      </c>
      <c r="C4411" s="111">
        <v>51</v>
      </c>
      <c r="D4411" s="112" t="s">
        <v>25</v>
      </c>
      <c r="E4411" s="179">
        <v>11430</v>
      </c>
      <c r="F4411" s="179">
        <v>11430</v>
      </c>
      <c r="G4411" s="179"/>
      <c r="H4411" s="179"/>
      <c r="I4411" s="179">
        <f t="shared" si="1359"/>
        <v>11430</v>
      </c>
    </row>
    <row r="4412" spans="1:10" s="115" customFormat="1" x14ac:dyDescent="0.2">
      <c r="A4412" s="217">
        <v>32</v>
      </c>
      <c r="B4412" s="211" t="s">
        <v>987</v>
      </c>
      <c r="C4412" s="212"/>
      <c r="D4412" s="214"/>
      <c r="E4412" s="215">
        <f t="shared" ref="E4412:H4412" si="1369">E4413+E4418</f>
        <v>189800</v>
      </c>
      <c r="F4412" s="215">
        <f t="shared" si="1369"/>
        <v>189800</v>
      </c>
      <c r="G4412" s="215">
        <f t="shared" si="1369"/>
        <v>0</v>
      </c>
      <c r="H4412" s="215">
        <f t="shared" si="1369"/>
        <v>0</v>
      </c>
      <c r="I4412" s="215">
        <f t="shared" si="1359"/>
        <v>189800</v>
      </c>
      <c r="J4412" s="120"/>
    </row>
    <row r="4413" spans="1:10" x14ac:dyDescent="0.2">
      <c r="A4413" s="126">
        <v>323</v>
      </c>
      <c r="B4413" s="227" t="s">
        <v>918</v>
      </c>
      <c r="C4413" s="117"/>
      <c r="D4413" s="128"/>
      <c r="E4413" s="121">
        <f>E4414+E4415+E4416+E4417</f>
        <v>185600</v>
      </c>
      <c r="F4413" s="121">
        <f>F4414+F4415+F4416+F4417</f>
        <v>185600</v>
      </c>
      <c r="G4413" s="121">
        <f>G4414+G4415+G4416+G4417</f>
        <v>0</v>
      </c>
      <c r="H4413" s="121">
        <f>H4414+H4415+H4416+H4417</f>
        <v>0</v>
      </c>
      <c r="I4413" s="121">
        <f t="shared" si="1359"/>
        <v>185600</v>
      </c>
    </row>
    <row r="4414" spans="1:10" ht="15" x14ac:dyDescent="0.2">
      <c r="A4414" s="129">
        <v>3233</v>
      </c>
      <c r="B4414" s="222" t="s">
        <v>119</v>
      </c>
      <c r="C4414" s="111">
        <v>51</v>
      </c>
      <c r="D4414" s="112" t="s">
        <v>25</v>
      </c>
      <c r="E4414" s="179">
        <v>4200</v>
      </c>
      <c r="F4414" s="179">
        <v>4200</v>
      </c>
      <c r="G4414" s="179"/>
      <c r="H4414" s="179"/>
      <c r="I4414" s="179">
        <f t="shared" si="1359"/>
        <v>4200</v>
      </c>
    </row>
    <row r="4415" spans="1:10" s="115" customFormat="1" x14ac:dyDescent="0.2">
      <c r="A4415" s="129">
        <v>3235</v>
      </c>
      <c r="B4415" s="222" t="s">
        <v>42</v>
      </c>
      <c r="C4415" s="111">
        <v>51</v>
      </c>
      <c r="D4415" s="112" t="s">
        <v>25</v>
      </c>
      <c r="E4415" s="179">
        <v>4200</v>
      </c>
      <c r="F4415" s="179">
        <v>4200</v>
      </c>
      <c r="G4415" s="179"/>
      <c r="H4415" s="179"/>
      <c r="I4415" s="179">
        <f t="shared" si="1359"/>
        <v>4200</v>
      </c>
      <c r="J4415" s="120"/>
    </row>
    <row r="4416" spans="1:10" ht="15" x14ac:dyDescent="0.2">
      <c r="A4416" s="129">
        <v>3237</v>
      </c>
      <c r="B4416" s="222" t="s">
        <v>36</v>
      </c>
      <c r="C4416" s="111">
        <v>51</v>
      </c>
      <c r="D4416" s="112" t="s">
        <v>25</v>
      </c>
      <c r="E4416" s="179">
        <v>173000</v>
      </c>
      <c r="F4416" s="179">
        <v>173000</v>
      </c>
      <c r="G4416" s="179"/>
      <c r="H4416" s="179"/>
      <c r="I4416" s="179">
        <f t="shared" si="1359"/>
        <v>173000</v>
      </c>
    </row>
    <row r="4417" spans="1:10" ht="15" x14ac:dyDescent="0.2">
      <c r="A4417" s="129">
        <v>3239</v>
      </c>
      <c r="B4417" s="222" t="s">
        <v>41</v>
      </c>
      <c r="C4417" s="111">
        <v>51</v>
      </c>
      <c r="D4417" s="112" t="s">
        <v>25</v>
      </c>
      <c r="E4417" s="179">
        <v>4200</v>
      </c>
      <c r="F4417" s="179">
        <v>4200</v>
      </c>
      <c r="G4417" s="179"/>
      <c r="H4417" s="179"/>
      <c r="I4417" s="179">
        <f t="shared" si="1359"/>
        <v>4200</v>
      </c>
    </row>
    <row r="4418" spans="1:10" s="115" customFormat="1" x14ac:dyDescent="0.2">
      <c r="A4418" s="126">
        <v>329</v>
      </c>
      <c r="B4418" s="227" t="s">
        <v>125</v>
      </c>
      <c r="C4418" s="117"/>
      <c r="D4418" s="128"/>
      <c r="E4418" s="121">
        <f>E4419</f>
        <v>4200</v>
      </c>
      <c r="F4418" s="121">
        <f>F4419</f>
        <v>4200</v>
      </c>
      <c r="G4418" s="121">
        <f>G4419</f>
        <v>0</v>
      </c>
      <c r="H4418" s="121">
        <f>H4419</f>
        <v>0</v>
      </c>
      <c r="I4418" s="121">
        <f t="shared" si="1359"/>
        <v>4200</v>
      </c>
      <c r="J4418" s="120"/>
    </row>
    <row r="4419" spans="1:10" ht="15" x14ac:dyDescent="0.2">
      <c r="A4419" s="129">
        <v>3293</v>
      </c>
      <c r="B4419" s="222" t="s">
        <v>124</v>
      </c>
      <c r="C4419" s="111">
        <v>51</v>
      </c>
      <c r="D4419" s="112" t="s">
        <v>25</v>
      </c>
      <c r="E4419" s="179">
        <v>4200</v>
      </c>
      <c r="F4419" s="179">
        <v>4200</v>
      </c>
      <c r="G4419" s="179"/>
      <c r="H4419" s="179"/>
      <c r="I4419" s="179">
        <f t="shared" si="1359"/>
        <v>4200</v>
      </c>
    </row>
    <row r="4420" spans="1:10" s="115" customFormat="1" x14ac:dyDescent="0.2">
      <c r="A4420" s="217">
        <v>42</v>
      </c>
      <c r="B4420" s="211" t="s">
        <v>994</v>
      </c>
      <c r="C4420" s="212"/>
      <c r="D4420" s="214"/>
      <c r="E4420" s="215">
        <f t="shared" ref="E4420:H4420" si="1370">E4421</f>
        <v>498749</v>
      </c>
      <c r="F4420" s="215">
        <f t="shared" si="1370"/>
        <v>498749</v>
      </c>
      <c r="G4420" s="215">
        <f t="shared" si="1370"/>
        <v>0</v>
      </c>
      <c r="H4420" s="215">
        <f t="shared" si="1370"/>
        <v>0</v>
      </c>
      <c r="I4420" s="215">
        <f t="shared" si="1359"/>
        <v>498749</v>
      </c>
      <c r="J4420" s="120"/>
    </row>
    <row r="4421" spans="1:10" s="115" customFormat="1" x14ac:dyDescent="0.2">
      <c r="A4421" s="126">
        <v>421</v>
      </c>
      <c r="B4421" s="119" t="s">
        <v>936</v>
      </c>
      <c r="C4421" s="117"/>
      <c r="D4421" s="128"/>
      <c r="E4421" s="121">
        <f t="shared" ref="E4421:H4421" si="1371">E4422</f>
        <v>498749</v>
      </c>
      <c r="F4421" s="121">
        <f t="shared" si="1371"/>
        <v>498749</v>
      </c>
      <c r="G4421" s="121">
        <f t="shared" si="1371"/>
        <v>0</v>
      </c>
      <c r="H4421" s="121">
        <f t="shared" si="1371"/>
        <v>0</v>
      </c>
      <c r="I4421" s="121">
        <f t="shared" si="1359"/>
        <v>498749</v>
      </c>
      <c r="J4421" s="120"/>
    </row>
    <row r="4422" spans="1:10" ht="15" x14ac:dyDescent="0.2">
      <c r="A4422" s="129">
        <v>4214</v>
      </c>
      <c r="B4422" s="222" t="s">
        <v>154</v>
      </c>
      <c r="C4422" s="111">
        <v>51</v>
      </c>
      <c r="D4422" s="112" t="s">
        <v>25</v>
      </c>
      <c r="E4422" s="140">
        <v>498749</v>
      </c>
      <c r="F4422" s="140">
        <v>498749</v>
      </c>
      <c r="G4422" s="140"/>
      <c r="H4422" s="140"/>
      <c r="I4422" s="140">
        <f t="shared" si="1359"/>
        <v>498749</v>
      </c>
    </row>
    <row r="4423" spans="1:10" s="134" customFormat="1" x14ac:dyDescent="0.2">
      <c r="A4423" s="207" t="s">
        <v>948</v>
      </c>
      <c r="B4423" s="205" t="s">
        <v>949</v>
      </c>
      <c r="C4423" s="208"/>
      <c r="D4423" s="208"/>
      <c r="E4423" s="209">
        <f t="shared" ref="E4423:H4423" si="1372">E4424+E4429+E4437</f>
        <v>891491</v>
      </c>
      <c r="F4423" s="209">
        <f t="shared" si="1372"/>
        <v>891491</v>
      </c>
      <c r="G4423" s="209">
        <f t="shared" si="1372"/>
        <v>0</v>
      </c>
      <c r="H4423" s="209">
        <f t="shared" si="1372"/>
        <v>0</v>
      </c>
      <c r="I4423" s="209">
        <f t="shared" si="1359"/>
        <v>891491</v>
      </c>
      <c r="J4423" s="241"/>
    </row>
    <row r="4424" spans="1:10" s="134" customFormat="1" x14ac:dyDescent="0.2">
      <c r="A4424" s="210" t="s">
        <v>944</v>
      </c>
      <c r="B4424" s="211" t="s">
        <v>986</v>
      </c>
      <c r="C4424" s="212"/>
      <c r="D4424" s="212"/>
      <c r="E4424" s="213">
        <f t="shared" ref="E4424:H4424" si="1373">E4425+E4427</f>
        <v>55000</v>
      </c>
      <c r="F4424" s="213">
        <f t="shared" si="1373"/>
        <v>55000</v>
      </c>
      <c r="G4424" s="213">
        <f t="shared" si="1373"/>
        <v>0</v>
      </c>
      <c r="H4424" s="213">
        <f t="shared" si="1373"/>
        <v>0</v>
      </c>
      <c r="I4424" s="213">
        <f t="shared" si="1359"/>
        <v>55000</v>
      </c>
      <c r="J4424" s="241"/>
    </row>
    <row r="4425" spans="1:10" x14ac:dyDescent="0.2">
      <c r="A4425" s="126">
        <v>311</v>
      </c>
      <c r="B4425" s="226" t="s">
        <v>914</v>
      </c>
      <c r="C4425" s="117"/>
      <c r="D4425" s="128"/>
      <c r="E4425" s="121">
        <f>E4426</f>
        <v>45000</v>
      </c>
      <c r="F4425" s="121">
        <f>F4426</f>
        <v>45000</v>
      </c>
      <c r="G4425" s="121">
        <f>G4426</f>
        <v>0</v>
      </c>
      <c r="H4425" s="121">
        <f>H4426</f>
        <v>0</v>
      </c>
      <c r="I4425" s="121">
        <f t="shared" si="1359"/>
        <v>45000</v>
      </c>
    </row>
    <row r="4426" spans="1:10" s="115" customFormat="1" x14ac:dyDescent="0.2">
      <c r="A4426" s="129">
        <v>3111</v>
      </c>
      <c r="B4426" s="222" t="s">
        <v>19</v>
      </c>
      <c r="C4426" s="111">
        <v>559</v>
      </c>
      <c r="D4426" s="112" t="s">
        <v>25</v>
      </c>
      <c r="E4426" s="179">
        <v>45000</v>
      </c>
      <c r="F4426" s="179">
        <v>45000</v>
      </c>
      <c r="G4426" s="179"/>
      <c r="H4426" s="179"/>
      <c r="I4426" s="179">
        <f t="shared" si="1359"/>
        <v>45000</v>
      </c>
      <c r="J4426" s="120"/>
    </row>
    <row r="4427" spans="1:10" x14ac:dyDescent="0.2">
      <c r="A4427" s="126">
        <v>313</v>
      </c>
      <c r="B4427" s="227" t="s">
        <v>915</v>
      </c>
      <c r="C4427" s="117"/>
      <c r="D4427" s="128"/>
      <c r="E4427" s="121">
        <f>E4428</f>
        <v>10000</v>
      </c>
      <c r="F4427" s="121">
        <f>F4428</f>
        <v>10000</v>
      </c>
      <c r="G4427" s="121">
        <f>G4428</f>
        <v>0</v>
      </c>
      <c r="H4427" s="121">
        <f>H4428</f>
        <v>0</v>
      </c>
      <c r="I4427" s="121">
        <f t="shared" si="1359"/>
        <v>10000</v>
      </c>
    </row>
    <row r="4428" spans="1:10" s="115" customFormat="1" x14ac:dyDescent="0.2">
      <c r="A4428" s="129">
        <v>3132</v>
      </c>
      <c r="B4428" s="222" t="s">
        <v>280</v>
      </c>
      <c r="C4428" s="111">
        <v>559</v>
      </c>
      <c r="D4428" s="112" t="s">
        <v>25</v>
      </c>
      <c r="E4428" s="179">
        <v>10000</v>
      </c>
      <c r="F4428" s="179">
        <v>10000</v>
      </c>
      <c r="G4428" s="179"/>
      <c r="H4428" s="179"/>
      <c r="I4428" s="179">
        <f t="shared" si="1359"/>
        <v>10000</v>
      </c>
      <c r="J4428" s="120"/>
    </row>
    <row r="4429" spans="1:10" s="115" customFormat="1" x14ac:dyDescent="0.2">
      <c r="A4429" s="217">
        <v>32</v>
      </c>
      <c r="B4429" s="211" t="s">
        <v>987</v>
      </c>
      <c r="C4429" s="212"/>
      <c r="D4429" s="214"/>
      <c r="E4429" s="215">
        <f t="shared" ref="E4429:H4429" si="1374">E4430+E4435</f>
        <v>5000</v>
      </c>
      <c r="F4429" s="215">
        <f t="shared" si="1374"/>
        <v>5000</v>
      </c>
      <c r="G4429" s="215">
        <f t="shared" si="1374"/>
        <v>0</v>
      </c>
      <c r="H4429" s="215">
        <f t="shared" si="1374"/>
        <v>0</v>
      </c>
      <c r="I4429" s="215">
        <f t="shared" si="1359"/>
        <v>5000</v>
      </c>
      <c r="J4429" s="120"/>
    </row>
    <row r="4430" spans="1:10" x14ac:dyDescent="0.2">
      <c r="A4430" s="126">
        <v>323</v>
      </c>
      <c r="B4430" s="227" t="s">
        <v>918</v>
      </c>
      <c r="C4430" s="117"/>
      <c r="D4430" s="128"/>
      <c r="E4430" s="121">
        <f>E4431+E4432+E4433+E4434</f>
        <v>4000</v>
      </c>
      <c r="F4430" s="121">
        <f>F4431+F4432+F4433+F4434</f>
        <v>4000</v>
      </c>
      <c r="G4430" s="121">
        <f>G4431+G4432+G4433+G4434</f>
        <v>0</v>
      </c>
      <c r="H4430" s="121">
        <f>H4431+H4432+H4433+H4434</f>
        <v>0</v>
      </c>
      <c r="I4430" s="121">
        <f t="shared" si="1359"/>
        <v>4000</v>
      </c>
    </row>
    <row r="4431" spans="1:10" s="115" customFormat="1" x14ac:dyDescent="0.2">
      <c r="A4431" s="129">
        <v>3233</v>
      </c>
      <c r="B4431" s="222" t="s">
        <v>119</v>
      </c>
      <c r="C4431" s="111">
        <v>559</v>
      </c>
      <c r="D4431" s="112" t="s">
        <v>25</v>
      </c>
      <c r="E4431" s="179">
        <v>1000</v>
      </c>
      <c r="F4431" s="179">
        <v>1000</v>
      </c>
      <c r="G4431" s="179"/>
      <c r="H4431" s="179"/>
      <c r="I4431" s="179">
        <f t="shared" si="1359"/>
        <v>1000</v>
      </c>
      <c r="J4431" s="120"/>
    </row>
    <row r="4432" spans="1:10" ht="15" x14ac:dyDescent="0.2">
      <c r="A4432" s="129">
        <v>3235</v>
      </c>
      <c r="B4432" s="222" t="s">
        <v>42</v>
      </c>
      <c r="C4432" s="111">
        <v>559</v>
      </c>
      <c r="D4432" s="112" t="s">
        <v>25</v>
      </c>
      <c r="E4432" s="179">
        <v>1000</v>
      </c>
      <c r="F4432" s="179">
        <v>1000</v>
      </c>
      <c r="G4432" s="179"/>
      <c r="H4432" s="179"/>
      <c r="I4432" s="179">
        <f t="shared" si="1359"/>
        <v>1000</v>
      </c>
    </row>
    <row r="4433" spans="1:10" ht="15" x14ac:dyDescent="0.2">
      <c r="A4433" s="129">
        <v>3237</v>
      </c>
      <c r="B4433" s="222" t="s">
        <v>36</v>
      </c>
      <c r="C4433" s="111">
        <v>559</v>
      </c>
      <c r="D4433" s="112" t="s">
        <v>25</v>
      </c>
      <c r="E4433" s="179">
        <v>1000</v>
      </c>
      <c r="F4433" s="179">
        <v>1000</v>
      </c>
      <c r="G4433" s="179"/>
      <c r="H4433" s="179"/>
      <c r="I4433" s="179">
        <f t="shared" si="1359"/>
        <v>1000</v>
      </c>
    </row>
    <row r="4434" spans="1:10" s="115" customFormat="1" x14ac:dyDescent="0.2">
      <c r="A4434" s="129">
        <v>3239</v>
      </c>
      <c r="B4434" s="222" t="s">
        <v>41</v>
      </c>
      <c r="C4434" s="111">
        <v>559</v>
      </c>
      <c r="D4434" s="112" t="s">
        <v>25</v>
      </c>
      <c r="E4434" s="179">
        <v>1000</v>
      </c>
      <c r="F4434" s="179">
        <v>1000</v>
      </c>
      <c r="G4434" s="179"/>
      <c r="H4434" s="179"/>
      <c r="I4434" s="179">
        <f t="shared" si="1359"/>
        <v>1000</v>
      </c>
      <c r="J4434" s="120"/>
    </row>
    <row r="4435" spans="1:10" x14ac:dyDescent="0.2">
      <c r="A4435" s="126">
        <v>329</v>
      </c>
      <c r="B4435" s="227" t="s">
        <v>125</v>
      </c>
      <c r="C4435" s="117"/>
      <c r="D4435" s="128"/>
      <c r="E4435" s="121">
        <f>E4436</f>
        <v>1000</v>
      </c>
      <c r="F4435" s="121">
        <f>F4436</f>
        <v>1000</v>
      </c>
      <c r="G4435" s="121">
        <f>G4436</f>
        <v>0</v>
      </c>
      <c r="H4435" s="121">
        <f>H4436</f>
        <v>0</v>
      </c>
      <c r="I4435" s="121">
        <f t="shared" si="1359"/>
        <v>1000</v>
      </c>
    </row>
    <row r="4436" spans="1:10" ht="15" x14ac:dyDescent="0.2">
      <c r="A4436" s="129">
        <v>3293</v>
      </c>
      <c r="B4436" s="222" t="s">
        <v>124</v>
      </c>
      <c r="C4436" s="111">
        <v>559</v>
      </c>
      <c r="D4436" s="112" t="s">
        <v>25</v>
      </c>
      <c r="E4436" s="179">
        <v>1000</v>
      </c>
      <c r="F4436" s="179">
        <v>1000</v>
      </c>
      <c r="G4436" s="179"/>
      <c r="H4436" s="179"/>
      <c r="I4436" s="179">
        <f t="shared" si="1359"/>
        <v>1000</v>
      </c>
    </row>
    <row r="4437" spans="1:10" s="115" customFormat="1" x14ac:dyDescent="0.2">
      <c r="A4437" s="217">
        <v>42</v>
      </c>
      <c r="B4437" s="211" t="s">
        <v>994</v>
      </c>
      <c r="C4437" s="212"/>
      <c r="D4437" s="214"/>
      <c r="E4437" s="215">
        <f t="shared" ref="E4437:H4437" si="1375">E4438</f>
        <v>831491</v>
      </c>
      <c r="F4437" s="215">
        <f t="shared" si="1375"/>
        <v>831491</v>
      </c>
      <c r="G4437" s="215">
        <f t="shared" si="1375"/>
        <v>0</v>
      </c>
      <c r="H4437" s="215">
        <f t="shared" si="1375"/>
        <v>0</v>
      </c>
      <c r="I4437" s="215">
        <f t="shared" si="1359"/>
        <v>831491</v>
      </c>
      <c r="J4437" s="120"/>
    </row>
    <row r="4438" spans="1:10" x14ac:dyDescent="0.2">
      <c r="A4438" s="126">
        <v>421</v>
      </c>
      <c r="B4438" s="119" t="s">
        <v>936</v>
      </c>
      <c r="C4438" s="117"/>
      <c r="D4438" s="128"/>
      <c r="E4438" s="121">
        <f t="shared" ref="E4438:H4438" si="1376">E4439</f>
        <v>831491</v>
      </c>
      <c r="F4438" s="121">
        <f t="shared" si="1376"/>
        <v>831491</v>
      </c>
      <c r="G4438" s="121">
        <f t="shared" si="1376"/>
        <v>0</v>
      </c>
      <c r="H4438" s="121">
        <f t="shared" si="1376"/>
        <v>0</v>
      </c>
      <c r="I4438" s="121">
        <f t="shared" si="1359"/>
        <v>831491</v>
      </c>
    </row>
    <row r="4439" spans="1:10" s="115" customFormat="1" x14ac:dyDescent="0.2">
      <c r="A4439" s="129">
        <v>4214</v>
      </c>
      <c r="B4439" s="222" t="s">
        <v>154</v>
      </c>
      <c r="C4439" s="111">
        <v>559</v>
      </c>
      <c r="D4439" s="112" t="s">
        <v>25</v>
      </c>
      <c r="E4439" s="179">
        <v>831491</v>
      </c>
      <c r="F4439" s="179">
        <v>831491</v>
      </c>
      <c r="G4439" s="179"/>
      <c r="H4439" s="179"/>
      <c r="I4439" s="179">
        <f t="shared" si="1359"/>
        <v>831491</v>
      </c>
      <c r="J4439" s="120"/>
    </row>
    <row r="4440" spans="1:10" x14ac:dyDescent="0.2">
      <c r="A4440" s="202" t="s">
        <v>872</v>
      </c>
      <c r="B4440" s="225" t="s">
        <v>710</v>
      </c>
      <c r="C4440" s="203"/>
      <c r="D4440" s="203"/>
      <c r="E4440" s="204">
        <f>E4441+E4502+E4520+E4538</f>
        <v>57671397</v>
      </c>
      <c r="F4440" s="204">
        <f>F4441+F4502+F4520+F4538</f>
        <v>57671397</v>
      </c>
      <c r="G4440" s="204">
        <f>G4441+G4502+G4520+G4538</f>
        <v>0</v>
      </c>
      <c r="H4440" s="204">
        <f>H4441+H4502+H4520+H4538</f>
        <v>0</v>
      </c>
      <c r="I4440" s="204">
        <f t="shared" si="1359"/>
        <v>57671397</v>
      </c>
    </row>
    <row r="4441" spans="1:10" ht="31.5" x14ac:dyDescent="0.2">
      <c r="A4441" s="171" t="s">
        <v>732</v>
      </c>
      <c r="B4441" s="173" t="s">
        <v>718</v>
      </c>
      <c r="C4441" s="194"/>
      <c r="D4441" s="194"/>
      <c r="E4441" s="174">
        <f>E4442+E4454</f>
        <v>4871704</v>
      </c>
      <c r="F4441" s="174">
        <f>F4442+F4454</f>
        <v>4871704</v>
      </c>
      <c r="G4441" s="174">
        <f>G4442+G4454</f>
        <v>0</v>
      </c>
      <c r="H4441" s="174">
        <f>H4442+H4454</f>
        <v>0</v>
      </c>
      <c r="I4441" s="174">
        <f t="shared" si="1359"/>
        <v>4871704</v>
      </c>
    </row>
    <row r="4442" spans="1:10" s="134" customFormat="1" x14ac:dyDescent="0.2">
      <c r="A4442" s="207" t="s">
        <v>956</v>
      </c>
      <c r="B4442" s="205" t="s">
        <v>910</v>
      </c>
      <c r="C4442" s="208"/>
      <c r="D4442" s="208"/>
      <c r="E4442" s="209">
        <f t="shared" ref="E4442:H4442" si="1377">E4443+E4451</f>
        <v>23000</v>
      </c>
      <c r="F4442" s="209">
        <f t="shared" si="1377"/>
        <v>23000</v>
      </c>
      <c r="G4442" s="209">
        <f t="shared" si="1377"/>
        <v>0</v>
      </c>
      <c r="H4442" s="209">
        <f t="shared" si="1377"/>
        <v>0</v>
      </c>
      <c r="I4442" s="209">
        <f t="shared" si="1359"/>
        <v>23000</v>
      </c>
      <c r="J4442" s="241"/>
    </row>
    <row r="4443" spans="1:10" s="134" customFormat="1" x14ac:dyDescent="0.2">
      <c r="A4443" s="221" t="s">
        <v>944</v>
      </c>
      <c r="B4443" s="211" t="s">
        <v>986</v>
      </c>
      <c r="C4443" s="212"/>
      <c r="D4443" s="212"/>
      <c r="E4443" s="213">
        <f t="shared" ref="E4443:H4443" si="1378">E4444+E4447+E4449</f>
        <v>17000</v>
      </c>
      <c r="F4443" s="213">
        <f t="shared" si="1378"/>
        <v>17000</v>
      </c>
      <c r="G4443" s="213">
        <f t="shared" si="1378"/>
        <v>0</v>
      </c>
      <c r="H4443" s="213">
        <f t="shared" si="1378"/>
        <v>0</v>
      </c>
      <c r="I4443" s="213">
        <f t="shared" ref="I4443:I4506" si="1379">F4443-G4443+H4443</f>
        <v>17000</v>
      </c>
      <c r="J4443" s="241"/>
    </row>
    <row r="4444" spans="1:10" x14ac:dyDescent="0.2">
      <c r="A4444" s="126">
        <v>311</v>
      </c>
      <c r="B4444" s="226" t="s">
        <v>914</v>
      </c>
      <c r="C4444" s="117"/>
      <c r="D4444" s="128"/>
      <c r="E4444" s="121">
        <f>E4445+E4446</f>
        <v>10000</v>
      </c>
      <c r="F4444" s="121">
        <f>F4445+F4446</f>
        <v>10000</v>
      </c>
      <c r="G4444" s="121">
        <f>G4445+G4446</f>
        <v>0</v>
      </c>
      <c r="H4444" s="121">
        <f>H4445+H4446</f>
        <v>0</v>
      </c>
      <c r="I4444" s="121">
        <f t="shared" si="1379"/>
        <v>10000</v>
      </c>
    </row>
    <row r="4445" spans="1:10" ht="15" x14ac:dyDescent="0.2">
      <c r="A4445" s="129">
        <v>3111</v>
      </c>
      <c r="B4445" s="222" t="s">
        <v>19</v>
      </c>
      <c r="C4445" s="111">
        <v>11</v>
      </c>
      <c r="D4445" s="112" t="s">
        <v>25</v>
      </c>
      <c r="E4445" s="179">
        <v>8000</v>
      </c>
      <c r="F4445" s="179">
        <v>8000</v>
      </c>
      <c r="G4445" s="179"/>
      <c r="H4445" s="179"/>
      <c r="I4445" s="179">
        <f t="shared" si="1379"/>
        <v>8000</v>
      </c>
    </row>
    <row r="4446" spans="1:10" ht="15" x14ac:dyDescent="0.2">
      <c r="A4446" s="129">
        <v>3113</v>
      </c>
      <c r="B4446" s="222" t="s">
        <v>20</v>
      </c>
      <c r="C4446" s="111">
        <v>11</v>
      </c>
      <c r="D4446" s="112" t="s">
        <v>25</v>
      </c>
      <c r="E4446" s="179">
        <v>2000</v>
      </c>
      <c r="F4446" s="179">
        <v>2000</v>
      </c>
      <c r="G4446" s="179"/>
      <c r="H4446" s="179"/>
      <c r="I4446" s="179">
        <f t="shared" si="1379"/>
        <v>2000</v>
      </c>
    </row>
    <row r="4447" spans="1:10" x14ac:dyDescent="0.2">
      <c r="A4447" s="126">
        <v>312</v>
      </c>
      <c r="B4447" s="227" t="s">
        <v>22</v>
      </c>
      <c r="C4447" s="117"/>
      <c r="D4447" s="128"/>
      <c r="E4447" s="121">
        <f>E4448</f>
        <v>5000</v>
      </c>
      <c r="F4447" s="121">
        <f>F4448</f>
        <v>5000</v>
      </c>
      <c r="G4447" s="121">
        <f>G4448</f>
        <v>0</v>
      </c>
      <c r="H4447" s="121">
        <f>H4448</f>
        <v>0</v>
      </c>
      <c r="I4447" s="121">
        <f t="shared" si="1379"/>
        <v>5000</v>
      </c>
    </row>
    <row r="4448" spans="1:10" ht="15" x14ac:dyDescent="0.2">
      <c r="A4448" s="129">
        <v>3121</v>
      </c>
      <c r="B4448" s="222" t="s">
        <v>22</v>
      </c>
      <c r="C4448" s="111">
        <v>11</v>
      </c>
      <c r="D4448" s="112" t="s">
        <v>25</v>
      </c>
      <c r="E4448" s="179">
        <v>5000</v>
      </c>
      <c r="F4448" s="179">
        <v>5000</v>
      </c>
      <c r="G4448" s="179"/>
      <c r="H4448" s="179"/>
      <c r="I4448" s="179">
        <f t="shared" si="1379"/>
        <v>5000</v>
      </c>
    </row>
    <row r="4449" spans="1:10" s="115" customFormat="1" x14ac:dyDescent="0.2">
      <c r="A4449" s="126">
        <v>313</v>
      </c>
      <c r="B4449" s="227" t="s">
        <v>915</v>
      </c>
      <c r="C4449" s="117"/>
      <c r="D4449" s="128"/>
      <c r="E4449" s="121">
        <f>E4450</f>
        <v>2000</v>
      </c>
      <c r="F4449" s="121">
        <f>F4450</f>
        <v>2000</v>
      </c>
      <c r="G4449" s="121">
        <f>G4450</f>
        <v>0</v>
      </c>
      <c r="H4449" s="121">
        <f>H4450</f>
        <v>0</v>
      </c>
      <c r="I4449" s="121">
        <f t="shared" si="1379"/>
        <v>2000</v>
      </c>
      <c r="J4449" s="120"/>
    </row>
    <row r="4450" spans="1:10" ht="15" x14ac:dyDescent="0.2">
      <c r="A4450" s="129">
        <v>3132</v>
      </c>
      <c r="B4450" s="222" t="s">
        <v>280</v>
      </c>
      <c r="C4450" s="111">
        <v>11</v>
      </c>
      <c r="D4450" s="112" t="s">
        <v>25</v>
      </c>
      <c r="E4450" s="179">
        <v>2000</v>
      </c>
      <c r="F4450" s="179">
        <v>2000</v>
      </c>
      <c r="G4450" s="179"/>
      <c r="H4450" s="179"/>
      <c r="I4450" s="179">
        <f t="shared" si="1379"/>
        <v>2000</v>
      </c>
    </row>
    <row r="4451" spans="1:10" s="115" customFormat="1" x14ac:dyDescent="0.2">
      <c r="A4451" s="217">
        <v>32</v>
      </c>
      <c r="B4451" s="211" t="s">
        <v>987</v>
      </c>
      <c r="C4451" s="212"/>
      <c r="D4451" s="214"/>
      <c r="E4451" s="215">
        <f t="shared" ref="E4451:H4451" si="1380">E4452</f>
        <v>6000</v>
      </c>
      <c r="F4451" s="215">
        <f t="shared" si="1380"/>
        <v>6000</v>
      </c>
      <c r="G4451" s="215">
        <f t="shared" si="1380"/>
        <v>0</v>
      </c>
      <c r="H4451" s="215">
        <f t="shared" si="1380"/>
        <v>0</v>
      </c>
      <c r="I4451" s="215">
        <f t="shared" si="1379"/>
        <v>6000</v>
      </c>
      <c r="J4451" s="120"/>
    </row>
    <row r="4452" spans="1:10" x14ac:dyDescent="0.2">
      <c r="A4452" s="126">
        <v>329</v>
      </c>
      <c r="B4452" s="227" t="s">
        <v>125</v>
      </c>
      <c r="C4452" s="117"/>
      <c r="D4452" s="128"/>
      <c r="E4452" s="121">
        <f t="shared" ref="E4452:H4452" si="1381">E4453</f>
        <v>6000</v>
      </c>
      <c r="F4452" s="121">
        <f t="shared" si="1381"/>
        <v>6000</v>
      </c>
      <c r="G4452" s="121">
        <f t="shared" si="1381"/>
        <v>0</v>
      </c>
      <c r="H4452" s="121">
        <f t="shared" si="1381"/>
        <v>0</v>
      </c>
      <c r="I4452" s="121">
        <f t="shared" si="1379"/>
        <v>6000</v>
      </c>
    </row>
    <row r="4453" spans="1:10" ht="15" x14ac:dyDescent="0.2">
      <c r="A4453" s="129">
        <v>3299</v>
      </c>
      <c r="B4453" s="222" t="s">
        <v>125</v>
      </c>
      <c r="C4453" s="111">
        <v>11</v>
      </c>
      <c r="D4453" s="112" t="s">
        <v>25</v>
      </c>
      <c r="E4453" s="179">
        <v>6000</v>
      </c>
      <c r="F4453" s="179">
        <v>6000</v>
      </c>
      <c r="G4453" s="179"/>
      <c r="H4453" s="179"/>
      <c r="I4453" s="179">
        <f t="shared" si="1379"/>
        <v>6000</v>
      </c>
    </row>
    <row r="4454" spans="1:10" x14ac:dyDescent="0.2">
      <c r="A4454" s="207" t="s">
        <v>950</v>
      </c>
      <c r="B4454" s="205" t="s">
        <v>951</v>
      </c>
      <c r="C4454" s="208"/>
      <c r="D4454" s="208"/>
      <c r="E4454" s="209">
        <f t="shared" ref="E4454:H4454" si="1382">E4455+E4463+E4489+E4493+E4496</f>
        <v>4848704</v>
      </c>
      <c r="F4454" s="209">
        <f t="shared" si="1382"/>
        <v>4848704</v>
      </c>
      <c r="G4454" s="209">
        <f t="shared" si="1382"/>
        <v>0</v>
      </c>
      <c r="H4454" s="209">
        <f t="shared" si="1382"/>
        <v>0</v>
      </c>
      <c r="I4454" s="209">
        <f t="shared" si="1379"/>
        <v>4848704</v>
      </c>
    </row>
    <row r="4455" spans="1:10" x14ac:dyDescent="0.2">
      <c r="A4455" s="210" t="s">
        <v>944</v>
      </c>
      <c r="B4455" s="211" t="s">
        <v>986</v>
      </c>
      <c r="C4455" s="212"/>
      <c r="D4455" s="212"/>
      <c r="E4455" s="213">
        <f t="shared" ref="E4455:H4455" si="1383">E4456+E4459+E4461</f>
        <v>1484704</v>
      </c>
      <c r="F4455" s="213">
        <f t="shared" si="1383"/>
        <v>1484704</v>
      </c>
      <c r="G4455" s="213">
        <f t="shared" si="1383"/>
        <v>0</v>
      </c>
      <c r="H4455" s="213">
        <f t="shared" si="1383"/>
        <v>0</v>
      </c>
      <c r="I4455" s="213">
        <f t="shared" si="1379"/>
        <v>1484704</v>
      </c>
    </row>
    <row r="4456" spans="1:10" x14ac:dyDescent="0.2">
      <c r="A4456" s="126">
        <v>311</v>
      </c>
      <c r="B4456" s="226" t="s">
        <v>914</v>
      </c>
      <c r="C4456" s="117"/>
      <c r="D4456" s="128"/>
      <c r="E4456" s="121">
        <f>E4457+E4458</f>
        <v>1145000</v>
      </c>
      <c r="F4456" s="121">
        <f>F4457+F4458</f>
        <v>1145000</v>
      </c>
      <c r="G4456" s="121">
        <f>G4457+G4458</f>
        <v>0</v>
      </c>
      <c r="H4456" s="121">
        <f>H4457+H4458</f>
        <v>0</v>
      </c>
      <c r="I4456" s="121">
        <f t="shared" si="1379"/>
        <v>1145000</v>
      </c>
    </row>
    <row r="4457" spans="1:10" ht="15" x14ac:dyDescent="0.2">
      <c r="A4457" s="129">
        <v>3111</v>
      </c>
      <c r="B4457" s="222" t="s">
        <v>19</v>
      </c>
      <c r="C4457" s="111">
        <v>43</v>
      </c>
      <c r="D4457" s="112" t="s">
        <v>25</v>
      </c>
      <c r="E4457" s="179">
        <v>1125000</v>
      </c>
      <c r="F4457" s="179">
        <v>1125000</v>
      </c>
      <c r="G4457" s="179"/>
      <c r="H4457" s="179"/>
      <c r="I4457" s="179">
        <f t="shared" si="1379"/>
        <v>1125000</v>
      </c>
    </row>
    <row r="4458" spans="1:10" ht="15" x14ac:dyDescent="0.2">
      <c r="A4458" s="129">
        <v>3113</v>
      </c>
      <c r="B4458" s="222" t="s">
        <v>20</v>
      </c>
      <c r="C4458" s="111">
        <v>43</v>
      </c>
      <c r="D4458" s="112" t="s">
        <v>25</v>
      </c>
      <c r="E4458" s="179">
        <v>20000</v>
      </c>
      <c r="F4458" s="179">
        <v>20000</v>
      </c>
      <c r="G4458" s="179"/>
      <c r="H4458" s="179"/>
      <c r="I4458" s="179">
        <f t="shared" si="1379"/>
        <v>20000</v>
      </c>
    </row>
    <row r="4459" spans="1:10" x14ac:dyDescent="0.2">
      <c r="A4459" s="126">
        <v>312</v>
      </c>
      <c r="B4459" s="227" t="s">
        <v>22</v>
      </c>
      <c r="C4459" s="117"/>
      <c r="D4459" s="128"/>
      <c r="E4459" s="121">
        <f>E4460</f>
        <v>145000</v>
      </c>
      <c r="F4459" s="121">
        <f>F4460</f>
        <v>145000</v>
      </c>
      <c r="G4459" s="121">
        <f>G4460</f>
        <v>0</v>
      </c>
      <c r="H4459" s="121">
        <f>H4460</f>
        <v>0</v>
      </c>
      <c r="I4459" s="121">
        <f t="shared" si="1379"/>
        <v>145000</v>
      </c>
    </row>
    <row r="4460" spans="1:10" ht="15" x14ac:dyDescent="0.2">
      <c r="A4460" s="129">
        <v>3121</v>
      </c>
      <c r="B4460" s="222" t="s">
        <v>22</v>
      </c>
      <c r="C4460" s="111">
        <v>43</v>
      </c>
      <c r="D4460" s="112" t="s">
        <v>25</v>
      </c>
      <c r="E4460" s="179">
        <v>145000</v>
      </c>
      <c r="F4460" s="179">
        <v>145000</v>
      </c>
      <c r="G4460" s="179"/>
      <c r="H4460" s="179"/>
      <c r="I4460" s="179">
        <f t="shared" si="1379"/>
        <v>145000</v>
      </c>
    </row>
    <row r="4461" spans="1:10" x14ac:dyDescent="0.2">
      <c r="A4461" s="126">
        <v>313</v>
      </c>
      <c r="B4461" s="227" t="s">
        <v>915</v>
      </c>
      <c r="C4461" s="117"/>
      <c r="D4461" s="128"/>
      <c r="E4461" s="121">
        <f>E4462</f>
        <v>194704</v>
      </c>
      <c r="F4461" s="121">
        <f>F4462</f>
        <v>194704</v>
      </c>
      <c r="G4461" s="121">
        <f>G4462</f>
        <v>0</v>
      </c>
      <c r="H4461" s="121">
        <f>H4462</f>
        <v>0</v>
      </c>
      <c r="I4461" s="121">
        <f t="shared" si="1379"/>
        <v>194704</v>
      </c>
    </row>
    <row r="4462" spans="1:10" ht="15" x14ac:dyDescent="0.2">
      <c r="A4462" s="129">
        <v>3132</v>
      </c>
      <c r="B4462" s="222" t="s">
        <v>280</v>
      </c>
      <c r="C4462" s="111">
        <v>43</v>
      </c>
      <c r="D4462" s="112" t="s">
        <v>25</v>
      </c>
      <c r="E4462" s="179">
        <v>194704</v>
      </c>
      <c r="F4462" s="179">
        <v>194704</v>
      </c>
      <c r="G4462" s="179"/>
      <c r="H4462" s="179"/>
      <c r="I4462" s="179">
        <f t="shared" si="1379"/>
        <v>194704</v>
      </c>
    </row>
    <row r="4463" spans="1:10" s="115" customFormat="1" x14ac:dyDescent="0.2">
      <c r="A4463" s="217">
        <v>32</v>
      </c>
      <c r="B4463" s="211" t="s">
        <v>987</v>
      </c>
      <c r="C4463" s="212"/>
      <c r="D4463" s="214"/>
      <c r="E4463" s="215">
        <f t="shared" ref="E4463:H4463" si="1384">E4464+E4469+E4474+E4482</f>
        <v>3168000</v>
      </c>
      <c r="F4463" s="215">
        <f t="shared" si="1384"/>
        <v>3168000</v>
      </c>
      <c r="G4463" s="215">
        <f t="shared" si="1384"/>
        <v>0</v>
      </c>
      <c r="H4463" s="215">
        <f t="shared" si="1384"/>
        <v>0</v>
      </c>
      <c r="I4463" s="215">
        <f t="shared" si="1379"/>
        <v>3168000</v>
      </c>
      <c r="J4463" s="120"/>
    </row>
    <row r="4464" spans="1:10" x14ac:dyDescent="0.2">
      <c r="A4464" s="126">
        <v>321</v>
      </c>
      <c r="B4464" s="227" t="s">
        <v>916</v>
      </c>
      <c r="C4464" s="117"/>
      <c r="D4464" s="128"/>
      <c r="E4464" s="121">
        <f>E4465+E4466+E4467+E4468</f>
        <v>92000</v>
      </c>
      <c r="F4464" s="121">
        <f>F4465+F4466+F4467+F4468</f>
        <v>92000</v>
      </c>
      <c r="G4464" s="121">
        <f>G4465+G4466+G4467+G4468</f>
        <v>0</v>
      </c>
      <c r="H4464" s="121">
        <f>H4465+H4466+H4467+H4468</f>
        <v>0</v>
      </c>
      <c r="I4464" s="121">
        <f t="shared" si="1379"/>
        <v>92000</v>
      </c>
    </row>
    <row r="4465" spans="1:10" ht="15" x14ac:dyDescent="0.2">
      <c r="A4465" s="129">
        <v>3211</v>
      </c>
      <c r="B4465" s="222" t="s">
        <v>110</v>
      </c>
      <c r="C4465" s="111">
        <v>43</v>
      </c>
      <c r="D4465" s="112" t="s">
        <v>25</v>
      </c>
      <c r="E4465" s="179">
        <v>45000</v>
      </c>
      <c r="F4465" s="179">
        <v>45000</v>
      </c>
      <c r="G4465" s="179"/>
      <c r="H4465" s="179"/>
      <c r="I4465" s="179">
        <f t="shared" si="1379"/>
        <v>45000</v>
      </c>
    </row>
    <row r="4466" spans="1:10" ht="15" x14ac:dyDescent="0.2">
      <c r="A4466" s="129">
        <v>3212</v>
      </c>
      <c r="B4466" s="222" t="s">
        <v>111</v>
      </c>
      <c r="C4466" s="111">
        <v>43</v>
      </c>
      <c r="D4466" s="112" t="s">
        <v>25</v>
      </c>
      <c r="E4466" s="179">
        <v>30000</v>
      </c>
      <c r="F4466" s="179">
        <v>30000</v>
      </c>
      <c r="G4466" s="179"/>
      <c r="H4466" s="179"/>
      <c r="I4466" s="179">
        <f t="shared" si="1379"/>
        <v>30000</v>
      </c>
    </row>
    <row r="4467" spans="1:10" ht="15" x14ac:dyDescent="0.2">
      <c r="A4467" s="129">
        <v>3213</v>
      </c>
      <c r="B4467" s="222" t="s">
        <v>112</v>
      </c>
      <c r="C4467" s="111">
        <v>43</v>
      </c>
      <c r="D4467" s="112" t="s">
        <v>25</v>
      </c>
      <c r="E4467" s="179">
        <v>15000</v>
      </c>
      <c r="F4467" s="179">
        <v>15000</v>
      </c>
      <c r="G4467" s="179"/>
      <c r="H4467" s="179"/>
      <c r="I4467" s="179">
        <f t="shared" si="1379"/>
        <v>15000</v>
      </c>
    </row>
    <row r="4468" spans="1:10" ht="15" x14ac:dyDescent="0.2">
      <c r="A4468" s="129">
        <v>3214</v>
      </c>
      <c r="B4468" s="222" t="s">
        <v>234</v>
      </c>
      <c r="C4468" s="111">
        <v>43</v>
      </c>
      <c r="D4468" s="112" t="s">
        <v>25</v>
      </c>
      <c r="E4468" s="179">
        <v>2000</v>
      </c>
      <c r="F4468" s="179">
        <v>2000</v>
      </c>
      <c r="G4468" s="179"/>
      <c r="H4468" s="179"/>
      <c r="I4468" s="179">
        <f t="shared" si="1379"/>
        <v>2000</v>
      </c>
    </row>
    <row r="4469" spans="1:10" x14ac:dyDescent="0.2">
      <c r="A4469" s="126">
        <v>322</v>
      </c>
      <c r="B4469" s="227" t="s">
        <v>917</v>
      </c>
      <c r="C4469" s="117"/>
      <c r="D4469" s="128"/>
      <c r="E4469" s="121">
        <f>E4470+E4471+E4472+E4473</f>
        <v>188000</v>
      </c>
      <c r="F4469" s="121">
        <f>F4470+F4471+F4472+F4473</f>
        <v>188000</v>
      </c>
      <c r="G4469" s="121">
        <f>G4470+G4471+G4472+G4473</f>
        <v>0</v>
      </c>
      <c r="H4469" s="121">
        <f>H4470+H4471+H4472+H4473</f>
        <v>0</v>
      </c>
      <c r="I4469" s="121">
        <f t="shared" si="1379"/>
        <v>188000</v>
      </c>
    </row>
    <row r="4470" spans="1:10" ht="15" x14ac:dyDescent="0.2">
      <c r="A4470" s="129">
        <v>3221</v>
      </c>
      <c r="B4470" s="222" t="s">
        <v>146</v>
      </c>
      <c r="C4470" s="111">
        <v>43</v>
      </c>
      <c r="D4470" s="112" t="s">
        <v>25</v>
      </c>
      <c r="E4470" s="179">
        <v>15000</v>
      </c>
      <c r="F4470" s="179">
        <v>15000</v>
      </c>
      <c r="G4470" s="179"/>
      <c r="H4470" s="179"/>
      <c r="I4470" s="179">
        <f t="shared" si="1379"/>
        <v>15000</v>
      </c>
    </row>
    <row r="4471" spans="1:10" s="115" customFormat="1" x14ac:dyDescent="0.2">
      <c r="A4471" s="129">
        <v>3223</v>
      </c>
      <c r="B4471" s="222" t="s">
        <v>115</v>
      </c>
      <c r="C4471" s="111">
        <v>43</v>
      </c>
      <c r="D4471" s="112" t="s">
        <v>25</v>
      </c>
      <c r="E4471" s="179">
        <v>145000</v>
      </c>
      <c r="F4471" s="179">
        <v>145000</v>
      </c>
      <c r="G4471" s="179"/>
      <c r="H4471" s="179"/>
      <c r="I4471" s="179">
        <f t="shared" si="1379"/>
        <v>145000</v>
      </c>
      <c r="J4471" s="120"/>
    </row>
    <row r="4472" spans="1:10" ht="15" x14ac:dyDescent="0.2">
      <c r="A4472" s="129">
        <v>3224</v>
      </c>
      <c r="B4472" s="222" t="s">
        <v>144</v>
      </c>
      <c r="C4472" s="111">
        <v>43</v>
      </c>
      <c r="D4472" s="112" t="s">
        <v>25</v>
      </c>
      <c r="E4472" s="179">
        <v>6000</v>
      </c>
      <c r="F4472" s="179">
        <v>6000</v>
      </c>
      <c r="G4472" s="179"/>
      <c r="H4472" s="179"/>
      <c r="I4472" s="179">
        <f t="shared" si="1379"/>
        <v>6000</v>
      </c>
    </row>
    <row r="4473" spans="1:10" ht="15" x14ac:dyDescent="0.2">
      <c r="A4473" s="129">
        <v>3225</v>
      </c>
      <c r="B4473" s="222" t="s">
        <v>151</v>
      </c>
      <c r="C4473" s="111">
        <v>43</v>
      </c>
      <c r="D4473" s="112" t="s">
        <v>25</v>
      </c>
      <c r="E4473" s="179">
        <v>22000</v>
      </c>
      <c r="F4473" s="179">
        <v>22000</v>
      </c>
      <c r="G4473" s="179"/>
      <c r="H4473" s="179"/>
      <c r="I4473" s="179">
        <f t="shared" si="1379"/>
        <v>22000</v>
      </c>
    </row>
    <row r="4474" spans="1:10" x14ac:dyDescent="0.2">
      <c r="A4474" s="126">
        <v>323</v>
      </c>
      <c r="B4474" s="227" t="s">
        <v>918</v>
      </c>
      <c r="C4474" s="117"/>
      <c r="D4474" s="128"/>
      <c r="E4474" s="121">
        <f>E4475+E4476+E4477+E4478+E4479+E4480+E4481</f>
        <v>2415000</v>
      </c>
      <c r="F4474" s="121">
        <f>F4475+F4476+F4477+F4478+F4479+F4480+F4481</f>
        <v>2415000</v>
      </c>
      <c r="G4474" s="121">
        <f>G4475+G4476+G4477+G4478+G4479+G4480+G4481</f>
        <v>0</v>
      </c>
      <c r="H4474" s="121">
        <f>H4475+H4476+H4477+H4478+H4479+H4480+H4481</f>
        <v>0</v>
      </c>
      <c r="I4474" s="121">
        <f t="shared" si="1379"/>
        <v>2415000</v>
      </c>
    </row>
    <row r="4475" spans="1:10" ht="15" x14ac:dyDescent="0.2">
      <c r="A4475" s="129">
        <v>3231</v>
      </c>
      <c r="B4475" s="222" t="s">
        <v>117</v>
      </c>
      <c r="C4475" s="111">
        <v>43</v>
      </c>
      <c r="D4475" s="112" t="s">
        <v>25</v>
      </c>
      <c r="E4475" s="179">
        <v>35000</v>
      </c>
      <c r="F4475" s="179">
        <v>35000</v>
      </c>
      <c r="G4475" s="179"/>
      <c r="H4475" s="179"/>
      <c r="I4475" s="179">
        <f t="shared" si="1379"/>
        <v>35000</v>
      </c>
    </row>
    <row r="4476" spans="1:10" s="115" customFormat="1" x14ac:dyDescent="0.2">
      <c r="A4476" s="129">
        <v>3233</v>
      </c>
      <c r="B4476" s="222" t="s">
        <v>119</v>
      </c>
      <c r="C4476" s="111">
        <v>43</v>
      </c>
      <c r="D4476" s="112" t="s">
        <v>25</v>
      </c>
      <c r="E4476" s="179">
        <v>100000</v>
      </c>
      <c r="F4476" s="179">
        <v>100000</v>
      </c>
      <c r="G4476" s="179"/>
      <c r="H4476" s="179"/>
      <c r="I4476" s="179">
        <f t="shared" si="1379"/>
        <v>100000</v>
      </c>
      <c r="J4476" s="120"/>
    </row>
    <row r="4477" spans="1:10" ht="15" x14ac:dyDescent="0.2">
      <c r="A4477" s="129">
        <v>3234</v>
      </c>
      <c r="B4477" s="222" t="s">
        <v>120</v>
      </c>
      <c r="C4477" s="111">
        <v>43</v>
      </c>
      <c r="D4477" s="112" t="s">
        <v>25</v>
      </c>
      <c r="E4477" s="179">
        <v>40000</v>
      </c>
      <c r="F4477" s="179">
        <v>40000</v>
      </c>
      <c r="G4477" s="179"/>
      <c r="H4477" s="179"/>
      <c r="I4477" s="179">
        <f t="shared" si="1379"/>
        <v>40000</v>
      </c>
    </row>
    <row r="4478" spans="1:10" ht="15" x14ac:dyDescent="0.2">
      <c r="A4478" s="129">
        <v>3236</v>
      </c>
      <c r="B4478" s="222" t="s">
        <v>121</v>
      </c>
      <c r="C4478" s="111">
        <v>43</v>
      </c>
      <c r="D4478" s="112" t="s">
        <v>25</v>
      </c>
      <c r="E4478" s="179">
        <v>22000</v>
      </c>
      <c r="F4478" s="179">
        <v>22000</v>
      </c>
      <c r="G4478" s="179"/>
      <c r="H4478" s="179"/>
      <c r="I4478" s="179">
        <f t="shared" si="1379"/>
        <v>22000</v>
      </c>
    </row>
    <row r="4479" spans="1:10" s="115" customFormat="1" x14ac:dyDescent="0.2">
      <c r="A4479" s="129">
        <v>3237</v>
      </c>
      <c r="B4479" s="222" t="s">
        <v>36</v>
      </c>
      <c r="C4479" s="111">
        <v>43</v>
      </c>
      <c r="D4479" s="112" t="s">
        <v>25</v>
      </c>
      <c r="E4479" s="179">
        <v>2130000</v>
      </c>
      <c r="F4479" s="179">
        <v>2130000</v>
      </c>
      <c r="G4479" s="179"/>
      <c r="H4479" s="179"/>
      <c r="I4479" s="179">
        <f t="shared" si="1379"/>
        <v>2130000</v>
      </c>
      <c r="J4479" s="120"/>
    </row>
    <row r="4480" spans="1:10" ht="15" x14ac:dyDescent="0.2">
      <c r="A4480" s="129">
        <v>3238</v>
      </c>
      <c r="B4480" s="222" t="s">
        <v>122</v>
      </c>
      <c r="C4480" s="111">
        <v>43</v>
      </c>
      <c r="D4480" s="112" t="s">
        <v>25</v>
      </c>
      <c r="E4480" s="179">
        <v>40000</v>
      </c>
      <c r="F4480" s="179">
        <v>40000</v>
      </c>
      <c r="G4480" s="179"/>
      <c r="H4480" s="179"/>
      <c r="I4480" s="179">
        <f t="shared" si="1379"/>
        <v>40000</v>
      </c>
    </row>
    <row r="4481" spans="1:10" s="115" customFormat="1" x14ac:dyDescent="0.2">
      <c r="A4481" s="129">
        <v>3239</v>
      </c>
      <c r="B4481" s="222" t="s">
        <v>41</v>
      </c>
      <c r="C4481" s="111">
        <v>43</v>
      </c>
      <c r="D4481" s="112" t="s">
        <v>25</v>
      </c>
      <c r="E4481" s="179">
        <v>48000</v>
      </c>
      <c r="F4481" s="179">
        <v>48000</v>
      </c>
      <c r="G4481" s="179"/>
      <c r="H4481" s="179"/>
      <c r="I4481" s="179">
        <f t="shared" si="1379"/>
        <v>48000</v>
      </c>
      <c r="J4481" s="120"/>
    </row>
    <row r="4482" spans="1:10" x14ac:dyDescent="0.2">
      <c r="A4482" s="126">
        <v>329</v>
      </c>
      <c r="B4482" s="227" t="s">
        <v>125</v>
      </c>
      <c r="C4482" s="117"/>
      <c r="D4482" s="128"/>
      <c r="E4482" s="121">
        <f>E4483+E4484+E4485+E4486+E4487+E4488</f>
        <v>473000</v>
      </c>
      <c r="F4482" s="121">
        <f>F4483+F4484+F4485+F4486+F4487+F4488</f>
        <v>473000</v>
      </c>
      <c r="G4482" s="121">
        <f>G4483+G4484+G4485+G4486+G4487+G4488</f>
        <v>0</v>
      </c>
      <c r="H4482" s="121">
        <f>H4483+H4484+H4485+H4486+H4487+H4488</f>
        <v>0</v>
      </c>
      <c r="I4482" s="121">
        <f t="shared" si="1379"/>
        <v>473000</v>
      </c>
    </row>
    <row r="4483" spans="1:10" s="115" customFormat="1" ht="30" x14ac:dyDescent="0.2">
      <c r="A4483" s="129">
        <v>3291</v>
      </c>
      <c r="B4483" s="222" t="s">
        <v>152</v>
      </c>
      <c r="C4483" s="111">
        <v>43</v>
      </c>
      <c r="D4483" s="112" t="s">
        <v>25</v>
      </c>
      <c r="E4483" s="179">
        <v>185000</v>
      </c>
      <c r="F4483" s="179">
        <v>185000</v>
      </c>
      <c r="G4483" s="179"/>
      <c r="H4483" s="179"/>
      <c r="I4483" s="179">
        <f t="shared" si="1379"/>
        <v>185000</v>
      </c>
      <c r="J4483" s="120"/>
    </row>
    <row r="4484" spans="1:10" ht="15" x14ac:dyDescent="0.2">
      <c r="A4484" s="129">
        <v>3292</v>
      </c>
      <c r="B4484" s="222" t="s">
        <v>123</v>
      </c>
      <c r="C4484" s="111">
        <v>43</v>
      </c>
      <c r="D4484" s="112" t="s">
        <v>25</v>
      </c>
      <c r="E4484" s="179">
        <v>35000</v>
      </c>
      <c r="F4484" s="179">
        <v>35000</v>
      </c>
      <c r="G4484" s="179"/>
      <c r="H4484" s="179"/>
      <c r="I4484" s="179">
        <f t="shared" si="1379"/>
        <v>35000</v>
      </c>
    </row>
    <row r="4485" spans="1:10" ht="15" x14ac:dyDescent="0.2">
      <c r="A4485" s="129">
        <v>3293</v>
      </c>
      <c r="B4485" s="222" t="s">
        <v>124</v>
      </c>
      <c r="C4485" s="111">
        <v>43</v>
      </c>
      <c r="D4485" s="112" t="s">
        <v>25</v>
      </c>
      <c r="E4485" s="179">
        <v>57000</v>
      </c>
      <c r="F4485" s="179">
        <v>57000</v>
      </c>
      <c r="G4485" s="179"/>
      <c r="H4485" s="179"/>
      <c r="I4485" s="179">
        <f t="shared" si="1379"/>
        <v>57000</v>
      </c>
    </row>
    <row r="4486" spans="1:10" s="115" customFormat="1" x14ac:dyDescent="0.2">
      <c r="A4486" s="129">
        <v>3294</v>
      </c>
      <c r="B4486" s="222" t="s">
        <v>610</v>
      </c>
      <c r="C4486" s="111">
        <v>43</v>
      </c>
      <c r="D4486" s="112" t="s">
        <v>25</v>
      </c>
      <c r="E4486" s="179">
        <v>105000</v>
      </c>
      <c r="F4486" s="179">
        <v>105000</v>
      </c>
      <c r="G4486" s="179"/>
      <c r="H4486" s="179"/>
      <c r="I4486" s="179">
        <f t="shared" si="1379"/>
        <v>105000</v>
      </c>
      <c r="J4486" s="120"/>
    </row>
    <row r="4487" spans="1:10" ht="15" x14ac:dyDescent="0.2">
      <c r="A4487" s="129">
        <v>3295</v>
      </c>
      <c r="B4487" s="222" t="s">
        <v>237</v>
      </c>
      <c r="C4487" s="111">
        <v>43</v>
      </c>
      <c r="D4487" s="112" t="s">
        <v>25</v>
      </c>
      <c r="E4487" s="179">
        <v>82000</v>
      </c>
      <c r="F4487" s="179">
        <v>82000</v>
      </c>
      <c r="G4487" s="179"/>
      <c r="H4487" s="179"/>
      <c r="I4487" s="179">
        <f t="shared" si="1379"/>
        <v>82000</v>
      </c>
    </row>
    <row r="4488" spans="1:10" ht="15" x14ac:dyDescent="0.2">
      <c r="A4488" s="129">
        <v>3299</v>
      </c>
      <c r="B4488" s="222" t="s">
        <v>125</v>
      </c>
      <c r="C4488" s="111">
        <v>43</v>
      </c>
      <c r="D4488" s="112" t="s">
        <v>25</v>
      </c>
      <c r="E4488" s="179">
        <v>9000</v>
      </c>
      <c r="F4488" s="179">
        <v>9000</v>
      </c>
      <c r="G4488" s="179"/>
      <c r="H4488" s="179"/>
      <c r="I4488" s="179">
        <f t="shared" si="1379"/>
        <v>9000</v>
      </c>
    </row>
    <row r="4489" spans="1:10" s="115" customFormat="1" x14ac:dyDescent="0.2">
      <c r="A4489" s="217">
        <v>34</v>
      </c>
      <c r="B4489" s="211" t="s">
        <v>988</v>
      </c>
      <c r="C4489" s="212"/>
      <c r="D4489" s="214"/>
      <c r="E4489" s="215">
        <f t="shared" ref="E4489:H4489" si="1385">E4490</f>
        <v>51000</v>
      </c>
      <c r="F4489" s="215">
        <f t="shared" si="1385"/>
        <v>51000</v>
      </c>
      <c r="G4489" s="215">
        <f t="shared" si="1385"/>
        <v>0</v>
      </c>
      <c r="H4489" s="215">
        <f t="shared" si="1385"/>
        <v>0</v>
      </c>
      <c r="I4489" s="215">
        <f t="shared" si="1379"/>
        <v>51000</v>
      </c>
      <c r="J4489" s="120"/>
    </row>
    <row r="4490" spans="1:10" x14ac:dyDescent="0.2">
      <c r="A4490" s="126">
        <v>343</v>
      </c>
      <c r="B4490" s="227" t="s">
        <v>919</v>
      </c>
      <c r="C4490" s="117"/>
      <c r="D4490" s="128"/>
      <c r="E4490" s="121">
        <f>E4491+E4492</f>
        <v>51000</v>
      </c>
      <c r="F4490" s="121">
        <f>F4491+F4492</f>
        <v>51000</v>
      </c>
      <c r="G4490" s="121">
        <f>G4491+G4492</f>
        <v>0</v>
      </c>
      <c r="H4490" s="121">
        <f>H4491+H4492</f>
        <v>0</v>
      </c>
      <c r="I4490" s="121">
        <f t="shared" si="1379"/>
        <v>51000</v>
      </c>
    </row>
    <row r="4491" spans="1:10" s="115" customFormat="1" x14ac:dyDescent="0.2">
      <c r="A4491" s="129">
        <v>3433</v>
      </c>
      <c r="B4491" s="222" t="s">
        <v>126</v>
      </c>
      <c r="C4491" s="111">
        <v>43</v>
      </c>
      <c r="D4491" s="112" t="s">
        <v>25</v>
      </c>
      <c r="E4491" s="179">
        <v>1000</v>
      </c>
      <c r="F4491" s="179">
        <v>1000</v>
      </c>
      <c r="G4491" s="179"/>
      <c r="H4491" s="179"/>
      <c r="I4491" s="179">
        <f t="shared" si="1379"/>
        <v>1000</v>
      </c>
      <c r="J4491" s="120"/>
    </row>
    <row r="4492" spans="1:10" ht="15" x14ac:dyDescent="0.2">
      <c r="A4492" s="129">
        <v>3434</v>
      </c>
      <c r="B4492" s="222" t="s">
        <v>127</v>
      </c>
      <c r="C4492" s="111">
        <v>43</v>
      </c>
      <c r="D4492" s="112" t="s">
        <v>25</v>
      </c>
      <c r="E4492" s="179">
        <v>50000</v>
      </c>
      <c r="F4492" s="179">
        <v>50000</v>
      </c>
      <c r="G4492" s="179"/>
      <c r="H4492" s="179"/>
      <c r="I4492" s="179">
        <f t="shared" si="1379"/>
        <v>50000</v>
      </c>
    </row>
    <row r="4493" spans="1:10" s="189" customFormat="1" x14ac:dyDescent="0.2">
      <c r="A4493" s="217">
        <v>41</v>
      </c>
      <c r="B4493" s="211" t="s">
        <v>993</v>
      </c>
      <c r="C4493" s="212"/>
      <c r="D4493" s="214"/>
      <c r="E4493" s="215">
        <f t="shared" ref="E4493:H4493" si="1386">E4494</f>
        <v>100000</v>
      </c>
      <c r="F4493" s="215">
        <f t="shared" si="1386"/>
        <v>100000</v>
      </c>
      <c r="G4493" s="215">
        <f t="shared" si="1386"/>
        <v>0</v>
      </c>
      <c r="H4493" s="215">
        <f t="shared" si="1386"/>
        <v>0</v>
      </c>
      <c r="I4493" s="215">
        <f t="shared" si="1379"/>
        <v>100000</v>
      </c>
      <c r="J4493" s="244"/>
    </row>
    <row r="4494" spans="1:10" s="189" customFormat="1" x14ac:dyDescent="0.2">
      <c r="A4494" s="126">
        <v>412</v>
      </c>
      <c r="B4494" s="227" t="s">
        <v>935</v>
      </c>
      <c r="C4494" s="117"/>
      <c r="D4494" s="128"/>
      <c r="E4494" s="121">
        <f t="shared" ref="E4494:H4494" si="1387">E4495</f>
        <v>100000</v>
      </c>
      <c r="F4494" s="121">
        <f t="shared" si="1387"/>
        <v>100000</v>
      </c>
      <c r="G4494" s="121">
        <f t="shared" si="1387"/>
        <v>0</v>
      </c>
      <c r="H4494" s="121">
        <f t="shared" si="1387"/>
        <v>0</v>
      </c>
      <c r="I4494" s="121">
        <f t="shared" si="1379"/>
        <v>100000</v>
      </c>
      <c r="J4494" s="244"/>
    </row>
    <row r="4495" spans="1:10" s="189" customFormat="1" ht="15" x14ac:dyDescent="0.2">
      <c r="A4495" s="129">
        <v>4126</v>
      </c>
      <c r="B4495" s="222" t="s">
        <v>4</v>
      </c>
      <c r="C4495" s="111">
        <v>43</v>
      </c>
      <c r="D4495" s="112" t="s">
        <v>25</v>
      </c>
      <c r="E4495" s="179">
        <v>100000</v>
      </c>
      <c r="F4495" s="179">
        <v>100000</v>
      </c>
      <c r="G4495" s="179"/>
      <c r="H4495" s="179"/>
      <c r="I4495" s="179">
        <f t="shared" si="1379"/>
        <v>100000</v>
      </c>
      <c r="J4495" s="244"/>
    </row>
    <row r="4496" spans="1:10" x14ac:dyDescent="0.2">
      <c r="A4496" s="217">
        <v>42</v>
      </c>
      <c r="B4496" s="211" t="s">
        <v>994</v>
      </c>
      <c r="C4496" s="212"/>
      <c r="D4496" s="214"/>
      <c r="E4496" s="215">
        <f t="shared" ref="E4496:H4496" si="1388">E4497+E4500</f>
        <v>45000</v>
      </c>
      <c r="F4496" s="215">
        <f t="shared" si="1388"/>
        <v>45000</v>
      </c>
      <c r="G4496" s="215">
        <f t="shared" si="1388"/>
        <v>0</v>
      </c>
      <c r="H4496" s="215">
        <f t="shared" si="1388"/>
        <v>0</v>
      </c>
      <c r="I4496" s="215">
        <f t="shared" si="1379"/>
        <v>45000</v>
      </c>
    </row>
    <row r="4497" spans="1:10" x14ac:dyDescent="0.2">
      <c r="A4497" s="126">
        <v>422</v>
      </c>
      <c r="B4497" s="227" t="s">
        <v>921</v>
      </c>
      <c r="C4497" s="117"/>
      <c r="D4497" s="128"/>
      <c r="E4497" s="121">
        <f>E4498+E4499</f>
        <v>25000</v>
      </c>
      <c r="F4497" s="121">
        <f>F4498+F4499</f>
        <v>25000</v>
      </c>
      <c r="G4497" s="121">
        <f>G4498+G4499</f>
        <v>0</v>
      </c>
      <c r="H4497" s="121">
        <f>H4498+H4499</f>
        <v>0</v>
      </c>
      <c r="I4497" s="121">
        <f t="shared" si="1379"/>
        <v>25000</v>
      </c>
    </row>
    <row r="4498" spans="1:10" s="115" customFormat="1" x14ac:dyDescent="0.2">
      <c r="A4498" s="129">
        <v>4221</v>
      </c>
      <c r="B4498" s="222" t="s">
        <v>129</v>
      </c>
      <c r="C4498" s="111">
        <v>43</v>
      </c>
      <c r="D4498" s="112" t="s">
        <v>25</v>
      </c>
      <c r="E4498" s="179">
        <v>20000</v>
      </c>
      <c r="F4498" s="179">
        <v>20000</v>
      </c>
      <c r="G4498" s="179"/>
      <c r="H4498" s="179"/>
      <c r="I4498" s="179">
        <f t="shared" si="1379"/>
        <v>20000</v>
      </c>
      <c r="J4498" s="120"/>
    </row>
    <row r="4499" spans="1:10" ht="15" x14ac:dyDescent="0.2">
      <c r="A4499" s="129">
        <v>4222</v>
      </c>
      <c r="B4499" s="222" t="s">
        <v>130</v>
      </c>
      <c r="C4499" s="111">
        <v>43</v>
      </c>
      <c r="D4499" s="112" t="s">
        <v>25</v>
      </c>
      <c r="E4499" s="147">
        <v>5000</v>
      </c>
      <c r="F4499" s="147">
        <v>5000</v>
      </c>
      <c r="G4499" s="147"/>
      <c r="H4499" s="147"/>
      <c r="I4499" s="147">
        <f t="shared" si="1379"/>
        <v>5000</v>
      </c>
    </row>
    <row r="4500" spans="1:10" x14ac:dyDescent="0.2">
      <c r="A4500" s="126">
        <v>426</v>
      </c>
      <c r="B4500" s="227" t="s">
        <v>939</v>
      </c>
      <c r="C4500" s="117"/>
      <c r="D4500" s="128"/>
      <c r="E4500" s="121">
        <f>E4501</f>
        <v>20000</v>
      </c>
      <c r="F4500" s="121">
        <f>F4501</f>
        <v>20000</v>
      </c>
      <c r="G4500" s="121">
        <f>G4501</f>
        <v>0</v>
      </c>
      <c r="H4500" s="121">
        <f>H4501</f>
        <v>0</v>
      </c>
      <c r="I4500" s="121">
        <f t="shared" si="1379"/>
        <v>20000</v>
      </c>
    </row>
    <row r="4501" spans="1:10" s="115" customFormat="1" x14ac:dyDescent="0.2">
      <c r="A4501" s="129">
        <v>4262</v>
      </c>
      <c r="B4501" s="222" t="s">
        <v>135</v>
      </c>
      <c r="C4501" s="111">
        <v>43</v>
      </c>
      <c r="D4501" s="112" t="s">
        <v>25</v>
      </c>
      <c r="E4501" s="179">
        <v>20000</v>
      </c>
      <c r="F4501" s="179">
        <v>20000</v>
      </c>
      <c r="G4501" s="179"/>
      <c r="H4501" s="179"/>
      <c r="I4501" s="179">
        <f t="shared" si="1379"/>
        <v>20000</v>
      </c>
      <c r="J4501" s="120"/>
    </row>
    <row r="4502" spans="1:10" ht="31.5" x14ac:dyDescent="0.2">
      <c r="A4502" s="171" t="s">
        <v>733</v>
      </c>
      <c r="B4502" s="173" t="s">
        <v>723</v>
      </c>
      <c r="C4502" s="194"/>
      <c r="D4502" s="194"/>
      <c r="E4502" s="174">
        <f>E4503+E4516</f>
        <v>42949032</v>
      </c>
      <c r="F4502" s="174">
        <f>F4503+F4516</f>
        <v>42576032</v>
      </c>
      <c r="G4502" s="174">
        <f>G4503+G4516</f>
        <v>0</v>
      </c>
      <c r="H4502" s="174">
        <f>H4503+H4516</f>
        <v>0</v>
      </c>
      <c r="I4502" s="174">
        <f t="shared" si="1379"/>
        <v>42576032</v>
      </c>
    </row>
    <row r="4503" spans="1:10" x14ac:dyDescent="0.2">
      <c r="A4503" s="207" t="s">
        <v>956</v>
      </c>
      <c r="B4503" s="205" t="s">
        <v>910</v>
      </c>
      <c r="C4503" s="208"/>
      <c r="D4503" s="208"/>
      <c r="E4503" s="209">
        <f t="shared" ref="E4503:H4503" si="1389">E4504+E4508+E4511</f>
        <v>42899032</v>
      </c>
      <c r="F4503" s="209">
        <f t="shared" si="1389"/>
        <v>42526032</v>
      </c>
      <c r="G4503" s="209">
        <f t="shared" si="1389"/>
        <v>0</v>
      </c>
      <c r="H4503" s="209">
        <f t="shared" si="1389"/>
        <v>0</v>
      </c>
      <c r="I4503" s="209">
        <f t="shared" si="1379"/>
        <v>42526032</v>
      </c>
    </row>
    <row r="4504" spans="1:10" s="115" customFormat="1" x14ac:dyDescent="0.2">
      <c r="A4504" s="217">
        <v>32</v>
      </c>
      <c r="B4504" s="211" t="s">
        <v>987</v>
      </c>
      <c r="C4504" s="212"/>
      <c r="D4504" s="214"/>
      <c r="E4504" s="215">
        <f t="shared" ref="E4504:H4504" si="1390">E4505</f>
        <v>2180000</v>
      </c>
      <c r="F4504" s="215">
        <f t="shared" si="1390"/>
        <v>2180000</v>
      </c>
      <c r="G4504" s="215">
        <f t="shared" si="1390"/>
        <v>0</v>
      </c>
      <c r="H4504" s="215">
        <f t="shared" si="1390"/>
        <v>0</v>
      </c>
      <c r="I4504" s="215">
        <f t="shared" si="1379"/>
        <v>2180000</v>
      </c>
      <c r="J4504" s="120"/>
    </row>
    <row r="4505" spans="1:10" s="115" customFormat="1" x14ac:dyDescent="0.2">
      <c r="A4505" s="126">
        <v>323</v>
      </c>
      <c r="B4505" s="227" t="s">
        <v>918</v>
      </c>
      <c r="C4505" s="117"/>
      <c r="D4505" s="128"/>
      <c r="E4505" s="121">
        <f>SUM(E4506:E4507)</f>
        <v>2180000</v>
      </c>
      <c r="F4505" s="121">
        <f>SUM(F4506:F4507)</f>
        <v>2180000</v>
      </c>
      <c r="G4505" s="121">
        <f>SUM(G4506:G4507)</f>
        <v>0</v>
      </c>
      <c r="H4505" s="121">
        <f>SUM(H4506:H4507)</f>
        <v>0</v>
      </c>
      <c r="I4505" s="121">
        <f t="shared" si="1379"/>
        <v>2180000</v>
      </c>
      <c r="J4505" s="120"/>
    </row>
    <row r="4506" spans="1:10" ht="15" x14ac:dyDescent="0.2">
      <c r="A4506" s="129">
        <v>3232</v>
      </c>
      <c r="B4506" s="222" t="s">
        <v>118</v>
      </c>
      <c r="C4506" s="111">
        <v>11</v>
      </c>
      <c r="D4506" s="112" t="s">
        <v>25</v>
      </c>
      <c r="E4506" s="179">
        <v>1450000</v>
      </c>
      <c r="F4506" s="179">
        <v>1450000</v>
      </c>
      <c r="G4506" s="179"/>
      <c r="H4506" s="179"/>
      <c r="I4506" s="179">
        <f t="shared" si="1379"/>
        <v>1450000</v>
      </c>
    </row>
    <row r="4507" spans="1:10" ht="15" x14ac:dyDescent="0.2">
      <c r="A4507" s="129">
        <v>3237</v>
      </c>
      <c r="B4507" s="222" t="s">
        <v>36</v>
      </c>
      <c r="C4507" s="111">
        <v>11</v>
      </c>
      <c r="D4507" s="112" t="s">
        <v>25</v>
      </c>
      <c r="E4507" s="179">
        <v>730000</v>
      </c>
      <c r="F4507" s="179">
        <v>730000</v>
      </c>
      <c r="G4507" s="179"/>
      <c r="H4507" s="179"/>
      <c r="I4507" s="179">
        <f t="shared" ref="I4507:I4572" si="1391">F4507-G4507+H4507</f>
        <v>730000</v>
      </c>
    </row>
    <row r="4508" spans="1:10" s="115" customFormat="1" x14ac:dyDescent="0.2">
      <c r="A4508" s="217">
        <v>41</v>
      </c>
      <c r="B4508" s="211" t="s">
        <v>993</v>
      </c>
      <c r="C4508" s="212"/>
      <c r="D4508" s="214"/>
      <c r="E4508" s="215">
        <f t="shared" ref="E4508:H4508" si="1392">E4509</f>
        <v>3000000</v>
      </c>
      <c r="F4508" s="215">
        <f t="shared" si="1392"/>
        <v>4500000</v>
      </c>
      <c r="G4508" s="215">
        <f t="shared" si="1392"/>
        <v>0</v>
      </c>
      <c r="H4508" s="215">
        <f t="shared" si="1392"/>
        <v>0</v>
      </c>
      <c r="I4508" s="215">
        <f t="shared" si="1391"/>
        <v>4500000</v>
      </c>
      <c r="J4508" s="120"/>
    </row>
    <row r="4509" spans="1:10" s="115" customFormat="1" x14ac:dyDescent="0.2">
      <c r="A4509" s="126">
        <v>411</v>
      </c>
      <c r="B4509" s="119" t="s">
        <v>934</v>
      </c>
      <c r="C4509" s="117"/>
      <c r="D4509" s="128"/>
      <c r="E4509" s="121">
        <f t="shared" ref="E4509:H4509" si="1393">E4510</f>
        <v>3000000</v>
      </c>
      <c r="F4509" s="121">
        <f t="shared" si="1393"/>
        <v>4500000</v>
      </c>
      <c r="G4509" s="121">
        <f t="shared" si="1393"/>
        <v>0</v>
      </c>
      <c r="H4509" s="121">
        <f t="shared" si="1393"/>
        <v>0</v>
      </c>
      <c r="I4509" s="121">
        <f t="shared" si="1391"/>
        <v>4500000</v>
      </c>
      <c r="J4509" s="120"/>
    </row>
    <row r="4510" spans="1:10" ht="15" x14ac:dyDescent="0.2">
      <c r="A4510" s="129">
        <v>4111</v>
      </c>
      <c r="B4510" s="222" t="s">
        <v>401</v>
      </c>
      <c r="C4510" s="111">
        <v>11</v>
      </c>
      <c r="D4510" s="112" t="s">
        <v>25</v>
      </c>
      <c r="E4510" s="179">
        <v>3000000</v>
      </c>
      <c r="F4510" s="179">
        <v>4500000</v>
      </c>
      <c r="G4510" s="179"/>
      <c r="H4510" s="179"/>
      <c r="I4510" s="179">
        <f t="shared" si="1391"/>
        <v>4500000</v>
      </c>
    </row>
    <row r="4511" spans="1:10" s="115" customFormat="1" x14ac:dyDescent="0.2">
      <c r="A4511" s="217">
        <v>42</v>
      </c>
      <c r="B4511" s="211" t="s">
        <v>994</v>
      </c>
      <c r="C4511" s="212"/>
      <c r="D4511" s="214"/>
      <c r="E4511" s="215">
        <f>E4512+E4514</f>
        <v>37719032</v>
      </c>
      <c r="F4511" s="215">
        <f t="shared" ref="F4511:H4511" si="1394">F4512+F4514</f>
        <v>35846032</v>
      </c>
      <c r="G4511" s="215">
        <f t="shared" si="1394"/>
        <v>0</v>
      </c>
      <c r="H4511" s="215">
        <f t="shared" si="1394"/>
        <v>0</v>
      </c>
      <c r="I4511" s="215">
        <f t="shared" si="1391"/>
        <v>35846032</v>
      </c>
      <c r="J4511" s="120"/>
    </row>
    <row r="4512" spans="1:10" s="115" customFormat="1" x14ac:dyDescent="0.2">
      <c r="A4512" s="126">
        <v>421</v>
      </c>
      <c r="B4512" s="119" t="s">
        <v>936</v>
      </c>
      <c r="C4512" s="117"/>
      <c r="D4512" s="128"/>
      <c r="E4512" s="121">
        <f t="shared" ref="E4512:H4512" si="1395">E4513</f>
        <v>37469032</v>
      </c>
      <c r="F4512" s="121">
        <f t="shared" si="1395"/>
        <v>35596032</v>
      </c>
      <c r="G4512" s="121">
        <f t="shared" si="1395"/>
        <v>0</v>
      </c>
      <c r="H4512" s="121">
        <f t="shared" si="1395"/>
        <v>0</v>
      </c>
      <c r="I4512" s="121">
        <f t="shared" si="1391"/>
        <v>35596032</v>
      </c>
      <c r="J4512" s="120"/>
    </row>
    <row r="4513" spans="1:10" ht="15" x14ac:dyDescent="0.2">
      <c r="A4513" s="129">
        <v>4214</v>
      </c>
      <c r="B4513" s="222" t="s">
        <v>154</v>
      </c>
      <c r="C4513" s="111">
        <v>11</v>
      </c>
      <c r="D4513" s="112" t="s">
        <v>25</v>
      </c>
      <c r="E4513" s="179">
        <v>37469032</v>
      </c>
      <c r="F4513" s="179">
        <v>35596032</v>
      </c>
      <c r="G4513" s="179"/>
      <c r="H4513" s="179"/>
      <c r="I4513" s="179">
        <f t="shared" si="1391"/>
        <v>35596032</v>
      </c>
    </row>
    <row r="4514" spans="1:10" x14ac:dyDescent="0.2">
      <c r="A4514" s="126">
        <v>426</v>
      </c>
      <c r="B4514" s="227" t="s">
        <v>939</v>
      </c>
      <c r="E4514" s="121">
        <f>E4515</f>
        <v>250000</v>
      </c>
      <c r="F4514" s="121">
        <f t="shared" ref="F4514:H4514" si="1396">F4515</f>
        <v>250000</v>
      </c>
      <c r="G4514" s="121">
        <f t="shared" si="1396"/>
        <v>0</v>
      </c>
      <c r="H4514" s="121">
        <f t="shared" si="1396"/>
        <v>0</v>
      </c>
      <c r="I4514" s="121">
        <f t="shared" si="1391"/>
        <v>250000</v>
      </c>
    </row>
    <row r="4515" spans="1:10" ht="15" x14ac:dyDescent="0.2">
      <c r="A4515" s="129">
        <v>4264</v>
      </c>
      <c r="B4515" s="222" t="s">
        <v>742</v>
      </c>
      <c r="C4515" s="111">
        <v>11</v>
      </c>
      <c r="D4515" s="112" t="s">
        <v>25</v>
      </c>
      <c r="E4515" s="179">
        <v>250000</v>
      </c>
      <c r="F4515" s="179">
        <v>250000</v>
      </c>
      <c r="G4515" s="179"/>
      <c r="H4515" s="179"/>
      <c r="I4515" s="179">
        <f t="shared" si="1391"/>
        <v>250000</v>
      </c>
    </row>
    <row r="4516" spans="1:10" x14ac:dyDescent="0.2">
      <c r="A4516" s="207" t="s">
        <v>950</v>
      </c>
      <c r="B4516" s="205" t="s">
        <v>951</v>
      </c>
      <c r="C4516" s="208"/>
      <c r="D4516" s="208"/>
      <c r="E4516" s="209">
        <f t="shared" ref="E4516:H4516" si="1397">E4517</f>
        <v>50000</v>
      </c>
      <c r="F4516" s="209">
        <f t="shared" si="1397"/>
        <v>50000</v>
      </c>
      <c r="G4516" s="209">
        <f t="shared" si="1397"/>
        <v>0</v>
      </c>
      <c r="H4516" s="209">
        <f t="shared" si="1397"/>
        <v>0</v>
      </c>
      <c r="I4516" s="209">
        <f t="shared" si="1391"/>
        <v>50000</v>
      </c>
    </row>
    <row r="4517" spans="1:10" x14ac:dyDescent="0.2">
      <c r="A4517" s="217" t="s">
        <v>976</v>
      </c>
      <c r="B4517" s="211" t="s">
        <v>987</v>
      </c>
      <c r="C4517" s="212"/>
      <c r="D4517" s="214"/>
      <c r="E4517" s="215">
        <f t="shared" ref="E4517:H4517" si="1398">E4518</f>
        <v>50000</v>
      </c>
      <c r="F4517" s="215">
        <f t="shared" si="1398"/>
        <v>50000</v>
      </c>
      <c r="G4517" s="215">
        <f t="shared" si="1398"/>
        <v>0</v>
      </c>
      <c r="H4517" s="215">
        <f t="shared" si="1398"/>
        <v>0</v>
      </c>
      <c r="I4517" s="215">
        <f t="shared" si="1391"/>
        <v>50000</v>
      </c>
    </row>
    <row r="4518" spans="1:10" x14ac:dyDescent="0.2">
      <c r="A4518" s="126">
        <v>323</v>
      </c>
      <c r="B4518" s="227" t="s">
        <v>918</v>
      </c>
      <c r="C4518" s="117"/>
      <c r="D4518" s="128"/>
      <c r="E4518" s="121">
        <f t="shared" ref="E4518:H4518" si="1399">E4519</f>
        <v>50000</v>
      </c>
      <c r="F4518" s="121">
        <f t="shared" si="1399"/>
        <v>50000</v>
      </c>
      <c r="G4518" s="121">
        <f t="shared" si="1399"/>
        <v>0</v>
      </c>
      <c r="H4518" s="121">
        <f t="shared" si="1399"/>
        <v>0</v>
      </c>
      <c r="I4518" s="121">
        <f t="shared" si="1391"/>
        <v>50000</v>
      </c>
    </row>
    <row r="4519" spans="1:10" s="115" customFormat="1" x14ac:dyDescent="0.2">
      <c r="A4519" s="129">
        <v>3232</v>
      </c>
      <c r="B4519" s="222" t="s">
        <v>118</v>
      </c>
      <c r="C4519" s="111">
        <v>43</v>
      </c>
      <c r="D4519" s="112" t="s">
        <v>25</v>
      </c>
      <c r="E4519" s="179">
        <v>50000</v>
      </c>
      <c r="F4519" s="179">
        <v>50000</v>
      </c>
      <c r="G4519" s="179"/>
      <c r="H4519" s="179"/>
      <c r="I4519" s="179">
        <f t="shared" si="1391"/>
        <v>50000</v>
      </c>
      <c r="J4519" s="120"/>
    </row>
    <row r="4520" spans="1:10" ht="31.5" x14ac:dyDescent="0.2">
      <c r="A4520" s="171" t="s">
        <v>734</v>
      </c>
      <c r="B4520" s="173" t="s">
        <v>724</v>
      </c>
      <c r="C4520" s="194"/>
      <c r="D4520" s="194"/>
      <c r="E4520" s="174">
        <f>E4521+E4531</f>
        <v>8154168</v>
      </c>
      <c r="F4520" s="174">
        <f>F4521+F4531</f>
        <v>8154168</v>
      </c>
      <c r="G4520" s="174">
        <f>G4521+G4531</f>
        <v>0</v>
      </c>
      <c r="H4520" s="174">
        <f>H4521+H4531</f>
        <v>0</v>
      </c>
      <c r="I4520" s="174">
        <f t="shared" si="1391"/>
        <v>8154168</v>
      </c>
    </row>
    <row r="4521" spans="1:10" x14ac:dyDescent="0.2">
      <c r="A4521" s="207" t="s">
        <v>956</v>
      </c>
      <c r="B4521" s="205" t="s">
        <v>910</v>
      </c>
      <c r="C4521" s="208"/>
      <c r="D4521" s="208"/>
      <c r="E4521" s="209">
        <f t="shared" ref="E4521:H4521" si="1400">E4522+E4528</f>
        <v>8034168</v>
      </c>
      <c r="F4521" s="209">
        <f t="shared" si="1400"/>
        <v>8034168</v>
      </c>
      <c r="G4521" s="209">
        <f t="shared" si="1400"/>
        <v>0</v>
      </c>
      <c r="H4521" s="209">
        <f t="shared" si="1400"/>
        <v>0</v>
      </c>
      <c r="I4521" s="209">
        <f t="shared" si="1391"/>
        <v>8034168</v>
      </c>
    </row>
    <row r="4522" spans="1:10" x14ac:dyDescent="0.2">
      <c r="A4522" s="217" t="s">
        <v>978</v>
      </c>
      <c r="B4522" s="211" t="s">
        <v>988</v>
      </c>
      <c r="C4522" s="212"/>
      <c r="D4522" s="214"/>
      <c r="E4522" s="215">
        <f t="shared" ref="E4522:H4522" si="1401">E4523+E4526</f>
        <v>4114168</v>
      </c>
      <c r="F4522" s="215">
        <f t="shared" si="1401"/>
        <v>4114168</v>
      </c>
      <c r="G4522" s="215">
        <f t="shared" si="1401"/>
        <v>0</v>
      </c>
      <c r="H4522" s="215">
        <f t="shared" si="1401"/>
        <v>0</v>
      </c>
      <c r="I4522" s="215">
        <f t="shared" si="1391"/>
        <v>4114168</v>
      </c>
    </row>
    <row r="4523" spans="1:10" x14ac:dyDescent="0.2">
      <c r="A4523" s="126">
        <v>342</v>
      </c>
      <c r="B4523" s="119" t="s">
        <v>922</v>
      </c>
      <c r="C4523" s="117"/>
      <c r="D4523" s="128"/>
      <c r="E4523" s="121">
        <f>E4524+E4525</f>
        <v>3714168</v>
      </c>
      <c r="F4523" s="121">
        <f>F4524+F4525</f>
        <v>3714168</v>
      </c>
      <c r="G4523" s="121">
        <f>G4524+G4525</f>
        <v>0</v>
      </c>
      <c r="H4523" s="121">
        <f>H4524+H4525</f>
        <v>0</v>
      </c>
      <c r="I4523" s="121">
        <f t="shared" si="1391"/>
        <v>3714168</v>
      </c>
    </row>
    <row r="4524" spans="1:10" ht="30" x14ac:dyDescent="0.2">
      <c r="A4524" s="129">
        <v>3422</v>
      </c>
      <c r="B4524" s="222" t="s">
        <v>791</v>
      </c>
      <c r="C4524" s="111">
        <v>11</v>
      </c>
      <c r="D4524" s="112" t="s">
        <v>25</v>
      </c>
      <c r="E4524" s="179">
        <v>2091109</v>
      </c>
      <c r="F4524" s="179">
        <v>2091109</v>
      </c>
      <c r="G4524" s="179"/>
      <c r="H4524" s="179"/>
      <c r="I4524" s="179">
        <f t="shared" si="1391"/>
        <v>2091109</v>
      </c>
    </row>
    <row r="4525" spans="1:10" s="115" customFormat="1" ht="30" x14ac:dyDescent="0.2">
      <c r="A4525" s="129">
        <v>3423</v>
      </c>
      <c r="B4525" s="222" t="s">
        <v>713</v>
      </c>
      <c r="C4525" s="111">
        <v>11</v>
      </c>
      <c r="D4525" s="112" t="s">
        <v>25</v>
      </c>
      <c r="E4525" s="179">
        <v>1623059</v>
      </c>
      <c r="F4525" s="179">
        <v>1623059</v>
      </c>
      <c r="G4525" s="179"/>
      <c r="H4525" s="179"/>
      <c r="I4525" s="179">
        <f t="shared" si="1391"/>
        <v>1623059</v>
      </c>
      <c r="J4525" s="120"/>
    </row>
    <row r="4526" spans="1:10" x14ac:dyDescent="0.2">
      <c r="A4526" s="126">
        <v>343</v>
      </c>
      <c r="B4526" s="227" t="s">
        <v>919</v>
      </c>
      <c r="C4526" s="117"/>
      <c r="D4526" s="128"/>
      <c r="E4526" s="121">
        <f>E4527</f>
        <v>400000</v>
      </c>
      <c r="F4526" s="121">
        <f>F4527</f>
        <v>400000</v>
      </c>
      <c r="G4526" s="121">
        <f>G4527</f>
        <v>0</v>
      </c>
      <c r="H4526" s="121">
        <f>H4527</f>
        <v>0</v>
      </c>
      <c r="I4526" s="121">
        <f t="shared" si="1391"/>
        <v>400000</v>
      </c>
    </row>
    <row r="4527" spans="1:10" ht="15" x14ac:dyDescent="0.2">
      <c r="A4527" s="129">
        <v>3434</v>
      </c>
      <c r="B4527" s="222" t="s">
        <v>127</v>
      </c>
      <c r="C4527" s="111">
        <v>11</v>
      </c>
      <c r="D4527" s="112" t="s">
        <v>25</v>
      </c>
      <c r="E4527" s="179">
        <v>400000</v>
      </c>
      <c r="F4527" s="179">
        <v>400000</v>
      </c>
      <c r="G4527" s="179"/>
      <c r="H4527" s="179"/>
      <c r="I4527" s="179">
        <f t="shared" si="1391"/>
        <v>400000</v>
      </c>
    </row>
    <row r="4528" spans="1:10" x14ac:dyDescent="0.2">
      <c r="A4528" s="217">
        <v>54</v>
      </c>
      <c r="B4528" s="211" t="s">
        <v>998</v>
      </c>
      <c r="C4528" s="212"/>
      <c r="D4528" s="214"/>
      <c r="E4528" s="215">
        <f t="shared" ref="E4528:H4528" si="1402">E4529</f>
        <v>3920000</v>
      </c>
      <c r="F4528" s="215">
        <f t="shared" si="1402"/>
        <v>3920000</v>
      </c>
      <c r="G4528" s="215">
        <f t="shared" si="1402"/>
        <v>0</v>
      </c>
      <c r="H4528" s="215">
        <f t="shared" si="1402"/>
        <v>0</v>
      </c>
      <c r="I4528" s="215">
        <f t="shared" si="1391"/>
        <v>3920000</v>
      </c>
    </row>
    <row r="4529" spans="1:10" s="115" customFormat="1" ht="31.5" x14ac:dyDescent="0.2">
      <c r="A4529" s="126">
        <v>544</v>
      </c>
      <c r="B4529" s="227" t="s">
        <v>971</v>
      </c>
      <c r="C4529" s="117"/>
      <c r="D4529" s="128"/>
      <c r="E4529" s="121">
        <f t="shared" ref="E4529:H4529" si="1403">E4530</f>
        <v>3920000</v>
      </c>
      <c r="F4529" s="121">
        <f t="shared" si="1403"/>
        <v>3920000</v>
      </c>
      <c r="G4529" s="121">
        <f t="shared" si="1403"/>
        <v>0</v>
      </c>
      <c r="H4529" s="121">
        <f t="shared" si="1403"/>
        <v>0</v>
      </c>
      <c r="I4529" s="121">
        <f t="shared" si="1391"/>
        <v>3920000</v>
      </c>
      <c r="J4529" s="120"/>
    </row>
    <row r="4530" spans="1:10" ht="30" x14ac:dyDescent="0.2">
      <c r="A4530" s="129">
        <v>5443</v>
      </c>
      <c r="B4530" s="222" t="s">
        <v>725</v>
      </c>
      <c r="C4530" s="111">
        <v>11</v>
      </c>
      <c r="D4530" s="112" t="s">
        <v>25</v>
      </c>
      <c r="E4530" s="179">
        <v>3920000</v>
      </c>
      <c r="F4530" s="179">
        <v>3920000</v>
      </c>
      <c r="G4530" s="179"/>
      <c r="H4530" s="179"/>
      <c r="I4530" s="179">
        <f t="shared" si="1391"/>
        <v>3920000</v>
      </c>
    </row>
    <row r="4531" spans="1:10" x14ac:dyDescent="0.2">
      <c r="A4531" s="207" t="s">
        <v>950</v>
      </c>
      <c r="B4531" s="205" t="s">
        <v>951</v>
      </c>
      <c r="C4531" s="208"/>
      <c r="D4531" s="208"/>
      <c r="E4531" s="209">
        <f t="shared" ref="E4531:H4531" si="1404">E4532+E4535</f>
        <v>120000</v>
      </c>
      <c r="F4531" s="209">
        <f t="shared" si="1404"/>
        <v>120000</v>
      </c>
      <c r="G4531" s="209">
        <f t="shared" si="1404"/>
        <v>0</v>
      </c>
      <c r="H4531" s="209">
        <f t="shared" si="1404"/>
        <v>0</v>
      </c>
      <c r="I4531" s="209">
        <f t="shared" si="1391"/>
        <v>120000</v>
      </c>
    </row>
    <row r="4532" spans="1:10" s="115" customFormat="1" x14ac:dyDescent="0.2">
      <c r="A4532" s="217" t="s">
        <v>978</v>
      </c>
      <c r="B4532" s="211" t="s">
        <v>988</v>
      </c>
      <c r="C4532" s="212"/>
      <c r="D4532" s="214"/>
      <c r="E4532" s="215">
        <f t="shared" ref="E4532:H4532" si="1405">E4533</f>
        <v>20000</v>
      </c>
      <c r="F4532" s="215">
        <f t="shared" si="1405"/>
        <v>20000</v>
      </c>
      <c r="G4532" s="215">
        <f t="shared" si="1405"/>
        <v>0</v>
      </c>
      <c r="H4532" s="215">
        <f t="shared" si="1405"/>
        <v>0</v>
      </c>
      <c r="I4532" s="215">
        <f t="shared" si="1391"/>
        <v>20000</v>
      </c>
      <c r="J4532" s="120"/>
    </row>
    <row r="4533" spans="1:10" s="115" customFormat="1" x14ac:dyDescent="0.2">
      <c r="A4533" s="126">
        <v>342</v>
      </c>
      <c r="B4533" s="119" t="s">
        <v>922</v>
      </c>
      <c r="C4533" s="117"/>
      <c r="D4533" s="128"/>
      <c r="E4533" s="121">
        <f t="shared" ref="E4533:H4533" si="1406">E4534</f>
        <v>20000</v>
      </c>
      <c r="F4533" s="121">
        <f t="shared" si="1406"/>
        <v>20000</v>
      </c>
      <c r="G4533" s="121">
        <f t="shared" si="1406"/>
        <v>0</v>
      </c>
      <c r="H4533" s="121">
        <f t="shared" si="1406"/>
        <v>0</v>
      </c>
      <c r="I4533" s="121">
        <f t="shared" si="1391"/>
        <v>20000</v>
      </c>
      <c r="J4533" s="120"/>
    </row>
    <row r="4534" spans="1:10" ht="30" x14ac:dyDescent="0.2">
      <c r="A4534" s="129">
        <v>3423</v>
      </c>
      <c r="B4534" s="222" t="s">
        <v>713</v>
      </c>
      <c r="C4534" s="111">
        <v>43</v>
      </c>
      <c r="D4534" s="112" t="s">
        <v>25</v>
      </c>
      <c r="E4534" s="179">
        <v>20000</v>
      </c>
      <c r="F4534" s="179">
        <v>20000</v>
      </c>
      <c r="G4534" s="179"/>
      <c r="H4534" s="179"/>
      <c r="I4534" s="179">
        <f t="shared" si="1391"/>
        <v>20000</v>
      </c>
    </row>
    <row r="4535" spans="1:10" s="115" customFormat="1" x14ac:dyDescent="0.2">
      <c r="A4535" s="217">
        <v>54</v>
      </c>
      <c r="B4535" s="211" t="s">
        <v>998</v>
      </c>
      <c r="C4535" s="212"/>
      <c r="D4535" s="214"/>
      <c r="E4535" s="215">
        <f t="shared" ref="E4535:H4535" si="1407">E4536</f>
        <v>100000</v>
      </c>
      <c r="F4535" s="215">
        <f t="shared" si="1407"/>
        <v>100000</v>
      </c>
      <c r="G4535" s="215">
        <f t="shared" si="1407"/>
        <v>0</v>
      </c>
      <c r="H4535" s="215">
        <f t="shared" si="1407"/>
        <v>0</v>
      </c>
      <c r="I4535" s="215">
        <f t="shared" si="1391"/>
        <v>100000</v>
      </c>
      <c r="J4535" s="120"/>
    </row>
    <row r="4536" spans="1:10" ht="31.5" x14ac:dyDescent="0.2">
      <c r="A4536" s="126">
        <v>544</v>
      </c>
      <c r="B4536" s="227" t="s">
        <v>971</v>
      </c>
      <c r="C4536" s="117"/>
      <c r="D4536" s="128"/>
      <c r="E4536" s="121">
        <f t="shared" ref="E4536:H4536" si="1408">E4537</f>
        <v>100000</v>
      </c>
      <c r="F4536" s="121">
        <f t="shared" si="1408"/>
        <v>100000</v>
      </c>
      <c r="G4536" s="121">
        <f t="shared" si="1408"/>
        <v>0</v>
      </c>
      <c r="H4536" s="121">
        <f t="shared" si="1408"/>
        <v>0</v>
      </c>
      <c r="I4536" s="121">
        <f t="shared" si="1391"/>
        <v>100000</v>
      </c>
    </row>
    <row r="4537" spans="1:10" ht="30" x14ac:dyDescent="0.2">
      <c r="A4537" s="129">
        <v>5443</v>
      </c>
      <c r="B4537" s="222" t="s">
        <v>725</v>
      </c>
      <c r="C4537" s="111">
        <v>43</v>
      </c>
      <c r="D4537" s="112" t="s">
        <v>25</v>
      </c>
      <c r="E4537" s="179">
        <v>100000</v>
      </c>
      <c r="F4537" s="179">
        <v>100000</v>
      </c>
      <c r="G4537" s="179"/>
      <c r="H4537" s="179"/>
      <c r="I4537" s="179">
        <f t="shared" si="1391"/>
        <v>100000</v>
      </c>
    </row>
    <row r="4538" spans="1:10" s="189" customFormat="1" ht="31.5" x14ac:dyDescent="0.2">
      <c r="A4538" s="171" t="s">
        <v>892</v>
      </c>
      <c r="B4538" s="173" t="s">
        <v>890</v>
      </c>
      <c r="C4538" s="194"/>
      <c r="D4538" s="194"/>
      <c r="E4538" s="174">
        <f>E4539+E4547+E4560</f>
        <v>1696493</v>
      </c>
      <c r="F4538" s="174">
        <f>F4539+F4547+F4560</f>
        <v>2069493</v>
      </c>
      <c r="G4538" s="174">
        <f>G4539+G4547+G4560</f>
        <v>0</v>
      </c>
      <c r="H4538" s="174">
        <f>H4539+H4547+H4560</f>
        <v>0</v>
      </c>
      <c r="I4538" s="174">
        <f t="shared" si="1391"/>
        <v>2069493</v>
      </c>
      <c r="J4538" s="244"/>
    </row>
    <row r="4539" spans="1:10" x14ac:dyDescent="0.2">
      <c r="A4539" s="207" t="s">
        <v>956</v>
      </c>
      <c r="B4539" s="205" t="s">
        <v>910</v>
      </c>
      <c r="C4539" s="208"/>
      <c r="D4539" s="208"/>
      <c r="E4539" s="209">
        <f t="shared" ref="E4539:H4539" si="1409">E4540+E4544</f>
        <v>365750</v>
      </c>
      <c r="F4539" s="209">
        <f t="shared" si="1409"/>
        <v>627950</v>
      </c>
      <c r="G4539" s="209">
        <f t="shared" si="1409"/>
        <v>0</v>
      </c>
      <c r="H4539" s="209">
        <f t="shared" si="1409"/>
        <v>0</v>
      </c>
      <c r="I4539" s="209">
        <f t="shared" si="1391"/>
        <v>627950</v>
      </c>
    </row>
    <row r="4540" spans="1:10" s="189" customFormat="1" x14ac:dyDescent="0.2">
      <c r="A4540" s="217" t="s">
        <v>976</v>
      </c>
      <c r="B4540" s="211" t="s">
        <v>987</v>
      </c>
      <c r="C4540" s="212"/>
      <c r="D4540" s="214"/>
      <c r="E4540" s="215">
        <f t="shared" ref="E4540:H4540" si="1410">E4541</f>
        <v>113750</v>
      </c>
      <c r="F4540" s="215">
        <f t="shared" si="1410"/>
        <v>413750</v>
      </c>
      <c r="G4540" s="215">
        <f t="shared" si="1410"/>
        <v>0</v>
      </c>
      <c r="H4540" s="215">
        <f t="shared" si="1410"/>
        <v>0</v>
      </c>
      <c r="I4540" s="215">
        <f t="shared" si="1391"/>
        <v>413750</v>
      </c>
      <c r="J4540" s="244"/>
    </row>
    <row r="4541" spans="1:10" s="189" customFormat="1" x14ac:dyDescent="0.2">
      <c r="A4541" s="126">
        <v>323</v>
      </c>
      <c r="B4541" s="227" t="s">
        <v>918</v>
      </c>
      <c r="C4541" s="117"/>
      <c r="D4541" s="128"/>
      <c r="E4541" s="121">
        <f>SUM(E4542:E4543)</f>
        <v>113750</v>
      </c>
      <c r="F4541" s="121">
        <f>SUM(F4542:F4543)</f>
        <v>413750</v>
      </c>
      <c r="G4541" s="121">
        <f>SUM(G4542:G4543)</f>
        <v>0</v>
      </c>
      <c r="H4541" s="121">
        <f>SUM(H4542:H4543)</f>
        <v>0</v>
      </c>
      <c r="I4541" s="121">
        <f t="shared" si="1391"/>
        <v>413750</v>
      </c>
      <c r="J4541" s="244"/>
    </row>
    <row r="4542" spans="1:10" s="189" customFormat="1" ht="15" x14ac:dyDescent="0.2">
      <c r="A4542" s="129">
        <v>3233</v>
      </c>
      <c r="B4542" s="222" t="s">
        <v>119</v>
      </c>
      <c r="C4542" s="111">
        <v>11</v>
      </c>
      <c r="D4542" s="112" t="s">
        <v>25</v>
      </c>
      <c r="E4542" s="147">
        <v>10950</v>
      </c>
      <c r="F4542" s="147">
        <v>10950</v>
      </c>
      <c r="G4542" s="147"/>
      <c r="H4542" s="147"/>
      <c r="I4542" s="147">
        <f t="shared" si="1391"/>
        <v>10950</v>
      </c>
      <c r="J4542" s="244"/>
    </row>
    <row r="4543" spans="1:10" s="189" customFormat="1" ht="15" x14ac:dyDescent="0.2">
      <c r="A4543" s="129">
        <v>3237</v>
      </c>
      <c r="B4543" s="222" t="s">
        <v>36</v>
      </c>
      <c r="C4543" s="111">
        <v>11</v>
      </c>
      <c r="D4543" s="112" t="s">
        <v>25</v>
      </c>
      <c r="E4543" s="147">
        <v>102800</v>
      </c>
      <c r="F4543" s="147">
        <v>402800</v>
      </c>
      <c r="G4543" s="147"/>
      <c r="H4543" s="147"/>
      <c r="I4543" s="147">
        <f t="shared" si="1391"/>
        <v>402800</v>
      </c>
      <c r="J4543" s="244"/>
    </row>
    <row r="4544" spans="1:10" s="189" customFormat="1" x14ac:dyDescent="0.2">
      <c r="A4544" s="217">
        <v>42</v>
      </c>
      <c r="B4544" s="211" t="s">
        <v>994</v>
      </c>
      <c r="C4544" s="212"/>
      <c r="D4544" s="214"/>
      <c r="E4544" s="215">
        <f t="shared" ref="E4544:H4544" si="1411">E4545</f>
        <v>252000</v>
      </c>
      <c r="F4544" s="215">
        <f t="shared" si="1411"/>
        <v>214200</v>
      </c>
      <c r="G4544" s="215">
        <f t="shared" si="1411"/>
        <v>0</v>
      </c>
      <c r="H4544" s="215">
        <f t="shared" si="1411"/>
        <v>0</v>
      </c>
      <c r="I4544" s="215">
        <f t="shared" si="1391"/>
        <v>214200</v>
      </c>
      <c r="J4544" s="244"/>
    </row>
    <row r="4545" spans="1:10" s="189" customFormat="1" x14ac:dyDescent="0.2">
      <c r="A4545" s="126">
        <v>426</v>
      </c>
      <c r="B4545" s="227" t="s">
        <v>939</v>
      </c>
      <c r="C4545" s="117"/>
      <c r="D4545" s="128"/>
      <c r="E4545" s="121">
        <f t="shared" ref="E4545:H4545" si="1412">E4546</f>
        <v>252000</v>
      </c>
      <c r="F4545" s="121">
        <f t="shared" si="1412"/>
        <v>214200</v>
      </c>
      <c r="G4545" s="121">
        <f t="shared" si="1412"/>
        <v>0</v>
      </c>
      <c r="H4545" s="121">
        <f t="shared" si="1412"/>
        <v>0</v>
      </c>
      <c r="I4545" s="121">
        <f t="shared" si="1391"/>
        <v>214200</v>
      </c>
      <c r="J4545" s="244"/>
    </row>
    <row r="4546" spans="1:10" s="189" customFormat="1" ht="15" x14ac:dyDescent="0.2">
      <c r="A4546" s="129">
        <v>4264</v>
      </c>
      <c r="B4546" s="222" t="s">
        <v>891</v>
      </c>
      <c r="C4546" s="111">
        <v>11</v>
      </c>
      <c r="D4546" s="112" t="s">
        <v>25</v>
      </c>
      <c r="E4546" s="147">
        <v>252000</v>
      </c>
      <c r="F4546" s="147">
        <v>214200</v>
      </c>
      <c r="G4546" s="147"/>
      <c r="H4546" s="147"/>
      <c r="I4546" s="147">
        <f t="shared" si="1391"/>
        <v>214200</v>
      </c>
      <c r="J4546" s="244"/>
    </row>
    <row r="4547" spans="1:10" s="134" customFormat="1" x14ac:dyDescent="0.2">
      <c r="A4547" s="207" t="s">
        <v>946</v>
      </c>
      <c r="B4547" s="205" t="s">
        <v>947</v>
      </c>
      <c r="C4547" s="208"/>
      <c r="D4547" s="208"/>
      <c r="E4547" s="209">
        <f t="shared" ref="E4547:H4547" si="1413">E4548+E4553+E4557</f>
        <v>201050</v>
      </c>
      <c r="F4547" s="209">
        <f t="shared" si="1413"/>
        <v>311850</v>
      </c>
      <c r="G4547" s="209">
        <f t="shared" si="1413"/>
        <v>0</v>
      </c>
      <c r="H4547" s="209">
        <f t="shared" si="1413"/>
        <v>0</v>
      </c>
      <c r="I4547" s="209">
        <f t="shared" si="1391"/>
        <v>311850</v>
      </c>
      <c r="J4547" s="241"/>
    </row>
    <row r="4548" spans="1:10" s="189" customFormat="1" x14ac:dyDescent="0.2">
      <c r="A4548" s="217" t="s">
        <v>944</v>
      </c>
      <c r="B4548" s="211" t="s">
        <v>986</v>
      </c>
      <c r="C4548" s="212"/>
      <c r="D4548" s="214"/>
      <c r="E4548" s="215">
        <f t="shared" ref="E4548:H4548" si="1414">E4549+E4551</f>
        <v>1120</v>
      </c>
      <c r="F4548" s="215">
        <f t="shared" si="1414"/>
        <v>1120</v>
      </c>
      <c r="G4548" s="215">
        <f t="shared" si="1414"/>
        <v>0</v>
      </c>
      <c r="H4548" s="215">
        <f t="shared" si="1414"/>
        <v>0</v>
      </c>
      <c r="I4548" s="215">
        <f t="shared" si="1391"/>
        <v>1120</v>
      </c>
      <c r="J4548" s="244"/>
    </row>
    <row r="4549" spans="1:10" s="189" customFormat="1" x14ac:dyDescent="0.2">
      <c r="A4549" s="126">
        <v>311</v>
      </c>
      <c r="B4549" s="226" t="s">
        <v>914</v>
      </c>
      <c r="C4549" s="117"/>
      <c r="D4549" s="128"/>
      <c r="E4549" s="121">
        <f>E4550</f>
        <v>970</v>
      </c>
      <c r="F4549" s="121">
        <f>F4550</f>
        <v>970</v>
      </c>
      <c r="G4549" s="121">
        <f>G4550</f>
        <v>0</v>
      </c>
      <c r="H4549" s="121">
        <f>H4550</f>
        <v>0</v>
      </c>
      <c r="I4549" s="121">
        <f t="shared" si="1391"/>
        <v>970</v>
      </c>
      <c r="J4549" s="244"/>
    </row>
    <row r="4550" spans="1:10" s="189" customFormat="1" ht="15" x14ac:dyDescent="0.2">
      <c r="A4550" s="129">
        <v>3111</v>
      </c>
      <c r="B4550" s="222" t="s">
        <v>19</v>
      </c>
      <c r="C4550" s="111">
        <v>12</v>
      </c>
      <c r="D4550" s="112" t="s">
        <v>25</v>
      </c>
      <c r="E4550" s="147">
        <v>970</v>
      </c>
      <c r="F4550" s="147">
        <v>970</v>
      </c>
      <c r="G4550" s="147"/>
      <c r="H4550" s="147"/>
      <c r="I4550" s="147">
        <f t="shared" si="1391"/>
        <v>970</v>
      </c>
      <c r="J4550" s="244"/>
    </row>
    <row r="4551" spans="1:10" s="189" customFormat="1" x14ac:dyDescent="0.2">
      <c r="A4551" s="126">
        <v>313</v>
      </c>
      <c r="B4551" s="227" t="s">
        <v>915</v>
      </c>
      <c r="C4551" s="117"/>
      <c r="D4551" s="128"/>
      <c r="E4551" s="121">
        <f>E4552</f>
        <v>150</v>
      </c>
      <c r="F4551" s="121">
        <f>F4552</f>
        <v>150</v>
      </c>
      <c r="G4551" s="121">
        <f>G4552</f>
        <v>0</v>
      </c>
      <c r="H4551" s="121">
        <f>H4552</f>
        <v>0</v>
      </c>
      <c r="I4551" s="121">
        <f t="shared" si="1391"/>
        <v>150</v>
      </c>
      <c r="J4551" s="244"/>
    </row>
    <row r="4552" spans="1:10" s="189" customFormat="1" ht="15" x14ac:dyDescent="0.2">
      <c r="A4552" s="129">
        <v>3132</v>
      </c>
      <c r="B4552" s="222" t="s">
        <v>280</v>
      </c>
      <c r="C4552" s="111">
        <v>12</v>
      </c>
      <c r="D4552" s="112" t="s">
        <v>25</v>
      </c>
      <c r="E4552" s="147">
        <v>150</v>
      </c>
      <c r="F4552" s="147">
        <v>150</v>
      </c>
      <c r="G4552" s="147"/>
      <c r="H4552" s="147"/>
      <c r="I4552" s="147">
        <f t="shared" si="1391"/>
        <v>150</v>
      </c>
      <c r="J4552" s="244"/>
    </row>
    <row r="4553" spans="1:10" s="189" customFormat="1" x14ac:dyDescent="0.2">
      <c r="A4553" s="217">
        <v>32</v>
      </c>
      <c r="B4553" s="211" t="s">
        <v>987</v>
      </c>
      <c r="C4553" s="212"/>
      <c r="D4553" s="214"/>
      <c r="E4553" s="215">
        <f t="shared" ref="E4553:H4553" si="1415">E4554</f>
        <v>65730</v>
      </c>
      <c r="F4553" s="215">
        <f t="shared" si="1415"/>
        <v>251530</v>
      </c>
      <c r="G4553" s="215">
        <f t="shared" si="1415"/>
        <v>0</v>
      </c>
      <c r="H4553" s="215">
        <f t="shared" si="1415"/>
        <v>0</v>
      </c>
      <c r="I4553" s="215">
        <f t="shared" si="1391"/>
        <v>251530</v>
      </c>
      <c r="J4553" s="244"/>
    </row>
    <row r="4554" spans="1:10" s="189" customFormat="1" x14ac:dyDescent="0.2">
      <c r="A4554" s="126">
        <v>323</v>
      </c>
      <c r="B4554" s="227" t="s">
        <v>918</v>
      </c>
      <c r="C4554" s="117"/>
      <c r="D4554" s="128"/>
      <c r="E4554" s="121">
        <f>SUM(E4555:E4556)</f>
        <v>65730</v>
      </c>
      <c r="F4554" s="121">
        <f>SUM(F4555:F4556)</f>
        <v>251530</v>
      </c>
      <c r="G4554" s="121">
        <f>SUM(G4555:G4556)</f>
        <v>0</v>
      </c>
      <c r="H4554" s="121">
        <f>SUM(H4555:H4556)</f>
        <v>0</v>
      </c>
      <c r="I4554" s="121">
        <f t="shared" si="1391"/>
        <v>251530</v>
      </c>
      <c r="J4554" s="244"/>
    </row>
    <row r="4555" spans="1:10" s="189" customFormat="1" ht="15" x14ac:dyDescent="0.2">
      <c r="A4555" s="129">
        <v>3233</v>
      </c>
      <c r="B4555" s="222" t="s">
        <v>119</v>
      </c>
      <c r="C4555" s="111">
        <v>12</v>
      </c>
      <c r="D4555" s="112" t="s">
        <v>25</v>
      </c>
      <c r="E4555" s="147">
        <v>6550</v>
      </c>
      <c r="F4555" s="147">
        <v>6550</v>
      </c>
      <c r="G4555" s="147"/>
      <c r="H4555" s="147"/>
      <c r="I4555" s="147">
        <f t="shared" si="1391"/>
        <v>6550</v>
      </c>
      <c r="J4555" s="244"/>
    </row>
    <row r="4556" spans="1:10" s="189" customFormat="1" ht="15" x14ac:dyDescent="0.2">
      <c r="A4556" s="129">
        <v>3237</v>
      </c>
      <c r="B4556" s="222" t="s">
        <v>36</v>
      </c>
      <c r="C4556" s="111">
        <v>12</v>
      </c>
      <c r="D4556" s="112" t="s">
        <v>25</v>
      </c>
      <c r="E4556" s="147">
        <v>59180</v>
      </c>
      <c r="F4556" s="147">
        <v>244980</v>
      </c>
      <c r="G4556" s="147"/>
      <c r="H4556" s="147"/>
      <c r="I4556" s="147">
        <f t="shared" si="1391"/>
        <v>244980</v>
      </c>
      <c r="J4556" s="244"/>
    </row>
    <row r="4557" spans="1:10" s="189" customFormat="1" x14ac:dyDescent="0.2">
      <c r="A4557" s="217">
        <v>42</v>
      </c>
      <c r="B4557" s="211" t="s">
        <v>994</v>
      </c>
      <c r="C4557" s="212"/>
      <c r="D4557" s="214"/>
      <c r="E4557" s="215">
        <f t="shared" ref="E4557:H4557" si="1416">E4558</f>
        <v>134200</v>
      </c>
      <c r="F4557" s="215">
        <f t="shared" si="1416"/>
        <v>59200</v>
      </c>
      <c r="G4557" s="215">
        <f t="shared" si="1416"/>
        <v>0</v>
      </c>
      <c r="H4557" s="215">
        <f t="shared" si="1416"/>
        <v>0</v>
      </c>
      <c r="I4557" s="215">
        <f t="shared" si="1391"/>
        <v>59200</v>
      </c>
      <c r="J4557" s="244"/>
    </row>
    <row r="4558" spans="1:10" s="189" customFormat="1" x14ac:dyDescent="0.2">
      <c r="A4558" s="126">
        <v>426</v>
      </c>
      <c r="B4558" s="227" t="s">
        <v>939</v>
      </c>
      <c r="C4558" s="117"/>
      <c r="D4558" s="128"/>
      <c r="E4558" s="121">
        <f t="shared" ref="E4558:H4558" si="1417">E4559</f>
        <v>134200</v>
      </c>
      <c r="F4558" s="121">
        <f t="shared" si="1417"/>
        <v>59200</v>
      </c>
      <c r="G4558" s="121">
        <f t="shared" si="1417"/>
        <v>0</v>
      </c>
      <c r="H4558" s="121">
        <f t="shared" si="1417"/>
        <v>0</v>
      </c>
      <c r="I4558" s="121">
        <f t="shared" si="1391"/>
        <v>59200</v>
      </c>
      <c r="J4558" s="244"/>
    </row>
    <row r="4559" spans="1:10" s="189" customFormat="1" ht="15" x14ac:dyDescent="0.2">
      <c r="A4559" s="129">
        <v>4264</v>
      </c>
      <c r="B4559" s="222" t="s">
        <v>891</v>
      </c>
      <c r="C4559" s="111">
        <v>12</v>
      </c>
      <c r="D4559" s="112" t="s">
        <v>25</v>
      </c>
      <c r="E4559" s="147">
        <v>134200</v>
      </c>
      <c r="F4559" s="147">
        <v>59200</v>
      </c>
      <c r="G4559" s="147"/>
      <c r="H4559" s="147"/>
      <c r="I4559" s="147">
        <f t="shared" si="1391"/>
        <v>59200</v>
      </c>
      <c r="J4559" s="244"/>
    </row>
    <row r="4560" spans="1:10" s="142" customFormat="1" x14ac:dyDescent="0.2">
      <c r="A4560" s="207" t="s">
        <v>952</v>
      </c>
      <c r="B4560" s="205" t="s">
        <v>953</v>
      </c>
      <c r="C4560" s="208"/>
      <c r="D4560" s="208"/>
      <c r="E4560" s="209">
        <f t="shared" ref="E4560:H4560" si="1418">E4561+E4566+E4570</f>
        <v>1129693</v>
      </c>
      <c r="F4560" s="209">
        <f t="shared" si="1418"/>
        <v>1129693</v>
      </c>
      <c r="G4560" s="209">
        <f t="shared" si="1418"/>
        <v>0</v>
      </c>
      <c r="H4560" s="209">
        <f t="shared" si="1418"/>
        <v>0</v>
      </c>
      <c r="I4560" s="209">
        <f t="shared" si="1391"/>
        <v>1129693</v>
      </c>
      <c r="J4560" s="140"/>
    </row>
    <row r="4561" spans="1:10" s="189" customFormat="1" x14ac:dyDescent="0.2">
      <c r="A4561" s="217" t="s">
        <v>944</v>
      </c>
      <c r="B4561" s="211" t="s">
        <v>986</v>
      </c>
      <c r="C4561" s="212"/>
      <c r="D4561" s="214"/>
      <c r="E4561" s="215">
        <f t="shared" ref="E4561:H4561" si="1419">E4562+E4564</f>
        <v>6380</v>
      </c>
      <c r="F4561" s="215">
        <f t="shared" si="1419"/>
        <v>6380</v>
      </c>
      <c r="G4561" s="215">
        <f t="shared" si="1419"/>
        <v>0</v>
      </c>
      <c r="H4561" s="215">
        <f t="shared" si="1419"/>
        <v>0</v>
      </c>
      <c r="I4561" s="215">
        <f t="shared" si="1391"/>
        <v>6380</v>
      </c>
      <c r="J4561" s="244"/>
    </row>
    <row r="4562" spans="1:10" s="189" customFormat="1" x14ac:dyDescent="0.2">
      <c r="A4562" s="126">
        <v>311</v>
      </c>
      <c r="B4562" s="226" t="s">
        <v>914</v>
      </c>
      <c r="C4562" s="117"/>
      <c r="D4562" s="128"/>
      <c r="E4562" s="121">
        <f>E4563</f>
        <v>5530</v>
      </c>
      <c r="F4562" s="121">
        <f>F4563</f>
        <v>5530</v>
      </c>
      <c r="G4562" s="121">
        <f>G4563</f>
        <v>0</v>
      </c>
      <c r="H4562" s="121">
        <f>H4563</f>
        <v>0</v>
      </c>
      <c r="I4562" s="121">
        <f t="shared" si="1391"/>
        <v>5530</v>
      </c>
      <c r="J4562" s="244"/>
    </row>
    <row r="4563" spans="1:10" s="189" customFormat="1" ht="15" x14ac:dyDescent="0.2">
      <c r="A4563" s="129">
        <v>3111</v>
      </c>
      <c r="B4563" s="222" t="s">
        <v>19</v>
      </c>
      <c r="C4563" s="111">
        <v>51</v>
      </c>
      <c r="D4563" s="112" t="s">
        <v>25</v>
      </c>
      <c r="E4563" s="147">
        <v>5530</v>
      </c>
      <c r="F4563" s="147">
        <v>5530</v>
      </c>
      <c r="G4563" s="147"/>
      <c r="H4563" s="147"/>
      <c r="I4563" s="147">
        <f t="shared" si="1391"/>
        <v>5530</v>
      </c>
      <c r="J4563" s="244"/>
    </row>
    <row r="4564" spans="1:10" s="189" customFormat="1" x14ac:dyDescent="0.2">
      <c r="A4564" s="126">
        <v>313</v>
      </c>
      <c r="B4564" s="227" t="s">
        <v>915</v>
      </c>
      <c r="C4564" s="117"/>
      <c r="D4564" s="128"/>
      <c r="E4564" s="121">
        <f>E4565</f>
        <v>850</v>
      </c>
      <c r="F4564" s="121">
        <f>F4565</f>
        <v>850</v>
      </c>
      <c r="G4564" s="121">
        <f>G4565</f>
        <v>0</v>
      </c>
      <c r="H4564" s="121">
        <f>H4565</f>
        <v>0</v>
      </c>
      <c r="I4564" s="121">
        <f t="shared" si="1391"/>
        <v>850</v>
      </c>
      <c r="J4564" s="244"/>
    </row>
    <row r="4565" spans="1:10" s="189" customFormat="1" ht="15" x14ac:dyDescent="0.2">
      <c r="A4565" s="129">
        <v>3132</v>
      </c>
      <c r="B4565" s="222" t="s">
        <v>280</v>
      </c>
      <c r="C4565" s="111">
        <v>51</v>
      </c>
      <c r="D4565" s="112" t="s">
        <v>25</v>
      </c>
      <c r="E4565" s="147">
        <v>850</v>
      </c>
      <c r="F4565" s="147">
        <v>850</v>
      </c>
      <c r="G4565" s="147"/>
      <c r="H4565" s="147"/>
      <c r="I4565" s="147">
        <f t="shared" si="1391"/>
        <v>850</v>
      </c>
      <c r="J4565" s="244"/>
    </row>
    <row r="4566" spans="1:10" s="189" customFormat="1" x14ac:dyDescent="0.2">
      <c r="A4566" s="217">
        <v>32</v>
      </c>
      <c r="B4566" s="211" t="s">
        <v>987</v>
      </c>
      <c r="C4566" s="212"/>
      <c r="D4566" s="214"/>
      <c r="E4566" s="215">
        <f t="shared" ref="E4566:H4566" si="1420">E4567</f>
        <v>375513</v>
      </c>
      <c r="F4566" s="215">
        <f t="shared" si="1420"/>
        <v>375513</v>
      </c>
      <c r="G4566" s="215">
        <f t="shared" si="1420"/>
        <v>0</v>
      </c>
      <c r="H4566" s="215">
        <f t="shared" si="1420"/>
        <v>0</v>
      </c>
      <c r="I4566" s="215">
        <f t="shared" si="1391"/>
        <v>375513</v>
      </c>
      <c r="J4566" s="244"/>
    </row>
    <row r="4567" spans="1:10" s="189" customFormat="1" x14ac:dyDescent="0.2">
      <c r="A4567" s="126">
        <v>323</v>
      </c>
      <c r="B4567" s="227" t="s">
        <v>918</v>
      </c>
      <c r="C4567" s="117"/>
      <c r="D4567" s="128"/>
      <c r="E4567" s="121">
        <f>SUM(E4568:E4569)</f>
        <v>375513</v>
      </c>
      <c r="F4567" s="121">
        <f>SUM(F4568:F4569)</f>
        <v>375513</v>
      </c>
      <c r="G4567" s="121">
        <f>SUM(G4568:G4569)</f>
        <v>0</v>
      </c>
      <c r="H4567" s="121">
        <f>SUM(H4568:H4569)</f>
        <v>0</v>
      </c>
      <c r="I4567" s="121">
        <f t="shared" si="1391"/>
        <v>375513</v>
      </c>
      <c r="J4567" s="244"/>
    </row>
    <row r="4568" spans="1:10" s="189" customFormat="1" ht="15" x14ac:dyDescent="0.2">
      <c r="A4568" s="129">
        <v>3233</v>
      </c>
      <c r="B4568" s="222" t="s">
        <v>119</v>
      </c>
      <c r="C4568" s="111">
        <v>51</v>
      </c>
      <c r="D4568" s="112" t="s">
        <v>25</v>
      </c>
      <c r="E4568" s="147">
        <v>39550</v>
      </c>
      <c r="F4568" s="147">
        <v>39550</v>
      </c>
      <c r="G4568" s="147"/>
      <c r="H4568" s="147"/>
      <c r="I4568" s="147">
        <f t="shared" si="1391"/>
        <v>39550</v>
      </c>
      <c r="J4568" s="244"/>
    </row>
    <row r="4569" spans="1:10" s="189" customFormat="1" ht="15" x14ac:dyDescent="0.2">
      <c r="A4569" s="129">
        <v>3237</v>
      </c>
      <c r="B4569" s="222" t="s">
        <v>36</v>
      </c>
      <c r="C4569" s="111">
        <v>51</v>
      </c>
      <c r="D4569" s="112" t="s">
        <v>25</v>
      </c>
      <c r="E4569" s="147">
        <v>335963</v>
      </c>
      <c r="F4569" s="147">
        <v>335963</v>
      </c>
      <c r="G4569" s="147"/>
      <c r="H4569" s="147"/>
      <c r="I4569" s="147">
        <f t="shared" si="1391"/>
        <v>335963</v>
      </c>
      <c r="J4569" s="244"/>
    </row>
    <row r="4570" spans="1:10" s="189" customFormat="1" x14ac:dyDescent="0.2">
      <c r="A4570" s="217">
        <v>42</v>
      </c>
      <c r="B4570" s="211" t="s">
        <v>994</v>
      </c>
      <c r="C4570" s="212"/>
      <c r="D4570" s="214"/>
      <c r="E4570" s="215">
        <f t="shared" ref="E4570:H4570" si="1421">E4571</f>
        <v>747800</v>
      </c>
      <c r="F4570" s="215">
        <f t="shared" si="1421"/>
        <v>747800</v>
      </c>
      <c r="G4570" s="215">
        <f t="shared" si="1421"/>
        <v>0</v>
      </c>
      <c r="H4570" s="215">
        <f t="shared" si="1421"/>
        <v>0</v>
      </c>
      <c r="I4570" s="215">
        <f t="shared" si="1391"/>
        <v>747800</v>
      </c>
      <c r="J4570" s="244"/>
    </row>
    <row r="4571" spans="1:10" s="189" customFormat="1" x14ac:dyDescent="0.2">
      <c r="A4571" s="126">
        <v>426</v>
      </c>
      <c r="B4571" s="227" t="s">
        <v>939</v>
      </c>
      <c r="C4571" s="117"/>
      <c r="D4571" s="128"/>
      <c r="E4571" s="121">
        <f t="shared" ref="E4571:H4571" si="1422">E4572</f>
        <v>747800</v>
      </c>
      <c r="F4571" s="121">
        <f t="shared" si="1422"/>
        <v>747800</v>
      </c>
      <c r="G4571" s="121">
        <f t="shared" si="1422"/>
        <v>0</v>
      </c>
      <c r="H4571" s="121">
        <f t="shared" si="1422"/>
        <v>0</v>
      </c>
      <c r="I4571" s="121">
        <f t="shared" si="1391"/>
        <v>747800</v>
      </c>
      <c r="J4571" s="244"/>
    </row>
    <row r="4572" spans="1:10" s="189" customFormat="1" ht="15" x14ac:dyDescent="0.2">
      <c r="A4572" s="129">
        <v>4264</v>
      </c>
      <c r="B4572" s="222" t="s">
        <v>891</v>
      </c>
      <c r="C4572" s="111">
        <v>51</v>
      </c>
      <c r="D4572" s="112" t="s">
        <v>25</v>
      </c>
      <c r="E4572" s="147">
        <v>747800</v>
      </c>
      <c r="F4572" s="147">
        <v>747800</v>
      </c>
      <c r="G4572" s="147"/>
      <c r="H4572" s="147"/>
      <c r="I4572" s="147">
        <f t="shared" si="1391"/>
        <v>747800</v>
      </c>
      <c r="J4572" s="244"/>
    </row>
    <row r="4573" spans="1:10" s="115" customFormat="1" x14ac:dyDescent="0.2">
      <c r="A4573" s="202" t="s">
        <v>869</v>
      </c>
      <c r="B4573" s="225" t="s">
        <v>711</v>
      </c>
      <c r="C4573" s="203"/>
      <c r="D4573" s="203"/>
      <c r="E4573" s="204">
        <f>E4574+E4642+E4655</f>
        <v>19872000</v>
      </c>
      <c r="F4573" s="204">
        <f>F4574+F4642+F4655</f>
        <v>19372000</v>
      </c>
      <c r="G4573" s="204">
        <f>G4574+G4642+G4655</f>
        <v>327500</v>
      </c>
      <c r="H4573" s="204">
        <f>H4574+H4642+H4655</f>
        <v>0</v>
      </c>
      <c r="I4573" s="204">
        <f t="shared" ref="I4573:I4636" si="1423">F4573-G4573+H4573</f>
        <v>19044500</v>
      </c>
      <c r="J4573" s="120"/>
    </row>
    <row r="4574" spans="1:10" ht="31.5" x14ac:dyDescent="0.2">
      <c r="A4574" s="171" t="s">
        <v>751</v>
      </c>
      <c r="B4574" s="173" t="s">
        <v>718</v>
      </c>
      <c r="C4574" s="194"/>
      <c r="D4574" s="194"/>
      <c r="E4574" s="174">
        <f>E4575+E4595</f>
        <v>2147000</v>
      </c>
      <c r="F4574" s="174">
        <f>F4575+F4595</f>
        <v>2147000</v>
      </c>
      <c r="G4574" s="174">
        <f>G4575+G4595</f>
        <v>1250</v>
      </c>
      <c r="H4574" s="174">
        <f>H4575+H4595</f>
        <v>0</v>
      </c>
      <c r="I4574" s="174">
        <f t="shared" si="1423"/>
        <v>2145750</v>
      </c>
    </row>
    <row r="4575" spans="1:10" s="142" customFormat="1" x14ac:dyDescent="0.2">
      <c r="A4575" s="207" t="s">
        <v>956</v>
      </c>
      <c r="B4575" s="205" t="s">
        <v>910</v>
      </c>
      <c r="C4575" s="208"/>
      <c r="D4575" s="208"/>
      <c r="E4575" s="209">
        <f t="shared" ref="E4575:H4575" si="1424">E4576+E4585</f>
        <v>745000</v>
      </c>
      <c r="F4575" s="209">
        <f t="shared" si="1424"/>
        <v>745000</v>
      </c>
      <c r="G4575" s="209">
        <f t="shared" si="1424"/>
        <v>1250</v>
      </c>
      <c r="H4575" s="209">
        <f t="shared" si="1424"/>
        <v>0</v>
      </c>
      <c r="I4575" s="209">
        <f t="shared" si="1423"/>
        <v>743750</v>
      </c>
      <c r="J4575" s="140"/>
    </row>
    <row r="4576" spans="1:10" x14ac:dyDescent="0.2">
      <c r="A4576" s="217" t="s">
        <v>944</v>
      </c>
      <c r="B4576" s="211" t="s">
        <v>986</v>
      </c>
      <c r="C4576" s="212"/>
      <c r="D4576" s="214"/>
      <c r="E4576" s="215">
        <f t="shared" ref="E4576:H4576" si="1425">E4577+E4581+E4583</f>
        <v>562000</v>
      </c>
      <c r="F4576" s="215">
        <f t="shared" si="1425"/>
        <v>562000</v>
      </c>
      <c r="G4576" s="215">
        <f t="shared" si="1425"/>
        <v>100</v>
      </c>
      <c r="H4576" s="215">
        <f t="shared" si="1425"/>
        <v>0</v>
      </c>
      <c r="I4576" s="215">
        <f t="shared" si="1423"/>
        <v>561900</v>
      </c>
    </row>
    <row r="4577" spans="1:10" x14ac:dyDescent="0.2">
      <c r="A4577" s="126">
        <v>311</v>
      </c>
      <c r="B4577" s="226" t="s">
        <v>914</v>
      </c>
      <c r="C4577" s="117"/>
      <c r="D4577" s="128"/>
      <c r="E4577" s="121">
        <f>E4578+E4579+E4580</f>
        <v>473000</v>
      </c>
      <c r="F4577" s="121">
        <f>F4578+F4579+F4580</f>
        <v>473000</v>
      </c>
      <c r="G4577" s="121">
        <f>G4578+G4579+G4580</f>
        <v>100</v>
      </c>
      <c r="H4577" s="121">
        <f>H4578+H4579+H4580</f>
        <v>0</v>
      </c>
      <c r="I4577" s="121">
        <f t="shared" si="1423"/>
        <v>472900</v>
      </c>
    </row>
    <row r="4578" spans="1:10" ht="15" x14ac:dyDescent="0.2">
      <c r="A4578" s="129">
        <v>3111</v>
      </c>
      <c r="B4578" s="222" t="s">
        <v>19</v>
      </c>
      <c r="C4578" s="111">
        <v>11</v>
      </c>
      <c r="D4578" s="112" t="s">
        <v>25</v>
      </c>
      <c r="E4578" s="179">
        <v>463000</v>
      </c>
      <c r="F4578" s="179">
        <v>463000</v>
      </c>
      <c r="G4578" s="179"/>
      <c r="H4578" s="179"/>
      <c r="I4578" s="179">
        <f t="shared" si="1423"/>
        <v>463000</v>
      </c>
    </row>
    <row r="4579" spans="1:10" s="115" customFormat="1" x14ac:dyDescent="0.2">
      <c r="A4579" s="129">
        <v>3112</v>
      </c>
      <c r="B4579" s="222" t="s">
        <v>632</v>
      </c>
      <c r="C4579" s="111">
        <v>11</v>
      </c>
      <c r="D4579" s="112" t="s">
        <v>25</v>
      </c>
      <c r="E4579" s="179">
        <v>8000</v>
      </c>
      <c r="F4579" s="179">
        <v>8000</v>
      </c>
      <c r="G4579" s="179"/>
      <c r="H4579" s="179"/>
      <c r="I4579" s="179">
        <f t="shared" si="1423"/>
        <v>8000</v>
      </c>
      <c r="J4579" s="120"/>
    </row>
    <row r="4580" spans="1:10" s="115" customFormat="1" x14ac:dyDescent="0.2">
      <c r="A4580" s="129">
        <v>3113</v>
      </c>
      <c r="B4580" s="222" t="s">
        <v>20</v>
      </c>
      <c r="C4580" s="111">
        <v>11</v>
      </c>
      <c r="D4580" s="112" t="s">
        <v>25</v>
      </c>
      <c r="E4580" s="179">
        <v>2000</v>
      </c>
      <c r="F4580" s="179">
        <v>2000</v>
      </c>
      <c r="G4580" s="179">
        <v>100</v>
      </c>
      <c r="H4580" s="179"/>
      <c r="I4580" s="179">
        <f t="shared" si="1423"/>
        <v>1900</v>
      </c>
      <c r="J4580" s="120"/>
    </row>
    <row r="4581" spans="1:10" x14ac:dyDescent="0.2">
      <c r="A4581" s="119">
        <v>312</v>
      </c>
      <c r="B4581" s="227" t="s">
        <v>22</v>
      </c>
      <c r="C4581" s="117"/>
      <c r="D4581" s="128"/>
      <c r="E4581" s="121">
        <f>E4582</f>
        <v>9000</v>
      </c>
      <c r="F4581" s="121">
        <f>F4582</f>
        <v>9000</v>
      </c>
      <c r="G4581" s="121">
        <f>G4582</f>
        <v>0</v>
      </c>
      <c r="H4581" s="121">
        <f>H4582</f>
        <v>0</v>
      </c>
      <c r="I4581" s="121">
        <f t="shared" si="1423"/>
        <v>9000</v>
      </c>
    </row>
    <row r="4582" spans="1:10" ht="15" x14ac:dyDescent="0.2">
      <c r="A4582" s="139">
        <v>3121</v>
      </c>
      <c r="B4582" s="223" t="s">
        <v>22</v>
      </c>
      <c r="C4582" s="111">
        <v>11</v>
      </c>
      <c r="D4582" s="112" t="s">
        <v>25</v>
      </c>
      <c r="E4582" s="179">
        <v>9000</v>
      </c>
      <c r="F4582" s="179">
        <v>9000</v>
      </c>
      <c r="G4582" s="179"/>
      <c r="H4582" s="179"/>
      <c r="I4582" s="179">
        <f t="shared" si="1423"/>
        <v>9000</v>
      </c>
    </row>
    <row r="4583" spans="1:10" x14ac:dyDescent="0.2">
      <c r="A4583" s="119">
        <v>313</v>
      </c>
      <c r="B4583" s="227" t="s">
        <v>915</v>
      </c>
      <c r="C4583" s="117"/>
      <c r="D4583" s="128"/>
      <c r="E4583" s="121">
        <f>E4584</f>
        <v>80000</v>
      </c>
      <c r="F4583" s="121">
        <f>F4584</f>
        <v>80000</v>
      </c>
      <c r="G4583" s="121">
        <f>G4584</f>
        <v>0</v>
      </c>
      <c r="H4583" s="121">
        <f>H4584</f>
        <v>0</v>
      </c>
      <c r="I4583" s="121">
        <f t="shared" si="1423"/>
        <v>80000</v>
      </c>
    </row>
    <row r="4584" spans="1:10" ht="15" x14ac:dyDescent="0.2">
      <c r="A4584" s="139">
        <v>3132</v>
      </c>
      <c r="B4584" s="223" t="s">
        <v>280</v>
      </c>
      <c r="C4584" s="111">
        <v>11</v>
      </c>
      <c r="D4584" s="112" t="s">
        <v>25</v>
      </c>
      <c r="E4584" s="179">
        <v>80000</v>
      </c>
      <c r="F4584" s="179">
        <v>80000</v>
      </c>
      <c r="G4584" s="179"/>
      <c r="H4584" s="179"/>
      <c r="I4584" s="179">
        <f t="shared" si="1423"/>
        <v>80000</v>
      </c>
    </row>
    <row r="4585" spans="1:10" x14ac:dyDescent="0.2">
      <c r="A4585" s="217">
        <v>32</v>
      </c>
      <c r="B4585" s="211" t="s">
        <v>987</v>
      </c>
      <c r="C4585" s="212"/>
      <c r="D4585" s="214"/>
      <c r="E4585" s="215">
        <f t="shared" ref="E4585:H4585" si="1426">E4586+E4588+E4592</f>
        <v>183000</v>
      </c>
      <c r="F4585" s="215">
        <f t="shared" si="1426"/>
        <v>183000</v>
      </c>
      <c r="G4585" s="215">
        <f t="shared" si="1426"/>
        <v>1150</v>
      </c>
      <c r="H4585" s="215">
        <f t="shared" si="1426"/>
        <v>0</v>
      </c>
      <c r="I4585" s="215">
        <f t="shared" si="1423"/>
        <v>181850</v>
      </c>
    </row>
    <row r="4586" spans="1:10" x14ac:dyDescent="0.2">
      <c r="A4586" s="126">
        <v>322</v>
      </c>
      <c r="B4586" s="227" t="s">
        <v>917</v>
      </c>
      <c r="C4586" s="117"/>
      <c r="D4586" s="128"/>
      <c r="E4586" s="121">
        <f>E4587</f>
        <v>20000</v>
      </c>
      <c r="F4586" s="121">
        <f>F4587</f>
        <v>20000</v>
      </c>
      <c r="G4586" s="121">
        <f>G4587</f>
        <v>1000</v>
      </c>
      <c r="H4586" s="121">
        <f>H4587</f>
        <v>0</v>
      </c>
      <c r="I4586" s="121">
        <f t="shared" si="1423"/>
        <v>19000</v>
      </c>
    </row>
    <row r="4587" spans="1:10" s="142" customFormat="1" ht="15" x14ac:dyDescent="0.2">
      <c r="A4587" s="186">
        <v>3223</v>
      </c>
      <c r="B4587" s="223" t="s">
        <v>115</v>
      </c>
      <c r="C4587" s="137">
        <v>11</v>
      </c>
      <c r="D4587" s="150" t="s">
        <v>25</v>
      </c>
      <c r="E4587" s="141">
        <v>20000</v>
      </c>
      <c r="F4587" s="141">
        <v>20000</v>
      </c>
      <c r="G4587" s="141">
        <v>1000</v>
      </c>
      <c r="H4587" s="141"/>
      <c r="I4587" s="141">
        <f t="shared" si="1423"/>
        <v>19000</v>
      </c>
      <c r="J4587" s="140"/>
    </row>
    <row r="4588" spans="1:10" s="142" customFormat="1" x14ac:dyDescent="0.2">
      <c r="A4588" s="135">
        <v>323</v>
      </c>
      <c r="B4588" s="227" t="s">
        <v>918</v>
      </c>
      <c r="C4588" s="143"/>
      <c r="D4588" s="136"/>
      <c r="E4588" s="145">
        <f>SUM(E4589:E4591)</f>
        <v>3000</v>
      </c>
      <c r="F4588" s="145">
        <f>SUM(F4589:F4591)</f>
        <v>3000</v>
      </c>
      <c r="G4588" s="145">
        <f>SUM(G4589:G4591)</f>
        <v>150</v>
      </c>
      <c r="H4588" s="145">
        <f>SUM(H4589:H4591)</f>
        <v>0</v>
      </c>
      <c r="I4588" s="145">
        <f t="shared" si="1423"/>
        <v>2850</v>
      </c>
      <c r="J4588" s="140"/>
    </row>
    <row r="4589" spans="1:10" s="142" customFormat="1" ht="15" x14ac:dyDescent="0.2">
      <c r="A4589" s="186">
        <v>3231</v>
      </c>
      <c r="B4589" s="223" t="s">
        <v>117</v>
      </c>
      <c r="C4589" s="137">
        <v>11</v>
      </c>
      <c r="D4589" s="150" t="s">
        <v>25</v>
      </c>
      <c r="E4589" s="141">
        <v>1000</v>
      </c>
      <c r="F4589" s="141">
        <v>1000</v>
      </c>
      <c r="G4589" s="141">
        <v>50</v>
      </c>
      <c r="H4589" s="141"/>
      <c r="I4589" s="141">
        <f t="shared" si="1423"/>
        <v>950</v>
      </c>
      <c r="J4589" s="140"/>
    </row>
    <row r="4590" spans="1:10" s="146" customFormat="1" x14ac:dyDescent="0.2">
      <c r="A4590" s="186">
        <v>3237</v>
      </c>
      <c r="B4590" s="223" t="s">
        <v>36</v>
      </c>
      <c r="C4590" s="137">
        <v>11</v>
      </c>
      <c r="D4590" s="150" t="s">
        <v>25</v>
      </c>
      <c r="E4590" s="141">
        <v>1000</v>
      </c>
      <c r="F4590" s="141">
        <v>1000</v>
      </c>
      <c r="G4590" s="141">
        <v>50</v>
      </c>
      <c r="H4590" s="141"/>
      <c r="I4590" s="141">
        <f t="shared" si="1423"/>
        <v>950</v>
      </c>
      <c r="J4590" s="148"/>
    </row>
    <row r="4591" spans="1:10" s="146" customFormat="1" x14ac:dyDescent="0.2">
      <c r="A4591" s="186">
        <v>3238</v>
      </c>
      <c r="B4591" s="223" t="s">
        <v>122</v>
      </c>
      <c r="C4591" s="137">
        <v>11</v>
      </c>
      <c r="D4591" s="150" t="s">
        <v>25</v>
      </c>
      <c r="E4591" s="141">
        <v>1000</v>
      </c>
      <c r="F4591" s="141">
        <v>1000</v>
      </c>
      <c r="G4591" s="141">
        <v>50</v>
      </c>
      <c r="H4591" s="141"/>
      <c r="I4591" s="141">
        <f t="shared" si="1423"/>
        <v>950</v>
      </c>
      <c r="J4591" s="148"/>
    </row>
    <row r="4592" spans="1:10" x14ac:dyDescent="0.2">
      <c r="A4592" s="119">
        <v>329</v>
      </c>
      <c r="B4592" s="227" t="s">
        <v>125</v>
      </c>
      <c r="C4592" s="117"/>
      <c r="D4592" s="128"/>
      <c r="E4592" s="121">
        <f>E4593+E4594</f>
        <v>160000</v>
      </c>
      <c r="F4592" s="121">
        <f>F4593+F4594</f>
        <v>160000</v>
      </c>
      <c r="G4592" s="121">
        <f>G4593+G4594</f>
        <v>0</v>
      </c>
      <c r="H4592" s="121">
        <f>H4593+H4594</f>
        <v>0</v>
      </c>
      <c r="I4592" s="121">
        <f t="shared" si="1423"/>
        <v>160000</v>
      </c>
    </row>
    <row r="4593" spans="1:9" ht="30" x14ac:dyDescent="0.2">
      <c r="A4593" s="139">
        <v>3291</v>
      </c>
      <c r="B4593" s="223" t="s">
        <v>152</v>
      </c>
      <c r="C4593" s="111">
        <v>11</v>
      </c>
      <c r="D4593" s="112" t="s">
        <v>25</v>
      </c>
      <c r="E4593" s="179">
        <v>60000</v>
      </c>
      <c r="F4593" s="179">
        <v>60000</v>
      </c>
      <c r="G4593" s="179"/>
      <c r="H4593" s="179"/>
      <c r="I4593" s="179">
        <f t="shared" si="1423"/>
        <v>60000</v>
      </c>
    </row>
    <row r="4594" spans="1:9" ht="15" x14ac:dyDescent="0.2">
      <c r="A4594" s="139">
        <v>3294</v>
      </c>
      <c r="B4594" s="223" t="s">
        <v>610</v>
      </c>
      <c r="C4594" s="111">
        <v>11</v>
      </c>
      <c r="D4594" s="112" t="s">
        <v>25</v>
      </c>
      <c r="E4594" s="179">
        <v>100000</v>
      </c>
      <c r="F4594" s="179">
        <v>100000</v>
      </c>
      <c r="G4594" s="179"/>
      <c r="H4594" s="179"/>
      <c r="I4594" s="179">
        <f t="shared" si="1423"/>
        <v>100000</v>
      </c>
    </row>
    <row r="4595" spans="1:9" x14ac:dyDescent="0.2">
      <c r="A4595" s="207" t="s">
        <v>950</v>
      </c>
      <c r="B4595" s="205" t="s">
        <v>951</v>
      </c>
      <c r="C4595" s="208"/>
      <c r="D4595" s="208"/>
      <c r="E4595" s="209">
        <f t="shared" ref="E4595:H4595" si="1427">E4596+E4605+E4633+E4638</f>
        <v>1402000</v>
      </c>
      <c r="F4595" s="209">
        <f t="shared" si="1427"/>
        <v>1402000</v>
      </c>
      <c r="G4595" s="209">
        <f t="shared" si="1427"/>
        <v>0</v>
      </c>
      <c r="H4595" s="209">
        <f t="shared" si="1427"/>
        <v>0</v>
      </c>
      <c r="I4595" s="209">
        <f t="shared" si="1423"/>
        <v>1402000</v>
      </c>
    </row>
    <row r="4596" spans="1:9" x14ac:dyDescent="0.2">
      <c r="A4596" s="217">
        <v>31</v>
      </c>
      <c r="B4596" s="211" t="s">
        <v>986</v>
      </c>
      <c r="C4596" s="212"/>
      <c r="D4596" s="214"/>
      <c r="E4596" s="215">
        <f t="shared" ref="E4596:H4596" si="1428">E4597+E4601+E4603</f>
        <v>654000</v>
      </c>
      <c r="F4596" s="215">
        <f t="shared" si="1428"/>
        <v>654000</v>
      </c>
      <c r="G4596" s="215">
        <f t="shared" si="1428"/>
        <v>0</v>
      </c>
      <c r="H4596" s="215">
        <f t="shared" si="1428"/>
        <v>0</v>
      </c>
      <c r="I4596" s="215">
        <f t="shared" si="1423"/>
        <v>654000</v>
      </c>
    </row>
    <row r="4597" spans="1:9" x14ac:dyDescent="0.2">
      <c r="A4597" s="126">
        <v>311</v>
      </c>
      <c r="B4597" s="226" t="s">
        <v>914</v>
      </c>
      <c r="C4597" s="117"/>
      <c r="D4597" s="128"/>
      <c r="E4597" s="121">
        <f>E4598+E4599+E4600</f>
        <v>507000</v>
      </c>
      <c r="F4597" s="121">
        <f>F4598+F4599+F4600</f>
        <v>507000</v>
      </c>
      <c r="G4597" s="121">
        <f>G4598+G4599+G4600</f>
        <v>0</v>
      </c>
      <c r="H4597" s="121">
        <f>H4598+H4599+H4600</f>
        <v>0</v>
      </c>
      <c r="I4597" s="121">
        <f t="shared" si="1423"/>
        <v>507000</v>
      </c>
    </row>
    <row r="4598" spans="1:9" ht="15" x14ac:dyDescent="0.2">
      <c r="A4598" s="129">
        <v>3111</v>
      </c>
      <c r="B4598" s="222" t="s">
        <v>19</v>
      </c>
      <c r="C4598" s="111">
        <v>43</v>
      </c>
      <c r="D4598" s="112" t="s">
        <v>25</v>
      </c>
      <c r="E4598" s="179">
        <v>481000</v>
      </c>
      <c r="F4598" s="179">
        <v>481000</v>
      </c>
      <c r="G4598" s="179"/>
      <c r="H4598" s="179"/>
      <c r="I4598" s="179">
        <f t="shared" si="1423"/>
        <v>481000</v>
      </c>
    </row>
    <row r="4599" spans="1:9" ht="15" x14ac:dyDescent="0.2">
      <c r="A4599" s="129">
        <v>3112</v>
      </c>
      <c r="B4599" s="222" t="s">
        <v>632</v>
      </c>
      <c r="C4599" s="111">
        <v>43</v>
      </c>
      <c r="D4599" s="112" t="s">
        <v>25</v>
      </c>
      <c r="E4599" s="179">
        <v>23000</v>
      </c>
      <c r="F4599" s="179">
        <v>23000</v>
      </c>
      <c r="G4599" s="179"/>
      <c r="H4599" s="179"/>
      <c r="I4599" s="179">
        <f t="shared" si="1423"/>
        <v>23000</v>
      </c>
    </row>
    <row r="4600" spans="1:9" ht="15" x14ac:dyDescent="0.2">
      <c r="A4600" s="129">
        <v>3113</v>
      </c>
      <c r="B4600" s="222" t="s">
        <v>20</v>
      </c>
      <c r="C4600" s="111">
        <v>43</v>
      </c>
      <c r="D4600" s="112" t="s">
        <v>25</v>
      </c>
      <c r="E4600" s="179">
        <v>3000</v>
      </c>
      <c r="F4600" s="179">
        <v>3000</v>
      </c>
      <c r="G4600" s="179"/>
      <c r="H4600" s="179"/>
      <c r="I4600" s="179">
        <f t="shared" si="1423"/>
        <v>3000</v>
      </c>
    </row>
    <row r="4601" spans="1:9" x14ac:dyDescent="0.2">
      <c r="A4601" s="119">
        <v>312</v>
      </c>
      <c r="B4601" s="227" t="s">
        <v>22</v>
      </c>
      <c r="C4601" s="117"/>
      <c r="D4601" s="128"/>
      <c r="E4601" s="121">
        <f>E4602</f>
        <v>65000</v>
      </c>
      <c r="F4601" s="121">
        <f>F4602</f>
        <v>65000</v>
      </c>
      <c r="G4601" s="121">
        <f>G4602</f>
        <v>0</v>
      </c>
      <c r="H4601" s="121">
        <f>H4602</f>
        <v>0</v>
      </c>
      <c r="I4601" s="121">
        <f t="shared" si="1423"/>
        <v>65000</v>
      </c>
    </row>
    <row r="4602" spans="1:9" ht="15" x14ac:dyDescent="0.2">
      <c r="A4602" s="139">
        <v>3121</v>
      </c>
      <c r="B4602" s="223" t="s">
        <v>22</v>
      </c>
      <c r="C4602" s="111">
        <v>43</v>
      </c>
      <c r="D4602" s="112" t="s">
        <v>25</v>
      </c>
      <c r="E4602" s="179">
        <v>65000</v>
      </c>
      <c r="F4602" s="179">
        <v>65000</v>
      </c>
      <c r="G4602" s="179"/>
      <c r="H4602" s="179"/>
      <c r="I4602" s="179">
        <f t="shared" si="1423"/>
        <v>65000</v>
      </c>
    </row>
    <row r="4603" spans="1:9" x14ac:dyDescent="0.2">
      <c r="A4603" s="119">
        <v>313</v>
      </c>
      <c r="B4603" s="227" t="s">
        <v>915</v>
      </c>
      <c r="C4603" s="117"/>
      <c r="D4603" s="128"/>
      <c r="E4603" s="121">
        <f>E4604</f>
        <v>82000</v>
      </c>
      <c r="F4603" s="121">
        <f>F4604</f>
        <v>82000</v>
      </c>
      <c r="G4603" s="121">
        <f>G4604</f>
        <v>0</v>
      </c>
      <c r="H4603" s="121">
        <f>H4604</f>
        <v>0</v>
      </c>
      <c r="I4603" s="121">
        <f t="shared" si="1423"/>
        <v>82000</v>
      </c>
    </row>
    <row r="4604" spans="1:9" ht="15" x14ac:dyDescent="0.2">
      <c r="A4604" s="139">
        <v>3132</v>
      </c>
      <c r="B4604" s="223" t="s">
        <v>280</v>
      </c>
      <c r="C4604" s="111">
        <v>43</v>
      </c>
      <c r="D4604" s="112" t="s">
        <v>25</v>
      </c>
      <c r="E4604" s="179">
        <v>82000</v>
      </c>
      <c r="F4604" s="179">
        <v>82000</v>
      </c>
      <c r="G4604" s="179"/>
      <c r="H4604" s="179"/>
      <c r="I4604" s="179">
        <f t="shared" si="1423"/>
        <v>82000</v>
      </c>
    </row>
    <row r="4605" spans="1:9" x14ac:dyDescent="0.2">
      <c r="A4605" s="217">
        <v>32</v>
      </c>
      <c r="B4605" s="211" t="s">
        <v>987</v>
      </c>
      <c r="C4605" s="212"/>
      <c r="D4605" s="214"/>
      <c r="E4605" s="215">
        <f t="shared" ref="E4605:H4605" si="1429">E4606+E4611+E4616+E4626</f>
        <v>718000</v>
      </c>
      <c r="F4605" s="215">
        <f t="shared" si="1429"/>
        <v>718000</v>
      </c>
      <c r="G4605" s="215">
        <f t="shared" si="1429"/>
        <v>0</v>
      </c>
      <c r="H4605" s="215">
        <f t="shared" si="1429"/>
        <v>0</v>
      </c>
      <c r="I4605" s="215">
        <f t="shared" si="1423"/>
        <v>718000</v>
      </c>
    </row>
    <row r="4606" spans="1:9" x14ac:dyDescent="0.2">
      <c r="A4606" s="126">
        <v>321</v>
      </c>
      <c r="B4606" s="227" t="s">
        <v>916</v>
      </c>
      <c r="C4606" s="117"/>
      <c r="D4606" s="128"/>
      <c r="E4606" s="121">
        <f>SUM(E4607:E4610)</f>
        <v>86800</v>
      </c>
      <c r="F4606" s="121">
        <f>SUM(F4607:F4610)</f>
        <v>86800</v>
      </c>
      <c r="G4606" s="121">
        <f>SUM(G4607:G4610)</f>
        <v>0</v>
      </c>
      <c r="H4606" s="121">
        <f>SUM(H4607:H4610)</f>
        <v>0</v>
      </c>
      <c r="I4606" s="121">
        <f t="shared" si="1423"/>
        <v>86800</v>
      </c>
    </row>
    <row r="4607" spans="1:9" ht="15" x14ac:dyDescent="0.2">
      <c r="A4607" s="129">
        <v>3211</v>
      </c>
      <c r="B4607" s="222" t="s">
        <v>110</v>
      </c>
      <c r="C4607" s="111">
        <v>43</v>
      </c>
      <c r="D4607" s="112" t="s">
        <v>25</v>
      </c>
      <c r="E4607" s="179">
        <v>8000</v>
      </c>
      <c r="F4607" s="179">
        <v>8000</v>
      </c>
      <c r="G4607" s="179"/>
      <c r="H4607" s="179"/>
      <c r="I4607" s="179">
        <f t="shared" si="1423"/>
        <v>8000</v>
      </c>
    </row>
    <row r="4608" spans="1:9" ht="15" x14ac:dyDescent="0.2">
      <c r="A4608" s="129">
        <v>3212</v>
      </c>
      <c r="B4608" s="222" t="s">
        <v>111</v>
      </c>
      <c r="C4608" s="111">
        <v>43</v>
      </c>
      <c r="D4608" s="112" t="s">
        <v>25</v>
      </c>
      <c r="E4608" s="179">
        <v>45000</v>
      </c>
      <c r="F4608" s="179">
        <v>45000</v>
      </c>
      <c r="G4608" s="179"/>
      <c r="H4608" s="179"/>
      <c r="I4608" s="179">
        <f t="shared" si="1423"/>
        <v>45000</v>
      </c>
    </row>
    <row r="4609" spans="1:10" ht="15" x14ac:dyDescent="0.2">
      <c r="A4609" s="129">
        <v>3213</v>
      </c>
      <c r="B4609" s="222" t="s">
        <v>112</v>
      </c>
      <c r="C4609" s="111">
        <v>43</v>
      </c>
      <c r="D4609" s="112" t="s">
        <v>25</v>
      </c>
      <c r="E4609" s="179">
        <v>3800</v>
      </c>
      <c r="F4609" s="179">
        <v>3800</v>
      </c>
      <c r="G4609" s="179"/>
      <c r="H4609" s="179"/>
      <c r="I4609" s="179">
        <f t="shared" si="1423"/>
        <v>3800</v>
      </c>
    </row>
    <row r="4610" spans="1:10" ht="15" x14ac:dyDescent="0.2">
      <c r="A4610" s="129">
        <v>3214</v>
      </c>
      <c r="B4610" s="222" t="s">
        <v>234</v>
      </c>
      <c r="C4610" s="111">
        <v>43</v>
      </c>
      <c r="D4610" s="112" t="s">
        <v>25</v>
      </c>
      <c r="E4610" s="179">
        <v>30000</v>
      </c>
      <c r="F4610" s="179">
        <v>30000</v>
      </c>
      <c r="G4610" s="179"/>
      <c r="H4610" s="179"/>
      <c r="I4610" s="179">
        <f t="shared" si="1423"/>
        <v>30000</v>
      </c>
    </row>
    <row r="4611" spans="1:10" x14ac:dyDescent="0.2">
      <c r="A4611" s="126">
        <v>322</v>
      </c>
      <c r="B4611" s="227" t="s">
        <v>917</v>
      </c>
      <c r="C4611" s="117"/>
      <c r="D4611" s="128"/>
      <c r="E4611" s="121">
        <f>SUM(E4612:E4615)</f>
        <v>232000</v>
      </c>
      <c r="F4611" s="121">
        <f>SUM(F4612:F4615)</f>
        <v>232000</v>
      </c>
      <c r="G4611" s="121">
        <f>SUM(G4612:G4615)</f>
        <v>0</v>
      </c>
      <c r="H4611" s="121">
        <f>SUM(H4612:H4615)</f>
        <v>0</v>
      </c>
      <c r="I4611" s="121">
        <f t="shared" si="1423"/>
        <v>232000</v>
      </c>
    </row>
    <row r="4612" spans="1:10" ht="15" x14ac:dyDescent="0.2">
      <c r="A4612" s="129">
        <v>3221</v>
      </c>
      <c r="B4612" s="222" t="s">
        <v>146</v>
      </c>
      <c r="C4612" s="111">
        <v>43</v>
      </c>
      <c r="D4612" s="112" t="s">
        <v>25</v>
      </c>
      <c r="E4612" s="179">
        <v>30000</v>
      </c>
      <c r="F4612" s="179">
        <v>30000</v>
      </c>
      <c r="G4612" s="179"/>
      <c r="H4612" s="179"/>
      <c r="I4612" s="179">
        <f t="shared" si="1423"/>
        <v>30000</v>
      </c>
    </row>
    <row r="4613" spans="1:10" s="115" customFormat="1" x14ac:dyDescent="0.2">
      <c r="A4613" s="129">
        <v>3223</v>
      </c>
      <c r="B4613" s="222" t="s">
        <v>115</v>
      </c>
      <c r="C4613" s="111">
        <v>43</v>
      </c>
      <c r="D4613" s="112" t="s">
        <v>25</v>
      </c>
      <c r="E4613" s="179">
        <v>180000</v>
      </c>
      <c r="F4613" s="179">
        <v>180000</v>
      </c>
      <c r="G4613" s="179"/>
      <c r="H4613" s="179"/>
      <c r="I4613" s="179">
        <f t="shared" si="1423"/>
        <v>180000</v>
      </c>
      <c r="J4613" s="120"/>
    </row>
    <row r="4614" spans="1:10" ht="15" x14ac:dyDescent="0.2">
      <c r="A4614" s="129">
        <v>3224</v>
      </c>
      <c r="B4614" s="222" t="s">
        <v>144</v>
      </c>
      <c r="C4614" s="111">
        <v>43</v>
      </c>
      <c r="D4614" s="112" t="s">
        <v>25</v>
      </c>
      <c r="E4614" s="179">
        <v>14000</v>
      </c>
      <c r="F4614" s="179">
        <v>14000</v>
      </c>
      <c r="G4614" s="179"/>
      <c r="H4614" s="179"/>
      <c r="I4614" s="179">
        <f t="shared" si="1423"/>
        <v>14000</v>
      </c>
    </row>
    <row r="4615" spans="1:10" ht="15" x14ac:dyDescent="0.2">
      <c r="A4615" s="129">
        <v>3225</v>
      </c>
      <c r="B4615" s="222" t="s">
        <v>151</v>
      </c>
      <c r="C4615" s="111">
        <v>43</v>
      </c>
      <c r="D4615" s="112" t="s">
        <v>25</v>
      </c>
      <c r="E4615" s="179">
        <v>8000</v>
      </c>
      <c r="F4615" s="179">
        <v>8000</v>
      </c>
      <c r="G4615" s="179"/>
      <c r="H4615" s="179"/>
      <c r="I4615" s="179">
        <f t="shared" si="1423"/>
        <v>8000</v>
      </c>
    </row>
    <row r="4616" spans="1:10" x14ac:dyDescent="0.2">
      <c r="A4616" s="126">
        <v>323</v>
      </c>
      <c r="B4616" s="227" t="s">
        <v>918</v>
      </c>
      <c r="C4616" s="117"/>
      <c r="D4616" s="128"/>
      <c r="E4616" s="121">
        <f>SUM(E4617:E4625)</f>
        <v>299200</v>
      </c>
      <c r="F4616" s="121">
        <f>SUM(F4617:F4625)</f>
        <v>299200</v>
      </c>
      <c r="G4616" s="121">
        <f>SUM(G4617:G4625)</f>
        <v>0</v>
      </c>
      <c r="H4616" s="121">
        <f>SUM(H4617:H4625)</f>
        <v>0</v>
      </c>
      <c r="I4616" s="121">
        <f t="shared" si="1423"/>
        <v>299200</v>
      </c>
    </row>
    <row r="4617" spans="1:10" ht="15" x14ac:dyDescent="0.2">
      <c r="A4617" s="129">
        <v>3231</v>
      </c>
      <c r="B4617" s="222" t="s">
        <v>117</v>
      </c>
      <c r="C4617" s="111">
        <v>43</v>
      </c>
      <c r="D4617" s="112" t="s">
        <v>25</v>
      </c>
      <c r="E4617" s="179">
        <v>23000</v>
      </c>
      <c r="F4617" s="179">
        <v>23000</v>
      </c>
      <c r="G4617" s="179"/>
      <c r="H4617" s="179"/>
      <c r="I4617" s="179">
        <f t="shared" si="1423"/>
        <v>23000</v>
      </c>
    </row>
    <row r="4618" spans="1:10" s="115" customFormat="1" x14ac:dyDescent="0.2">
      <c r="A4618" s="129">
        <v>3232</v>
      </c>
      <c r="B4618" s="222" t="s">
        <v>118</v>
      </c>
      <c r="C4618" s="111">
        <v>43</v>
      </c>
      <c r="D4618" s="112" t="s">
        <v>25</v>
      </c>
      <c r="E4618" s="179">
        <v>85000</v>
      </c>
      <c r="F4618" s="179">
        <v>85000</v>
      </c>
      <c r="G4618" s="179"/>
      <c r="H4618" s="179"/>
      <c r="I4618" s="179">
        <f t="shared" si="1423"/>
        <v>85000</v>
      </c>
      <c r="J4618" s="120"/>
    </row>
    <row r="4619" spans="1:10" ht="15" x14ac:dyDescent="0.2">
      <c r="A4619" s="129">
        <v>3233</v>
      </c>
      <c r="B4619" s="222" t="s">
        <v>119</v>
      </c>
      <c r="C4619" s="111">
        <v>43</v>
      </c>
      <c r="D4619" s="112" t="s">
        <v>25</v>
      </c>
      <c r="E4619" s="179">
        <v>25000</v>
      </c>
      <c r="F4619" s="179">
        <v>25000</v>
      </c>
      <c r="G4619" s="179"/>
      <c r="H4619" s="179"/>
      <c r="I4619" s="179">
        <f t="shared" si="1423"/>
        <v>25000</v>
      </c>
    </row>
    <row r="4620" spans="1:10" s="115" customFormat="1" x14ac:dyDescent="0.2">
      <c r="A4620" s="129">
        <v>3234</v>
      </c>
      <c r="B4620" s="222" t="s">
        <v>120</v>
      </c>
      <c r="C4620" s="111">
        <v>43</v>
      </c>
      <c r="D4620" s="112" t="s">
        <v>25</v>
      </c>
      <c r="E4620" s="179">
        <v>17000</v>
      </c>
      <c r="F4620" s="179">
        <v>17000</v>
      </c>
      <c r="G4620" s="179"/>
      <c r="H4620" s="179"/>
      <c r="I4620" s="179">
        <f t="shared" si="1423"/>
        <v>17000</v>
      </c>
      <c r="J4620" s="120"/>
    </row>
    <row r="4621" spans="1:10" s="146" customFormat="1" x14ac:dyDescent="0.2">
      <c r="A4621" s="186">
        <v>3235</v>
      </c>
      <c r="B4621" s="223" t="s">
        <v>42</v>
      </c>
      <c r="C4621" s="137">
        <v>43</v>
      </c>
      <c r="D4621" s="150" t="s">
        <v>25</v>
      </c>
      <c r="E4621" s="141">
        <v>3200</v>
      </c>
      <c r="F4621" s="141">
        <v>3200</v>
      </c>
      <c r="G4621" s="141"/>
      <c r="H4621" s="141"/>
      <c r="I4621" s="141">
        <f t="shared" si="1423"/>
        <v>3200</v>
      </c>
      <c r="J4621" s="148"/>
    </row>
    <row r="4622" spans="1:10" s="146" customFormat="1" x14ac:dyDescent="0.2">
      <c r="A4622" s="186">
        <v>3236</v>
      </c>
      <c r="B4622" s="223" t="s">
        <v>121</v>
      </c>
      <c r="C4622" s="137">
        <v>43</v>
      </c>
      <c r="D4622" s="150" t="s">
        <v>25</v>
      </c>
      <c r="E4622" s="141">
        <v>1000</v>
      </c>
      <c r="F4622" s="141">
        <v>1000</v>
      </c>
      <c r="G4622" s="141"/>
      <c r="H4622" s="141"/>
      <c r="I4622" s="141">
        <f t="shared" si="1423"/>
        <v>1000</v>
      </c>
      <c r="J4622" s="148"/>
    </row>
    <row r="4623" spans="1:10" ht="15" x14ac:dyDescent="0.2">
      <c r="A4623" s="129">
        <v>3237</v>
      </c>
      <c r="B4623" s="222" t="s">
        <v>36</v>
      </c>
      <c r="C4623" s="111">
        <v>43</v>
      </c>
      <c r="D4623" s="112" t="s">
        <v>25</v>
      </c>
      <c r="E4623" s="179">
        <v>50000</v>
      </c>
      <c r="F4623" s="179">
        <v>50000</v>
      </c>
      <c r="G4623" s="179"/>
      <c r="H4623" s="179"/>
      <c r="I4623" s="179">
        <f t="shared" si="1423"/>
        <v>50000</v>
      </c>
    </row>
    <row r="4624" spans="1:10" s="115" customFormat="1" x14ac:dyDescent="0.2">
      <c r="A4624" s="129">
        <v>3238</v>
      </c>
      <c r="B4624" s="222" t="s">
        <v>122</v>
      </c>
      <c r="C4624" s="111">
        <v>43</v>
      </c>
      <c r="D4624" s="112" t="s">
        <v>25</v>
      </c>
      <c r="E4624" s="179">
        <v>45000</v>
      </c>
      <c r="F4624" s="179">
        <v>45000</v>
      </c>
      <c r="G4624" s="179"/>
      <c r="H4624" s="179"/>
      <c r="I4624" s="179">
        <f t="shared" si="1423"/>
        <v>45000</v>
      </c>
      <c r="J4624" s="120"/>
    </row>
    <row r="4625" spans="1:10" ht="15" x14ac:dyDescent="0.2">
      <c r="A4625" s="129">
        <v>3239</v>
      </c>
      <c r="B4625" s="222" t="s">
        <v>41</v>
      </c>
      <c r="C4625" s="111">
        <v>43</v>
      </c>
      <c r="D4625" s="112" t="s">
        <v>25</v>
      </c>
      <c r="E4625" s="179">
        <v>50000</v>
      </c>
      <c r="F4625" s="179">
        <v>50000</v>
      </c>
      <c r="G4625" s="179"/>
      <c r="H4625" s="179"/>
      <c r="I4625" s="179">
        <f t="shared" si="1423"/>
        <v>50000</v>
      </c>
    </row>
    <row r="4626" spans="1:10" s="115" customFormat="1" x14ac:dyDescent="0.2">
      <c r="A4626" s="126">
        <v>329</v>
      </c>
      <c r="B4626" s="227" t="s">
        <v>125</v>
      </c>
      <c r="C4626" s="117"/>
      <c r="D4626" s="128"/>
      <c r="E4626" s="121">
        <f>SUM(E4627:E4632)</f>
        <v>100000</v>
      </c>
      <c r="F4626" s="121">
        <f>SUM(F4627:F4632)</f>
        <v>100000</v>
      </c>
      <c r="G4626" s="121">
        <f>SUM(G4627:G4632)</f>
        <v>0</v>
      </c>
      <c r="H4626" s="121">
        <f>SUM(H4627:H4632)</f>
        <v>0</v>
      </c>
      <c r="I4626" s="121">
        <f t="shared" si="1423"/>
        <v>100000</v>
      </c>
      <c r="J4626" s="120"/>
    </row>
    <row r="4627" spans="1:10" ht="30" x14ac:dyDescent="0.2">
      <c r="A4627" s="181">
        <v>3291</v>
      </c>
      <c r="B4627" s="222" t="s">
        <v>152</v>
      </c>
      <c r="C4627" s="111">
        <v>43</v>
      </c>
      <c r="D4627" s="180" t="s">
        <v>25</v>
      </c>
      <c r="E4627" s="179">
        <v>70000</v>
      </c>
      <c r="F4627" s="179">
        <v>70000</v>
      </c>
      <c r="G4627" s="179"/>
      <c r="H4627" s="179"/>
      <c r="I4627" s="179">
        <f t="shared" si="1423"/>
        <v>70000</v>
      </c>
    </row>
    <row r="4628" spans="1:10" ht="15" x14ac:dyDescent="0.2">
      <c r="A4628" s="181">
        <v>3292</v>
      </c>
      <c r="B4628" s="222" t="s">
        <v>123</v>
      </c>
      <c r="C4628" s="111">
        <v>43</v>
      </c>
      <c r="D4628" s="180" t="s">
        <v>25</v>
      </c>
      <c r="E4628" s="179">
        <v>20000</v>
      </c>
      <c r="F4628" s="179">
        <v>20000</v>
      </c>
      <c r="G4628" s="179"/>
      <c r="H4628" s="179"/>
      <c r="I4628" s="179">
        <f t="shared" si="1423"/>
        <v>20000</v>
      </c>
    </row>
    <row r="4629" spans="1:10" ht="15" x14ac:dyDescent="0.2">
      <c r="A4629" s="181">
        <v>3293</v>
      </c>
      <c r="B4629" s="222" t="s">
        <v>124</v>
      </c>
      <c r="C4629" s="111">
        <v>43</v>
      </c>
      <c r="D4629" s="180" t="s">
        <v>25</v>
      </c>
      <c r="E4629" s="179">
        <v>3000</v>
      </c>
      <c r="F4629" s="179">
        <v>3000</v>
      </c>
      <c r="G4629" s="179"/>
      <c r="H4629" s="179"/>
      <c r="I4629" s="179">
        <f t="shared" si="1423"/>
        <v>3000</v>
      </c>
    </row>
    <row r="4630" spans="1:10" s="115" customFormat="1" x14ac:dyDescent="0.2">
      <c r="A4630" s="181">
        <v>3294</v>
      </c>
      <c r="B4630" s="222" t="s">
        <v>610</v>
      </c>
      <c r="C4630" s="111">
        <v>43</v>
      </c>
      <c r="D4630" s="180" t="s">
        <v>25</v>
      </c>
      <c r="E4630" s="179">
        <v>1000</v>
      </c>
      <c r="F4630" s="179">
        <v>1000</v>
      </c>
      <c r="G4630" s="179"/>
      <c r="H4630" s="179"/>
      <c r="I4630" s="179">
        <f t="shared" si="1423"/>
        <v>1000</v>
      </c>
      <c r="J4630" s="120"/>
    </row>
    <row r="4631" spans="1:10" ht="15" x14ac:dyDescent="0.2">
      <c r="A4631" s="181">
        <v>3295</v>
      </c>
      <c r="B4631" s="222" t="s">
        <v>237</v>
      </c>
      <c r="C4631" s="111">
        <v>43</v>
      </c>
      <c r="D4631" s="180" t="s">
        <v>25</v>
      </c>
      <c r="E4631" s="179">
        <v>5000</v>
      </c>
      <c r="F4631" s="179">
        <v>5000</v>
      </c>
      <c r="G4631" s="179"/>
      <c r="H4631" s="179"/>
      <c r="I4631" s="179">
        <f t="shared" si="1423"/>
        <v>5000</v>
      </c>
    </row>
    <row r="4632" spans="1:10" ht="15" x14ac:dyDescent="0.2">
      <c r="A4632" s="181">
        <v>3299</v>
      </c>
      <c r="B4632" s="222" t="s">
        <v>125</v>
      </c>
      <c r="C4632" s="111">
        <v>43</v>
      </c>
      <c r="D4632" s="180" t="s">
        <v>25</v>
      </c>
      <c r="E4632" s="179">
        <v>1000</v>
      </c>
      <c r="F4632" s="179">
        <v>1000</v>
      </c>
      <c r="G4632" s="179"/>
      <c r="H4632" s="179"/>
      <c r="I4632" s="179">
        <f t="shared" si="1423"/>
        <v>1000</v>
      </c>
    </row>
    <row r="4633" spans="1:10" x14ac:dyDescent="0.2">
      <c r="A4633" s="217">
        <v>34</v>
      </c>
      <c r="B4633" s="211" t="s">
        <v>988</v>
      </c>
      <c r="C4633" s="212"/>
      <c r="D4633" s="214"/>
      <c r="E4633" s="215">
        <f t="shared" ref="E4633:H4633" si="1430">E4634</f>
        <v>4000</v>
      </c>
      <c r="F4633" s="215">
        <f t="shared" si="1430"/>
        <v>4000</v>
      </c>
      <c r="G4633" s="215">
        <f t="shared" si="1430"/>
        <v>0</v>
      </c>
      <c r="H4633" s="215">
        <f t="shared" si="1430"/>
        <v>0</v>
      </c>
      <c r="I4633" s="215">
        <f t="shared" si="1423"/>
        <v>4000</v>
      </c>
    </row>
    <row r="4634" spans="1:10" x14ac:dyDescent="0.2">
      <c r="A4634" s="126">
        <v>343</v>
      </c>
      <c r="B4634" s="227" t="s">
        <v>919</v>
      </c>
      <c r="C4634" s="117"/>
      <c r="D4634" s="128"/>
      <c r="E4634" s="121">
        <f>E4635+E4636+E4637</f>
        <v>4000</v>
      </c>
      <c r="F4634" s="121">
        <f>F4635+F4636+F4637</f>
        <v>4000</v>
      </c>
      <c r="G4634" s="121">
        <f>G4635+G4636+G4637</f>
        <v>0</v>
      </c>
      <c r="H4634" s="121">
        <f>H4635+H4636+H4637</f>
        <v>0</v>
      </c>
      <c r="I4634" s="121">
        <f t="shared" si="1423"/>
        <v>4000</v>
      </c>
    </row>
    <row r="4635" spans="1:10" ht="15" x14ac:dyDescent="0.2">
      <c r="A4635" s="129">
        <v>3431</v>
      </c>
      <c r="B4635" s="222" t="s">
        <v>153</v>
      </c>
      <c r="C4635" s="111">
        <v>43</v>
      </c>
      <c r="D4635" s="112" t="s">
        <v>25</v>
      </c>
      <c r="E4635" s="179">
        <v>2000</v>
      </c>
      <c r="F4635" s="179">
        <v>2000</v>
      </c>
      <c r="G4635" s="179"/>
      <c r="H4635" s="179"/>
      <c r="I4635" s="179">
        <f t="shared" si="1423"/>
        <v>2000</v>
      </c>
    </row>
    <row r="4636" spans="1:10" ht="15" x14ac:dyDescent="0.2">
      <c r="A4636" s="129">
        <v>3433</v>
      </c>
      <c r="B4636" s="222" t="s">
        <v>126</v>
      </c>
      <c r="C4636" s="111">
        <v>43</v>
      </c>
      <c r="D4636" s="112" t="s">
        <v>25</v>
      </c>
      <c r="E4636" s="179">
        <v>1000</v>
      </c>
      <c r="F4636" s="179">
        <v>1000</v>
      </c>
      <c r="G4636" s="179"/>
      <c r="H4636" s="179"/>
      <c r="I4636" s="179">
        <f t="shared" si="1423"/>
        <v>1000</v>
      </c>
    </row>
    <row r="4637" spans="1:10" ht="15" x14ac:dyDescent="0.2">
      <c r="A4637" s="129">
        <v>3434</v>
      </c>
      <c r="B4637" s="222" t="s">
        <v>127</v>
      </c>
      <c r="C4637" s="111">
        <v>43</v>
      </c>
      <c r="D4637" s="112" t="s">
        <v>25</v>
      </c>
      <c r="E4637" s="179">
        <v>1000</v>
      </c>
      <c r="F4637" s="179">
        <v>1000</v>
      </c>
      <c r="G4637" s="179"/>
      <c r="H4637" s="179"/>
      <c r="I4637" s="179">
        <f t="shared" ref="I4637:I4662" si="1431">F4637-G4637+H4637</f>
        <v>1000</v>
      </c>
    </row>
    <row r="4638" spans="1:10" x14ac:dyDescent="0.2">
      <c r="A4638" s="217">
        <v>42</v>
      </c>
      <c r="B4638" s="211" t="s">
        <v>994</v>
      </c>
      <c r="C4638" s="212"/>
      <c r="D4638" s="214"/>
      <c r="E4638" s="215">
        <f t="shared" ref="E4638:H4638" si="1432">E4639</f>
        <v>26000</v>
      </c>
      <c r="F4638" s="215">
        <f t="shared" si="1432"/>
        <v>26000</v>
      </c>
      <c r="G4638" s="215">
        <f t="shared" si="1432"/>
        <v>0</v>
      </c>
      <c r="H4638" s="215">
        <f t="shared" si="1432"/>
        <v>0</v>
      </c>
      <c r="I4638" s="215">
        <f t="shared" si="1431"/>
        <v>26000</v>
      </c>
    </row>
    <row r="4639" spans="1:10" x14ac:dyDescent="0.2">
      <c r="A4639" s="126">
        <v>422</v>
      </c>
      <c r="B4639" s="227" t="s">
        <v>921</v>
      </c>
      <c r="C4639" s="117"/>
      <c r="D4639" s="128"/>
      <c r="E4639" s="121">
        <f>E4640+E4641</f>
        <v>26000</v>
      </c>
      <c r="F4639" s="121">
        <f>F4640+F4641</f>
        <v>26000</v>
      </c>
      <c r="G4639" s="121">
        <f>G4640+G4641</f>
        <v>0</v>
      </c>
      <c r="H4639" s="121">
        <f>H4640+H4641</f>
        <v>0</v>
      </c>
      <c r="I4639" s="121">
        <f t="shared" si="1431"/>
        <v>26000</v>
      </c>
    </row>
    <row r="4640" spans="1:10" ht="15" x14ac:dyDescent="0.2">
      <c r="A4640" s="129">
        <v>4221</v>
      </c>
      <c r="B4640" s="222" t="s">
        <v>129</v>
      </c>
      <c r="C4640" s="111">
        <v>43</v>
      </c>
      <c r="D4640" s="112" t="s">
        <v>25</v>
      </c>
      <c r="E4640" s="179">
        <v>25000</v>
      </c>
      <c r="F4640" s="179">
        <v>25000</v>
      </c>
      <c r="G4640" s="179"/>
      <c r="H4640" s="179"/>
      <c r="I4640" s="179">
        <f t="shared" si="1431"/>
        <v>25000</v>
      </c>
    </row>
    <row r="4641" spans="1:10" s="142" customFormat="1" ht="15" x14ac:dyDescent="0.2">
      <c r="A4641" s="186">
        <v>4222</v>
      </c>
      <c r="B4641" s="223" t="s">
        <v>130</v>
      </c>
      <c r="C4641" s="137">
        <v>43</v>
      </c>
      <c r="D4641" s="150" t="s">
        <v>25</v>
      </c>
      <c r="E4641" s="141">
        <v>1000</v>
      </c>
      <c r="F4641" s="141">
        <v>1000</v>
      </c>
      <c r="G4641" s="141"/>
      <c r="H4641" s="141"/>
      <c r="I4641" s="141">
        <f t="shared" si="1431"/>
        <v>1000</v>
      </c>
      <c r="J4641" s="140"/>
    </row>
    <row r="4642" spans="1:10" ht="31.5" x14ac:dyDescent="0.2">
      <c r="A4642" s="171" t="s">
        <v>752</v>
      </c>
      <c r="B4642" s="173" t="s">
        <v>726</v>
      </c>
      <c r="C4642" s="194"/>
      <c r="D4642" s="194"/>
      <c r="E4642" s="174">
        <f>E4643+E4651</f>
        <v>15725000</v>
      </c>
      <c r="F4642" s="174">
        <f>F4643+F4651</f>
        <v>15225000</v>
      </c>
      <c r="G4642" s="174">
        <f>G4643+G4651</f>
        <v>326250</v>
      </c>
      <c r="H4642" s="174">
        <f>H4643+H4651</f>
        <v>0</v>
      </c>
      <c r="I4642" s="174">
        <f t="shared" si="1431"/>
        <v>14898750</v>
      </c>
    </row>
    <row r="4643" spans="1:10" x14ac:dyDescent="0.2">
      <c r="A4643" s="207" t="s">
        <v>956</v>
      </c>
      <c r="B4643" s="205" t="s">
        <v>910</v>
      </c>
      <c r="C4643" s="208"/>
      <c r="D4643" s="208"/>
      <c r="E4643" s="209">
        <f t="shared" ref="E4643:H4643" si="1433">E4644+E4648</f>
        <v>13725000</v>
      </c>
      <c r="F4643" s="209">
        <f t="shared" si="1433"/>
        <v>13225000</v>
      </c>
      <c r="G4643" s="209">
        <f t="shared" si="1433"/>
        <v>326250</v>
      </c>
      <c r="H4643" s="209">
        <f t="shared" si="1433"/>
        <v>0</v>
      </c>
      <c r="I4643" s="209">
        <f t="shared" si="1431"/>
        <v>12898750</v>
      </c>
    </row>
    <row r="4644" spans="1:10" x14ac:dyDescent="0.2">
      <c r="A4644" s="210" t="s">
        <v>976</v>
      </c>
      <c r="B4644" s="211" t="s">
        <v>987</v>
      </c>
      <c r="C4644" s="212"/>
      <c r="D4644" s="212"/>
      <c r="E4644" s="213">
        <f t="shared" ref="E4644:H4644" si="1434">E4645</f>
        <v>7200000</v>
      </c>
      <c r="F4644" s="213">
        <f t="shared" si="1434"/>
        <v>6700000</v>
      </c>
      <c r="G4644" s="213">
        <f t="shared" si="1434"/>
        <v>0</v>
      </c>
      <c r="H4644" s="213">
        <f t="shared" si="1434"/>
        <v>0</v>
      </c>
      <c r="I4644" s="213">
        <f t="shared" si="1431"/>
        <v>6700000</v>
      </c>
    </row>
    <row r="4645" spans="1:10" x14ac:dyDescent="0.2">
      <c r="A4645" s="126">
        <v>323</v>
      </c>
      <c r="B4645" s="227" t="s">
        <v>918</v>
      </c>
      <c r="C4645" s="117"/>
      <c r="D4645" s="128"/>
      <c r="E4645" s="121">
        <f>E4646+E4647</f>
        <v>7200000</v>
      </c>
      <c r="F4645" s="121">
        <f>F4646+F4647</f>
        <v>6700000</v>
      </c>
      <c r="G4645" s="121">
        <f>G4646+G4647</f>
        <v>0</v>
      </c>
      <c r="H4645" s="121">
        <f>H4646+H4647</f>
        <v>0</v>
      </c>
      <c r="I4645" s="121">
        <f t="shared" si="1431"/>
        <v>6700000</v>
      </c>
    </row>
    <row r="4646" spans="1:10" ht="15" x14ac:dyDescent="0.2">
      <c r="A4646" s="129">
        <v>3232</v>
      </c>
      <c r="B4646" s="222" t="s">
        <v>118</v>
      </c>
      <c r="C4646" s="111">
        <v>11</v>
      </c>
      <c r="D4646" s="112" t="s">
        <v>25</v>
      </c>
      <c r="E4646" s="179">
        <v>6500000</v>
      </c>
      <c r="F4646" s="179">
        <v>6000000</v>
      </c>
      <c r="G4646" s="179"/>
      <c r="H4646" s="179"/>
      <c r="I4646" s="179">
        <f t="shared" si="1431"/>
        <v>6000000</v>
      </c>
    </row>
    <row r="4647" spans="1:10" ht="15" x14ac:dyDescent="0.2">
      <c r="A4647" s="129">
        <v>3237</v>
      </c>
      <c r="B4647" s="222" t="s">
        <v>36</v>
      </c>
      <c r="C4647" s="111">
        <v>11</v>
      </c>
      <c r="D4647" s="112" t="s">
        <v>25</v>
      </c>
      <c r="E4647" s="179">
        <v>700000</v>
      </c>
      <c r="F4647" s="179">
        <v>700000</v>
      </c>
      <c r="G4647" s="179"/>
      <c r="H4647" s="179"/>
      <c r="I4647" s="179">
        <f t="shared" si="1431"/>
        <v>700000</v>
      </c>
    </row>
    <row r="4648" spans="1:10" x14ac:dyDescent="0.2">
      <c r="A4648" s="210" t="s">
        <v>977</v>
      </c>
      <c r="B4648" s="211" t="s">
        <v>994</v>
      </c>
      <c r="C4648" s="212"/>
      <c r="D4648" s="212"/>
      <c r="E4648" s="213">
        <f t="shared" ref="E4648:H4648" si="1435">E4649</f>
        <v>6525000</v>
      </c>
      <c r="F4648" s="213">
        <f t="shared" si="1435"/>
        <v>6525000</v>
      </c>
      <c r="G4648" s="213">
        <f t="shared" si="1435"/>
        <v>326250</v>
      </c>
      <c r="H4648" s="213">
        <f t="shared" si="1435"/>
        <v>0</v>
      </c>
      <c r="I4648" s="213">
        <f t="shared" si="1431"/>
        <v>6198750</v>
      </c>
    </row>
    <row r="4649" spans="1:10" x14ac:dyDescent="0.2">
      <c r="A4649" s="126">
        <v>421</v>
      </c>
      <c r="B4649" s="119" t="s">
        <v>936</v>
      </c>
      <c r="C4649" s="117"/>
      <c r="D4649" s="128"/>
      <c r="E4649" s="121">
        <f t="shared" ref="E4649:H4649" si="1436">E4650</f>
        <v>6525000</v>
      </c>
      <c r="F4649" s="121">
        <f t="shared" si="1436"/>
        <v>6525000</v>
      </c>
      <c r="G4649" s="121">
        <f t="shared" si="1436"/>
        <v>326250</v>
      </c>
      <c r="H4649" s="121">
        <f t="shared" si="1436"/>
        <v>0</v>
      </c>
      <c r="I4649" s="121">
        <f t="shared" si="1431"/>
        <v>6198750</v>
      </c>
    </row>
    <row r="4650" spans="1:10" ht="15" x14ac:dyDescent="0.2">
      <c r="A4650" s="129">
        <v>4214</v>
      </c>
      <c r="B4650" s="222" t="s">
        <v>154</v>
      </c>
      <c r="C4650" s="111">
        <v>11</v>
      </c>
      <c r="D4650" s="112" t="s">
        <v>25</v>
      </c>
      <c r="E4650" s="179">
        <v>6525000</v>
      </c>
      <c r="F4650" s="179">
        <v>6525000</v>
      </c>
      <c r="G4650" s="179">
        <v>326250</v>
      </c>
      <c r="H4650" s="179"/>
      <c r="I4650" s="179">
        <f t="shared" si="1431"/>
        <v>6198750</v>
      </c>
    </row>
    <row r="4651" spans="1:10" x14ac:dyDescent="0.2">
      <c r="A4651" s="207" t="s">
        <v>961</v>
      </c>
      <c r="B4651" s="205" t="s">
        <v>962</v>
      </c>
      <c r="C4651" s="208"/>
      <c r="D4651" s="208"/>
      <c r="E4651" s="209">
        <f t="shared" ref="E4651:H4651" si="1437">E4652</f>
        <v>2000000</v>
      </c>
      <c r="F4651" s="209">
        <f t="shared" si="1437"/>
        <v>2000000</v>
      </c>
      <c r="G4651" s="209">
        <f t="shared" si="1437"/>
        <v>0</v>
      </c>
      <c r="H4651" s="209">
        <f t="shared" si="1437"/>
        <v>0</v>
      </c>
      <c r="I4651" s="209">
        <f t="shared" si="1431"/>
        <v>2000000</v>
      </c>
    </row>
    <row r="4652" spans="1:10" x14ac:dyDescent="0.2">
      <c r="A4652" s="210" t="s">
        <v>977</v>
      </c>
      <c r="B4652" s="211" t="s">
        <v>994</v>
      </c>
      <c r="C4652" s="212"/>
      <c r="D4652" s="212"/>
      <c r="E4652" s="213">
        <f t="shared" ref="E4652:H4652" si="1438">E4653</f>
        <v>2000000</v>
      </c>
      <c r="F4652" s="213">
        <f t="shared" si="1438"/>
        <v>2000000</v>
      </c>
      <c r="G4652" s="213">
        <f t="shared" si="1438"/>
        <v>0</v>
      </c>
      <c r="H4652" s="213">
        <f t="shared" si="1438"/>
        <v>0</v>
      </c>
      <c r="I4652" s="213">
        <f t="shared" si="1431"/>
        <v>2000000</v>
      </c>
    </row>
    <row r="4653" spans="1:10" x14ac:dyDescent="0.2">
      <c r="A4653" s="126">
        <v>421</v>
      </c>
      <c r="B4653" s="119" t="s">
        <v>936</v>
      </c>
      <c r="C4653" s="117"/>
      <c r="D4653" s="128"/>
      <c r="E4653" s="121">
        <f t="shared" ref="E4653:H4653" si="1439">E4654</f>
        <v>2000000</v>
      </c>
      <c r="F4653" s="121">
        <f t="shared" si="1439"/>
        <v>2000000</v>
      </c>
      <c r="G4653" s="121">
        <f t="shared" si="1439"/>
        <v>0</v>
      </c>
      <c r="H4653" s="121">
        <f t="shared" si="1439"/>
        <v>0</v>
      </c>
      <c r="I4653" s="121">
        <f t="shared" si="1431"/>
        <v>2000000</v>
      </c>
    </row>
    <row r="4654" spans="1:10" ht="15" x14ac:dyDescent="0.2">
      <c r="A4654" s="129">
        <v>4214</v>
      </c>
      <c r="B4654" s="222" t="s">
        <v>154</v>
      </c>
      <c r="C4654" s="111">
        <v>52</v>
      </c>
      <c r="D4654" s="112" t="s">
        <v>25</v>
      </c>
      <c r="E4654" s="179">
        <v>2000000</v>
      </c>
      <c r="F4654" s="179">
        <v>2000000</v>
      </c>
      <c r="G4654" s="179"/>
      <c r="H4654" s="179"/>
      <c r="I4654" s="179">
        <f t="shared" si="1431"/>
        <v>2000000</v>
      </c>
    </row>
    <row r="4655" spans="1:10" ht="31.5" x14ac:dyDescent="0.2">
      <c r="A4655" s="171" t="s">
        <v>898</v>
      </c>
      <c r="B4655" s="173" t="s">
        <v>893</v>
      </c>
      <c r="C4655" s="194"/>
      <c r="D4655" s="194"/>
      <c r="E4655" s="174">
        <f>E4656</f>
        <v>2000000</v>
      </c>
      <c r="F4655" s="174">
        <f>F4656</f>
        <v>2000000</v>
      </c>
      <c r="G4655" s="174">
        <f>G4656</f>
        <v>0</v>
      </c>
      <c r="H4655" s="174">
        <f>H4656</f>
        <v>0</v>
      </c>
      <c r="I4655" s="174">
        <f t="shared" si="1431"/>
        <v>2000000</v>
      </c>
    </row>
    <row r="4656" spans="1:10" x14ac:dyDescent="0.2">
      <c r="A4656" s="207" t="s">
        <v>954</v>
      </c>
      <c r="B4656" s="205" t="s">
        <v>893</v>
      </c>
      <c r="C4656" s="208"/>
      <c r="D4656" s="208"/>
      <c r="E4656" s="209">
        <f t="shared" ref="E4656:H4656" si="1440">E4657+E4660</f>
        <v>2000000</v>
      </c>
      <c r="F4656" s="209">
        <f t="shared" si="1440"/>
        <v>2000000</v>
      </c>
      <c r="G4656" s="209">
        <f t="shared" si="1440"/>
        <v>0</v>
      </c>
      <c r="H4656" s="209">
        <f t="shared" si="1440"/>
        <v>0</v>
      </c>
      <c r="I4656" s="209">
        <f t="shared" si="1431"/>
        <v>2000000</v>
      </c>
    </row>
    <row r="4657" spans="1:9" x14ac:dyDescent="0.2">
      <c r="A4657" s="210" t="s">
        <v>976</v>
      </c>
      <c r="B4657" s="211" t="s">
        <v>987</v>
      </c>
      <c r="C4657" s="212"/>
      <c r="D4657" s="212"/>
      <c r="E4657" s="213">
        <f t="shared" ref="E4657:H4657" si="1441">E4658</f>
        <v>1000000</v>
      </c>
      <c r="F4657" s="213">
        <f t="shared" si="1441"/>
        <v>1000000</v>
      </c>
      <c r="G4657" s="213">
        <f t="shared" si="1441"/>
        <v>0</v>
      </c>
      <c r="H4657" s="213">
        <f t="shared" si="1441"/>
        <v>0</v>
      </c>
      <c r="I4657" s="213">
        <f t="shared" si="1431"/>
        <v>1000000</v>
      </c>
    </row>
    <row r="4658" spans="1:9" x14ac:dyDescent="0.2">
      <c r="A4658" s="126">
        <v>323</v>
      </c>
      <c r="B4658" s="227" t="s">
        <v>918</v>
      </c>
      <c r="C4658" s="117"/>
      <c r="D4658" s="128"/>
      <c r="E4658" s="121">
        <f t="shared" ref="E4658:H4658" si="1442">E4659</f>
        <v>1000000</v>
      </c>
      <c r="F4658" s="121">
        <f t="shared" si="1442"/>
        <v>1000000</v>
      </c>
      <c r="G4658" s="121">
        <f t="shared" si="1442"/>
        <v>0</v>
      </c>
      <c r="H4658" s="121">
        <f t="shared" si="1442"/>
        <v>0</v>
      </c>
      <c r="I4658" s="121">
        <f t="shared" si="1431"/>
        <v>1000000</v>
      </c>
    </row>
    <row r="4659" spans="1:9" ht="15" x14ac:dyDescent="0.2">
      <c r="A4659" s="129">
        <v>3232</v>
      </c>
      <c r="B4659" s="222" t="s">
        <v>118</v>
      </c>
      <c r="C4659" s="111">
        <v>5762</v>
      </c>
      <c r="D4659" s="112" t="s">
        <v>25</v>
      </c>
      <c r="E4659" s="179">
        <v>1000000</v>
      </c>
      <c r="F4659" s="179">
        <v>1000000</v>
      </c>
      <c r="G4659" s="179"/>
      <c r="H4659" s="179"/>
      <c r="I4659" s="179">
        <f t="shared" si="1431"/>
        <v>1000000</v>
      </c>
    </row>
    <row r="4660" spans="1:9" x14ac:dyDescent="0.2">
      <c r="A4660" s="210">
        <v>42</v>
      </c>
      <c r="B4660" s="211" t="s">
        <v>994</v>
      </c>
      <c r="C4660" s="212"/>
      <c r="D4660" s="212"/>
      <c r="E4660" s="213">
        <f t="shared" ref="E4660:H4660" si="1443">E4661</f>
        <v>1000000</v>
      </c>
      <c r="F4660" s="213">
        <f t="shared" si="1443"/>
        <v>1000000</v>
      </c>
      <c r="G4660" s="213">
        <f t="shared" si="1443"/>
        <v>0</v>
      </c>
      <c r="H4660" s="213">
        <f t="shared" si="1443"/>
        <v>0</v>
      </c>
      <c r="I4660" s="213">
        <f t="shared" si="1431"/>
        <v>1000000</v>
      </c>
    </row>
    <row r="4661" spans="1:9" x14ac:dyDescent="0.2">
      <c r="A4661" s="126">
        <v>421</v>
      </c>
      <c r="B4661" s="119" t="s">
        <v>936</v>
      </c>
      <c r="C4661" s="117"/>
      <c r="D4661" s="128"/>
      <c r="E4661" s="121">
        <f>E4662</f>
        <v>1000000</v>
      </c>
      <c r="F4661" s="121">
        <f>F4662</f>
        <v>1000000</v>
      </c>
      <c r="G4661" s="121">
        <f>G4662</f>
        <v>0</v>
      </c>
      <c r="H4661" s="121">
        <f>H4662</f>
        <v>0</v>
      </c>
      <c r="I4661" s="121">
        <f t="shared" si="1431"/>
        <v>1000000</v>
      </c>
    </row>
    <row r="4662" spans="1:9" ht="15" x14ac:dyDescent="0.2">
      <c r="A4662" s="129">
        <v>4214</v>
      </c>
      <c r="B4662" s="222" t="s">
        <v>154</v>
      </c>
      <c r="C4662" s="111">
        <v>5762</v>
      </c>
      <c r="D4662" s="112" t="s">
        <v>25</v>
      </c>
      <c r="E4662" s="179">
        <v>1000000</v>
      </c>
      <c r="F4662" s="179">
        <v>1000000</v>
      </c>
      <c r="G4662" s="179"/>
      <c r="H4662" s="179"/>
      <c r="I4662" s="179">
        <f t="shared" si="1431"/>
        <v>1000000</v>
      </c>
    </row>
  </sheetData>
  <autoFilter ref="A1:I4662" xr:uid="{00000000-0009-0000-0000-000001000000}"/>
  <pageMargins left="0.35433070866141736" right="0.19685039370078741" top="0.35433070866141736" bottom="0.27559055118110237" header="0.19685039370078741" footer="0.15748031496062992"/>
  <pageSetup paperSize="9" scale="55" orientation="portrait" r:id="rId1"/>
  <headerFooter alignWithMargins="0">
    <oddHeader>&amp;C&amp;"Arial,Podebljano"&amp;14Preraspodjela sredstava Ministarstva mora, prometa i infrastrukture za 2022. godinu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L660"/>
  <sheetViews>
    <sheetView tabSelected="1" zoomScale="80" zoomScaleNormal="80" zoomScaleSheetLayoutView="70" zoomScalePageLayoutView="81" workbookViewId="0">
      <pane xSplit="4" ySplit="2" topLeftCell="E605" activePane="bottomRight" state="frozen"/>
      <selection pane="topRight" activeCell="E1" sqref="E1"/>
      <selection pane="bottomLeft" activeCell="A3" sqref="A3"/>
      <selection pane="bottomRight" sqref="A1:I613"/>
    </sheetView>
  </sheetViews>
  <sheetFormatPr defaultColWidth="9.140625" defaultRowHeight="15.75" x14ac:dyDescent="0.2"/>
  <cols>
    <col min="1" max="1" width="10.28515625" style="129" customWidth="1"/>
    <col min="2" max="2" width="67.5703125" style="119" customWidth="1"/>
    <col min="3" max="3" width="7.28515625" style="111" customWidth="1"/>
    <col min="4" max="4" width="8.42578125" style="112" customWidth="1"/>
    <col min="5" max="9" width="17" style="131" customWidth="1"/>
    <col min="10" max="10" width="15.5703125" style="183" bestFit="1" customWidth="1"/>
    <col min="11" max="11" width="11.42578125" style="124" bestFit="1" customWidth="1"/>
    <col min="12" max="12" width="9.140625" style="124"/>
    <col min="13" max="13" width="16.5703125" style="124" bestFit="1" customWidth="1"/>
    <col min="14" max="15" width="12.7109375" style="124" bestFit="1" customWidth="1"/>
    <col min="16" max="16" width="9.5703125" style="124" bestFit="1" customWidth="1"/>
    <col min="17" max="17" width="12.7109375" style="124" bestFit="1" customWidth="1"/>
    <col min="18" max="19" width="9.5703125" style="124" bestFit="1" customWidth="1"/>
    <col min="20" max="16384" width="9.140625" style="124"/>
  </cols>
  <sheetData>
    <row r="1" spans="1:10" s="161" customFormat="1" ht="36" customHeight="1" x14ac:dyDescent="0.2">
      <c r="A1" s="193"/>
      <c r="B1" s="193"/>
      <c r="C1" s="191" t="s">
        <v>63</v>
      </c>
      <c r="D1" s="192" t="s">
        <v>17</v>
      </c>
      <c r="E1" s="249" t="s">
        <v>1038</v>
      </c>
      <c r="F1" s="190" t="s">
        <v>972</v>
      </c>
      <c r="G1" s="190" t="s">
        <v>973</v>
      </c>
      <c r="H1" s="190" t="s">
        <v>974</v>
      </c>
      <c r="I1" s="190" t="s">
        <v>1012</v>
      </c>
      <c r="J1" s="247"/>
    </row>
    <row r="2" spans="1:10" s="114" customFormat="1" ht="15.6" hidden="1" customHeight="1" x14ac:dyDescent="0.2">
      <c r="A2" s="199" t="s">
        <v>907</v>
      </c>
      <c r="B2" s="224" t="s">
        <v>908</v>
      </c>
      <c r="C2" s="200"/>
      <c r="D2" s="200"/>
      <c r="E2" s="201">
        <v>9921598194</v>
      </c>
      <c r="F2" s="201">
        <v>9921598194</v>
      </c>
      <c r="G2" s="201">
        <v>20064480</v>
      </c>
      <c r="H2" s="201">
        <v>20064480</v>
      </c>
      <c r="I2" s="201">
        <v>9921598194</v>
      </c>
      <c r="J2" s="247"/>
    </row>
    <row r="3" spans="1:10" s="114" customFormat="1" hidden="1" x14ac:dyDescent="0.2">
      <c r="A3" s="202" t="s">
        <v>636</v>
      </c>
      <c r="B3" s="225" t="s">
        <v>909</v>
      </c>
      <c r="C3" s="203"/>
      <c r="D3" s="203"/>
      <c r="E3" s="204">
        <v>8373034735</v>
      </c>
      <c r="F3" s="204">
        <v>8374769735</v>
      </c>
      <c r="G3" s="204">
        <v>14515040</v>
      </c>
      <c r="H3" s="204">
        <v>19932030</v>
      </c>
      <c r="I3" s="204">
        <v>8380186725</v>
      </c>
      <c r="J3" s="247"/>
    </row>
    <row r="4" spans="1:10" s="115" customFormat="1" ht="31.5" hidden="1" x14ac:dyDescent="0.2">
      <c r="A4" s="172" t="s">
        <v>13</v>
      </c>
      <c r="B4" s="173" t="s">
        <v>85</v>
      </c>
      <c r="C4" s="171"/>
      <c r="D4" s="171"/>
      <c r="E4" s="174">
        <v>91179784</v>
      </c>
      <c r="F4" s="174">
        <v>87868034</v>
      </c>
      <c r="G4" s="174">
        <v>228758</v>
      </c>
      <c r="H4" s="174">
        <v>0</v>
      </c>
      <c r="I4" s="174">
        <v>87639276</v>
      </c>
      <c r="J4" s="247"/>
    </row>
    <row r="5" spans="1:10" s="195" customFormat="1" hidden="1" x14ac:dyDescent="0.2">
      <c r="A5" s="205">
        <v>11</v>
      </c>
      <c r="B5" s="205" t="s">
        <v>910</v>
      </c>
      <c r="C5" s="206"/>
      <c r="D5" s="206"/>
      <c r="E5" s="209">
        <v>91179784</v>
      </c>
      <c r="F5" s="209">
        <v>87868034</v>
      </c>
      <c r="G5" s="209">
        <v>228758</v>
      </c>
      <c r="H5" s="209">
        <v>0</v>
      </c>
      <c r="I5" s="209">
        <v>87639276</v>
      </c>
      <c r="J5" s="247"/>
    </row>
    <row r="6" spans="1:10" hidden="1" x14ac:dyDescent="0.2">
      <c r="A6" s="210" t="s">
        <v>944</v>
      </c>
      <c r="B6" s="211" t="s">
        <v>986</v>
      </c>
      <c r="C6" s="212"/>
      <c r="D6" s="212"/>
      <c r="E6" s="213">
        <v>62900000</v>
      </c>
      <c r="F6" s="213">
        <v>61150000</v>
      </c>
      <c r="G6" s="213">
        <v>196664</v>
      </c>
      <c r="H6" s="213">
        <v>0</v>
      </c>
      <c r="I6" s="213">
        <v>60953336</v>
      </c>
      <c r="J6" s="247"/>
    </row>
    <row r="7" spans="1:10" s="115" customFormat="1" hidden="1" x14ac:dyDescent="0.2">
      <c r="A7" s="119">
        <v>311</v>
      </c>
      <c r="B7" s="226" t="s">
        <v>914</v>
      </c>
      <c r="C7" s="117"/>
      <c r="D7" s="118"/>
      <c r="E7" s="120">
        <v>52400000</v>
      </c>
      <c r="F7" s="120">
        <v>50850000</v>
      </c>
      <c r="G7" s="120">
        <v>15200</v>
      </c>
      <c r="H7" s="120">
        <v>0</v>
      </c>
      <c r="I7" s="120">
        <v>50834800</v>
      </c>
      <c r="J7" s="247"/>
    </row>
    <row r="8" spans="1:10" s="142" customFormat="1" ht="15" hidden="1" x14ac:dyDescent="0.2">
      <c r="A8" s="139">
        <v>3114</v>
      </c>
      <c r="B8" s="223" t="s">
        <v>21</v>
      </c>
      <c r="C8" s="137">
        <v>11</v>
      </c>
      <c r="D8" s="138" t="s">
        <v>18</v>
      </c>
      <c r="E8" s="147">
        <v>800000</v>
      </c>
      <c r="F8" s="147">
        <v>680000</v>
      </c>
      <c r="G8" s="147">
        <v>15200</v>
      </c>
      <c r="H8" s="147"/>
      <c r="I8" s="147">
        <v>664800</v>
      </c>
      <c r="J8" s="247"/>
    </row>
    <row r="9" spans="1:10" s="115" customFormat="1" hidden="1" x14ac:dyDescent="0.2">
      <c r="A9" s="119">
        <v>312</v>
      </c>
      <c r="B9" s="227" t="s">
        <v>22</v>
      </c>
      <c r="C9" s="117"/>
      <c r="D9" s="118"/>
      <c r="E9" s="148">
        <v>2000000</v>
      </c>
      <c r="F9" s="148">
        <v>2000000</v>
      </c>
      <c r="G9" s="148">
        <v>100000</v>
      </c>
      <c r="H9" s="148">
        <v>0</v>
      </c>
      <c r="I9" s="148">
        <v>1900000</v>
      </c>
      <c r="J9" s="247"/>
    </row>
    <row r="10" spans="1:10" s="142" customFormat="1" ht="15" hidden="1" x14ac:dyDescent="0.2">
      <c r="A10" s="139">
        <v>3121</v>
      </c>
      <c r="B10" s="223" t="s">
        <v>22</v>
      </c>
      <c r="C10" s="137">
        <v>11</v>
      </c>
      <c r="D10" s="138" t="s">
        <v>18</v>
      </c>
      <c r="E10" s="147">
        <v>2000000</v>
      </c>
      <c r="F10" s="147">
        <v>2000000</v>
      </c>
      <c r="G10" s="147">
        <v>100000</v>
      </c>
      <c r="H10" s="147"/>
      <c r="I10" s="147">
        <v>1900000</v>
      </c>
      <c r="J10" s="247"/>
    </row>
    <row r="11" spans="1:10" s="115" customFormat="1" hidden="1" x14ac:dyDescent="0.2">
      <c r="A11" s="119">
        <v>313</v>
      </c>
      <c r="B11" s="227" t="s">
        <v>915</v>
      </c>
      <c r="C11" s="117"/>
      <c r="D11" s="118"/>
      <c r="E11" s="148">
        <v>8500000</v>
      </c>
      <c r="F11" s="148">
        <v>8300000</v>
      </c>
      <c r="G11" s="148">
        <v>81464</v>
      </c>
      <c r="H11" s="148">
        <v>0</v>
      </c>
      <c r="I11" s="148">
        <v>8218536</v>
      </c>
      <c r="J11" s="247"/>
    </row>
    <row r="12" spans="1:10" s="142" customFormat="1" ht="15" hidden="1" x14ac:dyDescent="0.2">
      <c r="A12" s="139">
        <v>3132</v>
      </c>
      <c r="B12" s="223" t="s">
        <v>280</v>
      </c>
      <c r="C12" s="137">
        <v>11</v>
      </c>
      <c r="D12" s="138" t="s">
        <v>18</v>
      </c>
      <c r="E12" s="147">
        <v>8500000</v>
      </c>
      <c r="F12" s="147">
        <v>8300000</v>
      </c>
      <c r="G12" s="147">
        <v>81464</v>
      </c>
      <c r="H12" s="147"/>
      <c r="I12" s="147">
        <v>8218536</v>
      </c>
      <c r="J12" s="247"/>
    </row>
    <row r="13" spans="1:10" hidden="1" x14ac:dyDescent="0.2">
      <c r="A13" s="210" t="s">
        <v>976</v>
      </c>
      <c r="B13" s="211" t="s">
        <v>987</v>
      </c>
      <c r="C13" s="212"/>
      <c r="D13" s="212"/>
      <c r="E13" s="213">
        <v>26589784</v>
      </c>
      <c r="F13" s="213">
        <v>25080534</v>
      </c>
      <c r="G13" s="213">
        <v>26094</v>
      </c>
      <c r="H13" s="213">
        <v>0</v>
      </c>
      <c r="I13" s="213">
        <v>25054440</v>
      </c>
      <c r="J13" s="247"/>
    </row>
    <row r="14" spans="1:10" s="115" customFormat="1" hidden="1" x14ac:dyDescent="0.2">
      <c r="A14" s="119">
        <v>321</v>
      </c>
      <c r="B14" s="227" t="s">
        <v>916</v>
      </c>
      <c r="C14" s="117"/>
      <c r="D14" s="118"/>
      <c r="E14" s="148">
        <v>4865000</v>
      </c>
      <c r="F14" s="148">
        <v>4465000</v>
      </c>
      <c r="G14" s="148">
        <v>13250</v>
      </c>
      <c r="H14" s="148">
        <v>0</v>
      </c>
      <c r="I14" s="148">
        <v>4451750</v>
      </c>
      <c r="J14" s="247"/>
    </row>
    <row r="15" spans="1:10" s="142" customFormat="1" ht="15" hidden="1" x14ac:dyDescent="0.2">
      <c r="A15" s="139">
        <v>3213</v>
      </c>
      <c r="B15" s="223" t="s">
        <v>112</v>
      </c>
      <c r="C15" s="137">
        <v>11</v>
      </c>
      <c r="D15" s="138" t="s">
        <v>18</v>
      </c>
      <c r="E15" s="147">
        <v>265000</v>
      </c>
      <c r="F15" s="147">
        <v>265000</v>
      </c>
      <c r="G15" s="147">
        <v>13250</v>
      </c>
      <c r="H15" s="147"/>
      <c r="I15" s="147">
        <v>251750</v>
      </c>
      <c r="J15" s="247"/>
    </row>
    <row r="16" spans="1:10" s="115" customFormat="1" hidden="1" x14ac:dyDescent="0.2">
      <c r="A16" s="119">
        <v>322</v>
      </c>
      <c r="B16" s="227" t="s">
        <v>917</v>
      </c>
      <c r="C16" s="117"/>
      <c r="D16" s="118"/>
      <c r="E16" s="148">
        <v>9581884</v>
      </c>
      <c r="F16" s="148">
        <v>9111634</v>
      </c>
      <c r="G16" s="148">
        <v>8844</v>
      </c>
      <c r="H16" s="148">
        <v>0</v>
      </c>
      <c r="I16" s="148">
        <v>9102790</v>
      </c>
      <c r="J16" s="247"/>
    </row>
    <row r="17" spans="1:10" s="142" customFormat="1" ht="15" hidden="1" x14ac:dyDescent="0.2">
      <c r="A17" s="139">
        <v>3227</v>
      </c>
      <c r="B17" s="223" t="s">
        <v>235</v>
      </c>
      <c r="C17" s="137">
        <v>11</v>
      </c>
      <c r="D17" s="138" t="s">
        <v>18</v>
      </c>
      <c r="E17" s="147">
        <v>20000</v>
      </c>
      <c r="F17" s="147">
        <v>20000</v>
      </c>
      <c r="G17" s="147">
        <v>8844</v>
      </c>
      <c r="H17" s="147"/>
      <c r="I17" s="147">
        <v>11156</v>
      </c>
      <c r="J17" s="247"/>
    </row>
    <row r="18" spans="1:10" s="115" customFormat="1" hidden="1" x14ac:dyDescent="0.2">
      <c r="A18" s="119">
        <v>323</v>
      </c>
      <c r="B18" s="227" t="s">
        <v>918</v>
      </c>
      <c r="C18" s="117"/>
      <c r="D18" s="118"/>
      <c r="E18" s="148">
        <v>10280000</v>
      </c>
      <c r="F18" s="148">
        <v>9770000</v>
      </c>
      <c r="G18" s="148">
        <v>4000</v>
      </c>
      <c r="H18" s="148">
        <v>0</v>
      </c>
      <c r="I18" s="148">
        <v>9766000</v>
      </c>
      <c r="J18" s="247"/>
    </row>
    <row r="19" spans="1:10" s="142" customFormat="1" ht="15" hidden="1" x14ac:dyDescent="0.2">
      <c r="A19" s="139">
        <v>3236</v>
      </c>
      <c r="B19" s="223" t="s">
        <v>121</v>
      </c>
      <c r="C19" s="137">
        <v>11</v>
      </c>
      <c r="D19" s="138" t="s">
        <v>18</v>
      </c>
      <c r="E19" s="147">
        <v>370000</v>
      </c>
      <c r="F19" s="147">
        <v>370000</v>
      </c>
      <c r="G19" s="147">
        <v>4000</v>
      </c>
      <c r="H19" s="147"/>
      <c r="I19" s="147">
        <v>366000</v>
      </c>
      <c r="J19" s="247"/>
    </row>
    <row r="20" spans="1:10" ht="31.5" hidden="1" x14ac:dyDescent="0.2">
      <c r="A20" s="210" t="s">
        <v>984</v>
      </c>
      <c r="B20" s="211" t="s">
        <v>991</v>
      </c>
      <c r="C20" s="212"/>
      <c r="D20" s="212"/>
      <c r="E20" s="213">
        <v>120000</v>
      </c>
      <c r="F20" s="213">
        <v>120000</v>
      </c>
      <c r="G20" s="213">
        <v>6000</v>
      </c>
      <c r="H20" s="213">
        <v>0</v>
      </c>
      <c r="I20" s="213">
        <v>114000</v>
      </c>
      <c r="J20" s="247"/>
    </row>
    <row r="21" spans="1:10" s="115" customFormat="1" hidden="1" x14ac:dyDescent="0.2">
      <c r="A21" s="119">
        <v>372</v>
      </c>
      <c r="B21" s="227" t="s">
        <v>920</v>
      </c>
      <c r="C21" s="117"/>
      <c r="D21" s="118"/>
      <c r="E21" s="148">
        <v>120000</v>
      </c>
      <c r="F21" s="148">
        <v>120000</v>
      </c>
      <c r="G21" s="148">
        <v>6000</v>
      </c>
      <c r="H21" s="148">
        <v>0</v>
      </c>
      <c r="I21" s="148">
        <v>114000</v>
      </c>
      <c r="J21" s="247"/>
    </row>
    <row r="22" spans="1:10" s="142" customFormat="1" ht="15" hidden="1" x14ac:dyDescent="0.2">
      <c r="A22" s="139">
        <v>3721</v>
      </c>
      <c r="B22" s="223" t="s">
        <v>149</v>
      </c>
      <c r="C22" s="137">
        <v>11</v>
      </c>
      <c r="D22" s="138" t="s">
        <v>18</v>
      </c>
      <c r="E22" s="147">
        <v>120000</v>
      </c>
      <c r="F22" s="147">
        <v>120000</v>
      </c>
      <c r="G22" s="147">
        <v>6000</v>
      </c>
      <c r="H22" s="147"/>
      <c r="I22" s="147">
        <v>114000</v>
      </c>
      <c r="J22" s="247"/>
    </row>
    <row r="23" spans="1:10" s="115" customFormat="1" ht="31.5" hidden="1" x14ac:dyDescent="0.2">
      <c r="A23" s="171" t="s">
        <v>39</v>
      </c>
      <c r="B23" s="173" t="s">
        <v>35</v>
      </c>
      <c r="C23" s="173"/>
      <c r="D23" s="173"/>
      <c r="E23" s="174">
        <v>7072000</v>
      </c>
      <c r="F23" s="174">
        <v>7072000</v>
      </c>
      <c r="G23" s="174">
        <v>52500</v>
      </c>
      <c r="H23" s="174">
        <v>0</v>
      </c>
      <c r="I23" s="174">
        <v>7019500</v>
      </c>
      <c r="J23" s="247"/>
    </row>
    <row r="24" spans="1:10" s="195" customFormat="1" hidden="1" x14ac:dyDescent="0.2">
      <c r="A24" s="205">
        <v>11</v>
      </c>
      <c r="B24" s="205" t="s">
        <v>910</v>
      </c>
      <c r="C24" s="206"/>
      <c r="D24" s="206"/>
      <c r="E24" s="209">
        <v>7072000</v>
      </c>
      <c r="F24" s="209">
        <v>7072000</v>
      </c>
      <c r="G24" s="209">
        <v>52500</v>
      </c>
      <c r="H24" s="209">
        <v>0</v>
      </c>
      <c r="I24" s="209">
        <v>7019500</v>
      </c>
      <c r="J24" s="247"/>
    </row>
    <row r="25" spans="1:10" hidden="1" x14ac:dyDescent="0.2">
      <c r="A25" s="210" t="s">
        <v>976</v>
      </c>
      <c r="B25" s="211" t="s">
        <v>987</v>
      </c>
      <c r="C25" s="212"/>
      <c r="D25" s="212"/>
      <c r="E25" s="213">
        <v>1960000</v>
      </c>
      <c r="F25" s="213">
        <v>1960000</v>
      </c>
      <c r="G25" s="213">
        <v>52500</v>
      </c>
      <c r="H25" s="213">
        <v>0</v>
      </c>
      <c r="I25" s="213">
        <v>1907500</v>
      </c>
      <c r="J25" s="247"/>
    </row>
    <row r="26" spans="1:10" s="125" customFormat="1" hidden="1" x14ac:dyDescent="0.2">
      <c r="A26" s="119">
        <v>323</v>
      </c>
      <c r="B26" s="227" t="s">
        <v>918</v>
      </c>
      <c r="C26" s="117"/>
      <c r="D26" s="118"/>
      <c r="E26" s="148">
        <v>1460000</v>
      </c>
      <c r="F26" s="148">
        <v>1460000</v>
      </c>
      <c r="G26" s="148">
        <v>52500</v>
      </c>
      <c r="H26" s="148">
        <v>0</v>
      </c>
      <c r="I26" s="148">
        <v>1407500</v>
      </c>
      <c r="J26" s="247"/>
    </row>
    <row r="27" spans="1:10" s="146" customFormat="1" hidden="1" x14ac:dyDescent="0.2">
      <c r="A27" s="139">
        <v>3232</v>
      </c>
      <c r="B27" s="223" t="s">
        <v>118</v>
      </c>
      <c r="C27" s="137">
        <v>11</v>
      </c>
      <c r="D27" s="138" t="s">
        <v>18</v>
      </c>
      <c r="E27" s="147">
        <v>650000</v>
      </c>
      <c r="F27" s="147">
        <v>650000</v>
      </c>
      <c r="G27" s="147">
        <v>32500</v>
      </c>
      <c r="H27" s="147"/>
      <c r="I27" s="147">
        <v>617500</v>
      </c>
      <c r="J27" s="247"/>
    </row>
    <row r="28" spans="1:10" s="163" customFormat="1" hidden="1" x14ac:dyDescent="0.2">
      <c r="A28" s="139">
        <v>3239</v>
      </c>
      <c r="B28" s="223" t="s">
        <v>41</v>
      </c>
      <c r="C28" s="137">
        <v>11</v>
      </c>
      <c r="D28" s="138" t="s">
        <v>18</v>
      </c>
      <c r="E28" s="147">
        <v>400000</v>
      </c>
      <c r="F28" s="147">
        <v>400000</v>
      </c>
      <c r="G28" s="147">
        <v>20000</v>
      </c>
      <c r="H28" s="147"/>
      <c r="I28" s="147">
        <v>380000</v>
      </c>
      <c r="J28" s="247"/>
    </row>
    <row r="29" spans="1:10" s="115" customFormat="1" ht="31.5" hidden="1" x14ac:dyDescent="0.2">
      <c r="A29" s="171" t="s">
        <v>40</v>
      </c>
      <c r="B29" s="173" t="s">
        <v>242</v>
      </c>
      <c r="C29" s="173"/>
      <c r="D29" s="173"/>
      <c r="E29" s="174">
        <v>12655000</v>
      </c>
      <c r="F29" s="174">
        <v>12155000</v>
      </c>
      <c r="G29" s="174">
        <v>54250</v>
      </c>
      <c r="H29" s="174">
        <v>0</v>
      </c>
      <c r="I29" s="174">
        <v>12100750</v>
      </c>
      <c r="J29" s="247"/>
    </row>
    <row r="30" spans="1:10" s="195" customFormat="1" hidden="1" x14ac:dyDescent="0.2">
      <c r="A30" s="205">
        <v>11</v>
      </c>
      <c r="B30" s="205" t="s">
        <v>910</v>
      </c>
      <c r="C30" s="206"/>
      <c r="D30" s="206"/>
      <c r="E30" s="209">
        <v>12655000</v>
      </c>
      <c r="F30" s="209">
        <v>12155000</v>
      </c>
      <c r="G30" s="209">
        <v>54250</v>
      </c>
      <c r="H30" s="209">
        <v>0</v>
      </c>
      <c r="I30" s="209">
        <v>12100750</v>
      </c>
      <c r="J30" s="247"/>
    </row>
    <row r="31" spans="1:10" hidden="1" x14ac:dyDescent="0.2">
      <c r="A31" s="210" t="s">
        <v>976</v>
      </c>
      <c r="B31" s="211" t="s">
        <v>987</v>
      </c>
      <c r="C31" s="212"/>
      <c r="D31" s="212"/>
      <c r="E31" s="213">
        <v>10205000</v>
      </c>
      <c r="F31" s="213">
        <v>9705000</v>
      </c>
      <c r="G31" s="213">
        <v>6750</v>
      </c>
      <c r="H31" s="213">
        <v>0</v>
      </c>
      <c r="I31" s="213">
        <v>9698250</v>
      </c>
      <c r="J31" s="247"/>
    </row>
    <row r="32" spans="1:10" s="146" customFormat="1" hidden="1" x14ac:dyDescent="0.2">
      <c r="A32" s="144">
        <v>323</v>
      </c>
      <c r="B32" s="227" t="s">
        <v>918</v>
      </c>
      <c r="C32" s="143"/>
      <c r="D32" s="151"/>
      <c r="E32" s="148">
        <v>10135000</v>
      </c>
      <c r="F32" s="148">
        <v>9635000</v>
      </c>
      <c r="G32" s="148">
        <v>6750</v>
      </c>
      <c r="H32" s="148">
        <v>0</v>
      </c>
      <c r="I32" s="148">
        <v>9628250</v>
      </c>
      <c r="J32" s="247"/>
    </row>
    <row r="33" spans="1:10" s="146" customFormat="1" hidden="1" x14ac:dyDescent="0.2">
      <c r="A33" s="139">
        <v>3237</v>
      </c>
      <c r="B33" s="223" t="s">
        <v>36</v>
      </c>
      <c r="C33" s="137">
        <v>11</v>
      </c>
      <c r="D33" s="138" t="s">
        <v>18</v>
      </c>
      <c r="E33" s="147">
        <v>100000</v>
      </c>
      <c r="F33" s="147">
        <v>100000</v>
      </c>
      <c r="G33" s="147">
        <v>6750</v>
      </c>
      <c r="H33" s="147"/>
      <c r="I33" s="147">
        <v>93250</v>
      </c>
      <c r="J33" s="247"/>
    </row>
    <row r="34" spans="1:10" hidden="1" x14ac:dyDescent="0.2">
      <c r="A34" s="210" t="s">
        <v>979</v>
      </c>
      <c r="B34" s="211" t="s">
        <v>993</v>
      </c>
      <c r="C34" s="212"/>
      <c r="D34" s="212"/>
      <c r="E34" s="213">
        <v>500000</v>
      </c>
      <c r="F34" s="213">
        <v>500000</v>
      </c>
      <c r="G34" s="213">
        <v>25000</v>
      </c>
      <c r="H34" s="213">
        <v>0</v>
      </c>
      <c r="I34" s="213">
        <v>475000</v>
      </c>
      <c r="J34" s="247"/>
    </row>
    <row r="35" spans="1:10" s="115" customFormat="1" hidden="1" x14ac:dyDescent="0.2">
      <c r="A35" s="119">
        <v>412</v>
      </c>
      <c r="B35" s="227" t="s">
        <v>935</v>
      </c>
      <c r="C35" s="117"/>
      <c r="D35" s="118"/>
      <c r="E35" s="148">
        <v>500000</v>
      </c>
      <c r="F35" s="148">
        <v>500000</v>
      </c>
      <c r="G35" s="148">
        <v>25000</v>
      </c>
      <c r="H35" s="148">
        <v>0</v>
      </c>
      <c r="I35" s="148">
        <v>475000</v>
      </c>
      <c r="J35" s="247"/>
    </row>
    <row r="36" spans="1:10" s="146" customFormat="1" hidden="1" x14ac:dyDescent="0.2">
      <c r="A36" s="139">
        <v>4123</v>
      </c>
      <c r="B36" s="223" t="s">
        <v>133</v>
      </c>
      <c r="C36" s="137">
        <v>11</v>
      </c>
      <c r="D36" s="138" t="s">
        <v>18</v>
      </c>
      <c r="E36" s="147">
        <v>500000</v>
      </c>
      <c r="F36" s="147">
        <v>500000</v>
      </c>
      <c r="G36" s="147">
        <v>25000</v>
      </c>
      <c r="H36" s="147"/>
      <c r="I36" s="147">
        <v>475000</v>
      </c>
      <c r="J36" s="247"/>
    </row>
    <row r="37" spans="1:10" hidden="1" x14ac:dyDescent="0.2">
      <c r="A37" s="210" t="s">
        <v>977</v>
      </c>
      <c r="B37" s="211" t="s">
        <v>994</v>
      </c>
      <c r="C37" s="212"/>
      <c r="D37" s="212"/>
      <c r="E37" s="213">
        <v>1950000</v>
      </c>
      <c r="F37" s="213">
        <v>1950000</v>
      </c>
      <c r="G37" s="213">
        <v>22500</v>
      </c>
      <c r="H37" s="213">
        <v>0</v>
      </c>
      <c r="I37" s="213">
        <v>1927500</v>
      </c>
      <c r="J37" s="247"/>
    </row>
    <row r="38" spans="1:10" s="115" customFormat="1" hidden="1" x14ac:dyDescent="0.2">
      <c r="A38" s="119">
        <v>426</v>
      </c>
      <c r="B38" s="227" t="s">
        <v>939</v>
      </c>
      <c r="C38" s="117"/>
      <c r="D38" s="118"/>
      <c r="E38" s="148">
        <v>450000</v>
      </c>
      <c r="F38" s="148">
        <v>450000</v>
      </c>
      <c r="G38" s="148">
        <v>22500</v>
      </c>
      <c r="H38" s="148">
        <v>0</v>
      </c>
      <c r="I38" s="148">
        <v>427500</v>
      </c>
      <c r="J38" s="247"/>
    </row>
    <row r="39" spans="1:10" s="146" customFormat="1" hidden="1" x14ac:dyDescent="0.2">
      <c r="A39" s="139">
        <v>4262</v>
      </c>
      <c r="B39" s="223" t="s">
        <v>135</v>
      </c>
      <c r="C39" s="137">
        <v>11</v>
      </c>
      <c r="D39" s="138" t="s">
        <v>18</v>
      </c>
      <c r="E39" s="147">
        <v>450000</v>
      </c>
      <c r="F39" s="147">
        <v>450000</v>
      </c>
      <c r="G39" s="147">
        <v>22500</v>
      </c>
      <c r="H39" s="147"/>
      <c r="I39" s="147">
        <v>427500</v>
      </c>
      <c r="J39" s="247"/>
    </row>
    <row r="40" spans="1:10" s="142" customFormat="1" hidden="1" x14ac:dyDescent="0.2">
      <c r="A40" s="170" t="s">
        <v>700</v>
      </c>
      <c r="B40" s="173" t="s">
        <v>701</v>
      </c>
      <c r="C40" s="173"/>
      <c r="D40" s="173"/>
      <c r="E40" s="174">
        <v>965622</v>
      </c>
      <c r="F40" s="174">
        <v>965622</v>
      </c>
      <c r="G40" s="174">
        <v>48281</v>
      </c>
      <c r="H40" s="174">
        <v>0</v>
      </c>
      <c r="I40" s="174">
        <v>917341</v>
      </c>
      <c r="J40" s="247"/>
    </row>
    <row r="41" spans="1:10" s="195" customFormat="1" hidden="1" x14ac:dyDescent="0.2">
      <c r="A41" s="205">
        <v>11</v>
      </c>
      <c r="B41" s="205" t="s">
        <v>910</v>
      </c>
      <c r="C41" s="206"/>
      <c r="D41" s="206"/>
      <c r="E41" s="209">
        <v>965622</v>
      </c>
      <c r="F41" s="209">
        <v>965622</v>
      </c>
      <c r="G41" s="209">
        <v>48281</v>
      </c>
      <c r="H41" s="209">
        <v>0</v>
      </c>
      <c r="I41" s="209">
        <v>917341</v>
      </c>
      <c r="J41" s="247"/>
    </row>
    <row r="42" spans="1:10" hidden="1" x14ac:dyDescent="0.2">
      <c r="A42" s="210" t="s">
        <v>976</v>
      </c>
      <c r="B42" s="211" t="s">
        <v>987</v>
      </c>
      <c r="C42" s="212"/>
      <c r="D42" s="212"/>
      <c r="E42" s="213">
        <v>100000</v>
      </c>
      <c r="F42" s="213">
        <v>100000</v>
      </c>
      <c r="G42" s="213">
        <v>5000</v>
      </c>
      <c r="H42" s="213">
        <v>0</v>
      </c>
      <c r="I42" s="213">
        <v>95000</v>
      </c>
      <c r="J42" s="247"/>
    </row>
    <row r="43" spans="1:10" s="146" customFormat="1" hidden="1" x14ac:dyDescent="0.2">
      <c r="A43" s="135">
        <v>323</v>
      </c>
      <c r="B43" s="227" t="s">
        <v>918</v>
      </c>
      <c r="C43" s="143"/>
      <c r="D43" s="151"/>
      <c r="E43" s="155">
        <v>100000</v>
      </c>
      <c r="F43" s="155">
        <v>100000</v>
      </c>
      <c r="G43" s="155">
        <v>5000</v>
      </c>
      <c r="H43" s="155">
        <v>0</v>
      </c>
      <c r="I43" s="155">
        <v>95000</v>
      </c>
      <c r="J43" s="247"/>
    </row>
    <row r="44" spans="1:10" s="142" customFormat="1" ht="15" hidden="1" x14ac:dyDescent="0.2">
      <c r="A44" s="129">
        <v>3231</v>
      </c>
      <c r="B44" s="222" t="s">
        <v>117</v>
      </c>
      <c r="C44" s="111">
        <v>11</v>
      </c>
      <c r="D44" s="122" t="s">
        <v>18</v>
      </c>
      <c r="E44" s="147">
        <v>100000</v>
      </c>
      <c r="F44" s="147">
        <v>100000</v>
      </c>
      <c r="G44" s="147">
        <v>5000</v>
      </c>
      <c r="H44" s="147"/>
      <c r="I44" s="147">
        <v>95000</v>
      </c>
      <c r="J44" s="247"/>
    </row>
    <row r="45" spans="1:10" hidden="1" x14ac:dyDescent="0.2">
      <c r="A45" s="210" t="s">
        <v>985</v>
      </c>
      <c r="B45" s="211" t="s">
        <v>989</v>
      </c>
      <c r="C45" s="212"/>
      <c r="D45" s="212"/>
      <c r="E45" s="213">
        <v>865622</v>
      </c>
      <c r="F45" s="213">
        <v>865622</v>
      </c>
      <c r="G45" s="213">
        <v>43281</v>
      </c>
      <c r="H45" s="213">
        <v>0</v>
      </c>
      <c r="I45" s="213">
        <v>822341</v>
      </c>
      <c r="J45" s="247"/>
    </row>
    <row r="46" spans="1:10" s="146" customFormat="1" hidden="1" x14ac:dyDescent="0.2">
      <c r="A46" s="135">
        <v>351</v>
      </c>
      <c r="B46" s="228" t="s">
        <v>140</v>
      </c>
      <c r="C46" s="143"/>
      <c r="D46" s="151"/>
      <c r="E46" s="155">
        <v>100000</v>
      </c>
      <c r="F46" s="155">
        <v>100000</v>
      </c>
      <c r="G46" s="155">
        <v>5000</v>
      </c>
      <c r="H46" s="155">
        <v>0</v>
      </c>
      <c r="I46" s="155">
        <v>95000</v>
      </c>
      <c r="J46" s="247"/>
    </row>
    <row r="47" spans="1:10" s="142" customFormat="1" ht="15" hidden="1" x14ac:dyDescent="0.2">
      <c r="A47" s="129">
        <v>3512</v>
      </c>
      <c r="B47" s="222" t="s">
        <v>140</v>
      </c>
      <c r="C47" s="111">
        <v>11</v>
      </c>
      <c r="D47" s="122" t="s">
        <v>18</v>
      </c>
      <c r="E47" s="147">
        <v>100000</v>
      </c>
      <c r="F47" s="147">
        <v>100000</v>
      </c>
      <c r="G47" s="147">
        <v>5000</v>
      </c>
      <c r="H47" s="147"/>
      <c r="I47" s="147">
        <v>95000</v>
      </c>
      <c r="J47" s="247"/>
    </row>
    <row r="48" spans="1:10" s="146" customFormat="1" ht="31.5" hidden="1" x14ac:dyDescent="0.2">
      <c r="A48" s="135">
        <v>352</v>
      </c>
      <c r="B48" s="227" t="s">
        <v>923</v>
      </c>
      <c r="C48" s="117"/>
      <c r="D48" s="118"/>
      <c r="E48" s="155">
        <v>765622</v>
      </c>
      <c r="F48" s="155">
        <v>765622</v>
      </c>
      <c r="G48" s="155">
        <v>38281</v>
      </c>
      <c r="H48" s="155">
        <v>0</v>
      </c>
      <c r="I48" s="155">
        <v>727341</v>
      </c>
      <c r="J48" s="247"/>
    </row>
    <row r="49" spans="1:10" s="142" customFormat="1" ht="30" hidden="1" x14ac:dyDescent="0.2">
      <c r="A49" s="129">
        <v>3522</v>
      </c>
      <c r="B49" s="222" t="s">
        <v>646</v>
      </c>
      <c r="C49" s="111">
        <v>11</v>
      </c>
      <c r="D49" s="122" t="s">
        <v>18</v>
      </c>
      <c r="E49" s="147">
        <v>765622</v>
      </c>
      <c r="F49" s="147">
        <v>765622</v>
      </c>
      <c r="G49" s="147">
        <v>38281</v>
      </c>
      <c r="H49" s="147"/>
      <c r="I49" s="147">
        <v>727341</v>
      </c>
      <c r="J49" s="247"/>
    </row>
    <row r="50" spans="1:10" s="142" customFormat="1" ht="47.25" hidden="1" x14ac:dyDescent="0.2">
      <c r="A50" s="175" t="s">
        <v>763</v>
      </c>
      <c r="B50" s="173" t="s">
        <v>714</v>
      </c>
      <c r="C50" s="173"/>
      <c r="D50" s="173"/>
      <c r="E50" s="174">
        <v>394364000</v>
      </c>
      <c r="F50" s="174">
        <v>393914000</v>
      </c>
      <c r="G50" s="174">
        <v>15000</v>
      </c>
      <c r="H50" s="174">
        <v>0</v>
      </c>
      <c r="I50" s="174">
        <v>393899000</v>
      </c>
      <c r="J50" s="247"/>
    </row>
    <row r="51" spans="1:10" s="195" customFormat="1" hidden="1" x14ac:dyDescent="0.2">
      <c r="A51" s="205">
        <v>11</v>
      </c>
      <c r="B51" s="205" t="s">
        <v>910</v>
      </c>
      <c r="C51" s="206"/>
      <c r="D51" s="206"/>
      <c r="E51" s="209">
        <v>394364000</v>
      </c>
      <c r="F51" s="209">
        <v>393914000</v>
      </c>
      <c r="G51" s="209">
        <v>15000</v>
      </c>
      <c r="H51" s="209">
        <v>0</v>
      </c>
      <c r="I51" s="209">
        <v>393899000</v>
      </c>
      <c r="J51" s="247"/>
    </row>
    <row r="52" spans="1:10" hidden="1" x14ac:dyDescent="0.2">
      <c r="A52" s="210" t="s">
        <v>976</v>
      </c>
      <c r="B52" s="211" t="s">
        <v>987</v>
      </c>
      <c r="C52" s="212"/>
      <c r="D52" s="212"/>
      <c r="E52" s="213">
        <v>300000</v>
      </c>
      <c r="F52" s="213">
        <v>300000</v>
      </c>
      <c r="G52" s="213">
        <v>15000</v>
      </c>
      <c r="H52" s="213">
        <v>0</v>
      </c>
      <c r="I52" s="213">
        <v>285000</v>
      </c>
      <c r="J52" s="247"/>
    </row>
    <row r="53" spans="1:10" s="142" customFormat="1" hidden="1" x14ac:dyDescent="0.2">
      <c r="A53" s="119">
        <v>323</v>
      </c>
      <c r="B53" s="227" t="s">
        <v>918</v>
      </c>
      <c r="C53" s="143"/>
      <c r="D53" s="151"/>
      <c r="E53" s="155">
        <v>100000</v>
      </c>
      <c r="F53" s="155">
        <v>100000</v>
      </c>
      <c r="G53" s="155">
        <v>5000</v>
      </c>
      <c r="H53" s="155">
        <v>0</v>
      </c>
      <c r="I53" s="155">
        <v>95000</v>
      </c>
      <c r="J53" s="247"/>
    </row>
    <row r="54" spans="1:10" s="142" customFormat="1" ht="15" hidden="1" x14ac:dyDescent="0.2">
      <c r="A54" s="123">
        <v>3237</v>
      </c>
      <c r="B54" s="222" t="s">
        <v>36</v>
      </c>
      <c r="C54" s="111">
        <v>11</v>
      </c>
      <c r="D54" s="122" t="s">
        <v>18</v>
      </c>
      <c r="E54" s="147">
        <v>100000</v>
      </c>
      <c r="F54" s="147">
        <v>100000</v>
      </c>
      <c r="G54" s="147">
        <v>5000</v>
      </c>
      <c r="H54" s="147"/>
      <c r="I54" s="147">
        <v>95000</v>
      </c>
      <c r="J54" s="247"/>
    </row>
    <row r="55" spans="1:10" s="142" customFormat="1" hidden="1" x14ac:dyDescent="0.2">
      <c r="A55" s="119">
        <v>329</v>
      </c>
      <c r="B55" s="227" t="s">
        <v>125</v>
      </c>
      <c r="C55" s="143"/>
      <c r="D55" s="151"/>
      <c r="E55" s="155">
        <v>200000</v>
      </c>
      <c r="F55" s="155">
        <v>200000</v>
      </c>
      <c r="G55" s="155">
        <v>10000</v>
      </c>
      <c r="H55" s="155">
        <v>0</v>
      </c>
      <c r="I55" s="155">
        <v>190000</v>
      </c>
      <c r="J55" s="247"/>
    </row>
    <row r="56" spans="1:10" s="142" customFormat="1" ht="15" hidden="1" x14ac:dyDescent="0.2">
      <c r="A56" s="123">
        <v>3295</v>
      </c>
      <c r="B56" s="222" t="s">
        <v>237</v>
      </c>
      <c r="C56" s="111">
        <v>11</v>
      </c>
      <c r="D56" s="122" t="s">
        <v>18</v>
      </c>
      <c r="E56" s="147">
        <v>100000</v>
      </c>
      <c r="F56" s="147">
        <v>100000</v>
      </c>
      <c r="G56" s="147">
        <v>5000</v>
      </c>
      <c r="H56" s="147"/>
      <c r="I56" s="147">
        <v>95000</v>
      </c>
      <c r="J56" s="247"/>
    </row>
    <row r="57" spans="1:10" s="142" customFormat="1" ht="15" hidden="1" x14ac:dyDescent="0.2">
      <c r="A57" s="123">
        <v>3296</v>
      </c>
      <c r="B57" s="222" t="s">
        <v>611</v>
      </c>
      <c r="C57" s="111">
        <v>11</v>
      </c>
      <c r="D57" s="122" t="s">
        <v>18</v>
      </c>
      <c r="E57" s="147">
        <v>100000</v>
      </c>
      <c r="F57" s="147">
        <v>100000</v>
      </c>
      <c r="G57" s="147">
        <v>5000</v>
      </c>
      <c r="H57" s="147"/>
      <c r="I57" s="147">
        <v>95000</v>
      </c>
      <c r="J57" s="247"/>
    </row>
    <row r="58" spans="1:10" s="120" customFormat="1" ht="31.5" hidden="1" x14ac:dyDescent="0.2">
      <c r="A58" s="171" t="s">
        <v>65</v>
      </c>
      <c r="B58" s="173" t="s">
        <v>255</v>
      </c>
      <c r="C58" s="194"/>
      <c r="D58" s="194"/>
      <c r="E58" s="174">
        <v>3896875</v>
      </c>
      <c r="F58" s="174">
        <v>3896875</v>
      </c>
      <c r="G58" s="174">
        <v>49000</v>
      </c>
      <c r="H58" s="174">
        <v>0</v>
      </c>
      <c r="I58" s="174">
        <v>3847875</v>
      </c>
      <c r="J58" s="247"/>
    </row>
    <row r="59" spans="1:10" s="195" customFormat="1" hidden="1" x14ac:dyDescent="0.2">
      <c r="A59" s="205">
        <v>11</v>
      </c>
      <c r="B59" s="205" t="s">
        <v>910</v>
      </c>
      <c r="C59" s="206"/>
      <c r="D59" s="206"/>
      <c r="E59" s="209">
        <v>3896875</v>
      </c>
      <c r="F59" s="209">
        <v>3896875</v>
      </c>
      <c r="G59" s="209">
        <v>49000</v>
      </c>
      <c r="H59" s="209">
        <v>0</v>
      </c>
      <c r="I59" s="209">
        <v>3847875</v>
      </c>
      <c r="J59" s="247"/>
    </row>
    <row r="60" spans="1:10" hidden="1" x14ac:dyDescent="0.2">
      <c r="A60" s="210" t="s">
        <v>976</v>
      </c>
      <c r="B60" s="211" t="s">
        <v>987</v>
      </c>
      <c r="C60" s="212"/>
      <c r="D60" s="212"/>
      <c r="E60" s="213">
        <v>1580000</v>
      </c>
      <c r="F60" s="213">
        <v>1580000</v>
      </c>
      <c r="G60" s="213">
        <v>25500</v>
      </c>
      <c r="H60" s="213">
        <v>0</v>
      </c>
      <c r="I60" s="213">
        <v>1554500</v>
      </c>
      <c r="J60" s="247"/>
    </row>
    <row r="61" spans="1:10" s="148" customFormat="1" hidden="1" x14ac:dyDescent="0.2">
      <c r="A61" s="144">
        <v>323</v>
      </c>
      <c r="B61" s="227" t="s">
        <v>918</v>
      </c>
      <c r="C61" s="143"/>
      <c r="D61" s="136"/>
      <c r="E61" s="148">
        <v>1580000</v>
      </c>
      <c r="F61" s="148">
        <v>1580000</v>
      </c>
      <c r="G61" s="148">
        <v>25500</v>
      </c>
      <c r="H61" s="148">
        <v>0</v>
      </c>
      <c r="I61" s="148">
        <v>1554500</v>
      </c>
      <c r="J61" s="247"/>
    </row>
    <row r="62" spans="1:10" s="142" customFormat="1" ht="15" hidden="1" x14ac:dyDescent="0.2">
      <c r="A62" s="123">
        <v>3233</v>
      </c>
      <c r="B62" s="222" t="s">
        <v>119</v>
      </c>
      <c r="C62" s="111">
        <v>11</v>
      </c>
      <c r="D62" s="112" t="s">
        <v>25</v>
      </c>
      <c r="E62" s="147">
        <v>10000</v>
      </c>
      <c r="F62" s="147">
        <v>10000</v>
      </c>
      <c r="G62" s="147">
        <v>500</v>
      </c>
      <c r="H62" s="147"/>
      <c r="I62" s="147">
        <v>9500</v>
      </c>
      <c r="J62" s="247"/>
    </row>
    <row r="63" spans="1:10" s="142" customFormat="1" ht="15" hidden="1" x14ac:dyDescent="0.2">
      <c r="A63" s="123">
        <v>3237</v>
      </c>
      <c r="B63" s="222" t="s">
        <v>36</v>
      </c>
      <c r="C63" s="111">
        <v>11</v>
      </c>
      <c r="D63" s="112" t="s">
        <v>25</v>
      </c>
      <c r="E63" s="147">
        <v>500000</v>
      </c>
      <c r="F63" s="147">
        <v>500000</v>
      </c>
      <c r="G63" s="147">
        <v>25000</v>
      </c>
      <c r="H63" s="147"/>
      <c r="I63" s="147">
        <v>475000</v>
      </c>
      <c r="J63" s="247"/>
    </row>
    <row r="64" spans="1:10" hidden="1" x14ac:dyDescent="0.2">
      <c r="A64" s="210" t="s">
        <v>982</v>
      </c>
      <c r="B64" s="211" t="s">
        <v>992</v>
      </c>
      <c r="C64" s="212"/>
      <c r="D64" s="212"/>
      <c r="E64" s="213">
        <v>450000</v>
      </c>
      <c r="F64" s="213">
        <v>450000</v>
      </c>
      <c r="G64" s="213">
        <v>22500</v>
      </c>
      <c r="H64" s="213">
        <v>0</v>
      </c>
      <c r="I64" s="213">
        <v>427500</v>
      </c>
      <c r="J64" s="247"/>
    </row>
    <row r="65" spans="1:10" s="146" customFormat="1" hidden="1" x14ac:dyDescent="0.2">
      <c r="A65" s="144">
        <v>383</v>
      </c>
      <c r="B65" s="228" t="s">
        <v>932</v>
      </c>
      <c r="C65" s="143"/>
      <c r="D65" s="136"/>
      <c r="E65" s="148">
        <v>450000</v>
      </c>
      <c r="F65" s="148">
        <v>450000</v>
      </c>
      <c r="G65" s="148">
        <v>22500</v>
      </c>
      <c r="H65" s="148">
        <v>0</v>
      </c>
      <c r="I65" s="148">
        <v>427500</v>
      </c>
      <c r="J65" s="247"/>
    </row>
    <row r="66" spans="1:10" s="142" customFormat="1" ht="15" hidden="1" x14ac:dyDescent="0.2">
      <c r="A66" s="123">
        <v>3831</v>
      </c>
      <c r="B66" s="222" t="s">
        <v>295</v>
      </c>
      <c r="C66" s="111">
        <v>11</v>
      </c>
      <c r="D66" s="112" t="s">
        <v>25</v>
      </c>
      <c r="E66" s="147">
        <v>450000</v>
      </c>
      <c r="F66" s="147">
        <v>450000</v>
      </c>
      <c r="G66" s="147">
        <v>22500</v>
      </c>
      <c r="H66" s="147"/>
      <c r="I66" s="147">
        <v>427500</v>
      </c>
      <c r="J66" s="247"/>
    </row>
    <row r="67" spans="1:10" hidden="1" x14ac:dyDescent="0.2">
      <c r="A67" s="210" t="s">
        <v>979</v>
      </c>
      <c r="B67" s="211" t="s">
        <v>993</v>
      </c>
      <c r="C67" s="212"/>
      <c r="D67" s="212"/>
      <c r="E67" s="213">
        <v>20000</v>
      </c>
      <c r="F67" s="213">
        <v>20000</v>
      </c>
      <c r="G67" s="213">
        <v>1000</v>
      </c>
      <c r="H67" s="213">
        <v>0</v>
      </c>
      <c r="I67" s="213">
        <v>19000</v>
      </c>
      <c r="J67" s="247"/>
    </row>
    <row r="68" spans="1:10" s="146" customFormat="1" hidden="1" x14ac:dyDescent="0.2">
      <c r="A68" s="144">
        <v>412</v>
      </c>
      <c r="B68" s="227" t="s">
        <v>935</v>
      </c>
      <c r="C68" s="143"/>
      <c r="D68" s="136"/>
      <c r="E68" s="148">
        <v>20000</v>
      </c>
      <c r="F68" s="148">
        <v>20000</v>
      </c>
      <c r="G68" s="148">
        <v>1000</v>
      </c>
      <c r="H68" s="148">
        <v>0</v>
      </c>
      <c r="I68" s="148">
        <v>19000</v>
      </c>
      <c r="J68" s="247"/>
    </row>
    <row r="69" spans="1:10" s="142" customFormat="1" ht="15" hidden="1" x14ac:dyDescent="0.2">
      <c r="A69" s="123">
        <v>4126</v>
      </c>
      <c r="B69" s="230" t="s">
        <v>4</v>
      </c>
      <c r="C69" s="111">
        <v>11</v>
      </c>
      <c r="D69" s="112" t="s">
        <v>25</v>
      </c>
      <c r="E69" s="147">
        <v>20000</v>
      </c>
      <c r="F69" s="147">
        <v>20000</v>
      </c>
      <c r="G69" s="147">
        <v>1000</v>
      </c>
      <c r="H69" s="147"/>
      <c r="I69" s="147">
        <v>19000</v>
      </c>
      <c r="J69" s="247"/>
    </row>
    <row r="70" spans="1:10" s="115" customFormat="1" ht="31.5" hidden="1" x14ac:dyDescent="0.2">
      <c r="A70" s="171" t="s">
        <v>602</v>
      </c>
      <c r="B70" s="173" t="s">
        <v>603</v>
      </c>
      <c r="C70" s="194"/>
      <c r="D70" s="194"/>
      <c r="E70" s="174">
        <v>330000</v>
      </c>
      <c r="F70" s="174">
        <v>330000</v>
      </c>
      <c r="G70" s="174">
        <v>9501</v>
      </c>
      <c r="H70" s="174">
        <v>0</v>
      </c>
      <c r="I70" s="174">
        <v>320499</v>
      </c>
      <c r="J70" s="247"/>
    </row>
    <row r="71" spans="1:10" s="195" customFormat="1" hidden="1" x14ac:dyDescent="0.2">
      <c r="A71" s="205">
        <v>11</v>
      </c>
      <c r="B71" s="205" t="s">
        <v>910</v>
      </c>
      <c r="C71" s="206"/>
      <c r="D71" s="206"/>
      <c r="E71" s="209">
        <v>330000</v>
      </c>
      <c r="F71" s="209">
        <v>330000</v>
      </c>
      <c r="G71" s="209">
        <v>9501</v>
      </c>
      <c r="H71" s="209">
        <v>0</v>
      </c>
      <c r="I71" s="209">
        <v>320499</v>
      </c>
      <c r="J71" s="247"/>
    </row>
    <row r="72" spans="1:10" hidden="1" x14ac:dyDescent="0.2">
      <c r="A72" s="210" t="s">
        <v>976</v>
      </c>
      <c r="B72" s="211" t="s">
        <v>987</v>
      </c>
      <c r="C72" s="212"/>
      <c r="D72" s="212"/>
      <c r="E72" s="213">
        <v>330000</v>
      </c>
      <c r="F72" s="213">
        <v>330000</v>
      </c>
      <c r="G72" s="213">
        <v>9501</v>
      </c>
      <c r="H72" s="213">
        <v>0</v>
      </c>
      <c r="I72" s="213">
        <v>320499</v>
      </c>
      <c r="J72" s="247"/>
    </row>
    <row r="73" spans="1:10" s="115" customFormat="1" hidden="1" x14ac:dyDescent="0.2">
      <c r="A73" s="119">
        <v>329</v>
      </c>
      <c r="B73" s="227" t="s">
        <v>125</v>
      </c>
      <c r="C73" s="117"/>
      <c r="D73" s="128"/>
      <c r="E73" s="120">
        <v>330000</v>
      </c>
      <c r="F73" s="120">
        <v>330000</v>
      </c>
      <c r="G73" s="120">
        <v>9501</v>
      </c>
      <c r="H73" s="120">
        <v>0</v>
      </c>
      <c r="I73" s="120">
        <v>320499</v>
      </c>
      <c r="J73" s="247"/>
    </row>
    <row r="74" spans="1:10" s="142" customFormat="1" ht="15" hidden="1" x14ac:dyDescent="0.2">
      <c r="A74" s="123">
        <v>3294</v>
      </c>
      <c r="B74" s="222" t="s">
        <v>610</v>
      </c>
      <c r="C74" s="111">
        <v>11</v>
      </c>
      <c r="D74" s="112" t="s">
        <v>25</v>
      </c>
      <c r="E74" s="147">
        <v>330000</v>
      </c>
      <c r="F74" s="147">
        <v>330000</v>
      </c>
      <c r="G74" s="147">
        <v>9501</v>
      </c>
      <c r="H74" s="147"/>
      <c r="I74" s="147">
        <v>320499</v>
      </c>
      <c r="J74" s="247"/>
    </row>
    <row r="75" spans="1:10" ht="31.5" hidden="1" x14ac:dyDescent="0.2">
      <c r="A75" s="171" t="s">
        <v>14</v>
      </c>
      <c r="B75" s="173" t="s">
        <v>288</v>
      </c>
      <c r="C75" s="194"/>
      <c r="D75" s="194"/>
      <c r="E75" s="174">
        <v>138151196</v>
      </c>
      <c r="F75" s="174">
        <v>135676196</v>
      </c>
      <c r="G75" s="174">
        <v>1143757</v>
      </c>
      <c r="H75" s="174">
        <v>0</v>
      </c>
      <c r="I75" s="174">
        <v>134532439</v>
      </c>
      <c r="J75" s="247"/>
    </row>
    <row r="76" spans="1:10" s="195" customFormat="1" hidden="1" x14ac:dyDescent="0.2">
      <c r="A76" s="205">
        <v>11</v>
      </c>
      <c r="B76" s="205" t="s">
        <v>910</v>
      </c>
      <c r="C76" s="206"/>
      <c r="D76" s="206"/>
      <c r="E76" s="209">
        <v>104114996</v>
      </c>
      <c r="F76" s="209">
        <v>101639996</v>
      </c>
      <c r="G76" s="209">
        <v>1143757</v>
      </c>
      <c r="H76" s="209">
        <v>0</v>
      </c>
      <c r="I76" s="209">
        <v>100496239</v>
      </c>
      <c r="J76" s="247"/>
    </row>
    <row r="77" spans="1:10" hidden="1" x14ac:dyDescent="0.2">
      <c r="A77" s="210" t="s">
        <v>944</v>
      </c>
      <c r="B77" s="211" t="s">
        <v>986</v>
      </c>
      <c r="C77" s="212"/>
      <c r="D77" s="212"/>
      <c r="E77" s="213">
        <v>61350000</v>
      </c>
      <c r="F77" s="213">
        <v>58425000</v>
      </c>
      <c r="G77" s="213">
        <v>100000</v>
      </c>
      <c r="H77" s="213">
        <v>0</v>
      </c>
      <c r="I77" s="213">
        <v>58325000</v>
      </c>
      <c r="J77" s="247"/>
    </row>
    <row r="78" spans="1:10" s="146" customFormat="1" hidden="1" x14ac:dyDescent="0.2">
      <c r="A78" s="144">
        <v>312</v>
      </c>
      <c r="B78" s="227" t="s">
        <v>22</v>
      </c>
      <c r="C78" s="143"/>
      <c r="D78" s="136"/>
      <c r="E78" s="148">
        <v>2150000</v>
      </c>
      <c r="F78" s="148">
        <v>2150000</v>
      </c>
      <c r="G78" s="148">
        <v>100000</v>
      </c>
      <c r="H78" s="148">
        <v>0</v>
      </c>
      <c r="I78" s="148">
        <v>2050000</v>
      </c>
      <c r="J78" s="247"/>
    </row>
    <row r="79" spans="1:10" s="142" customFormat="1" ht="15" hidden="1" x14ac:dyDescent="0.2">
      <c r="A79" s="123">
        <v>3121</v>
      </c>
      <c r="B79" s="222" t="s">
        <v>22</v>
      </c>
      <c r="C79" s="111">
        <v>11</v>
      </c>
      <c r="D79" s="112" t="s">
        <v>25</v>
      </c>
      <c r="E79" s="147">
        <v>2150000</v>
      </c>
      <c r="F79" s="147">
        <v>2150000</v>
      </c>
      <c r="G79" s="147">
        <v>100000</v>
      </c>
      <c r="H79" s="147"/>
      <c r="I79" s="147">
        <v>2050000</v>
      </c>
      <c r="J79" s="247"/>
    </row>
    <row r="80" spans="1:10" hidden="1" x14ac:dyDescent="0.2">
      <c r="A80" s="210" t="s">
        <v>976</v>
      </c>
      <c r="B80" s="211" t="s">
        <v>987</v>
      </c>
      <c r="C80" s="212"/>
      <c r="D80" s="212"/>
      <c r="E80" s="213">
        <v>36318846</v>
      </c>
      <c r="F80" s="213">
        <v>36768846</v>
      </c>
      <c r="G80" s="213">
        <v>806750</v>
      </c>
      <c r="H80" s="213">
        <v>0</v>
      </c>
      <c r="I80" s="213">
        <v>35962096</v>
      </c>
      <c r="J80" s="247"/>
    </row>
    <row r="81" spans="1:10" s="146" customFormat="1" hidden="1" x14ac:dyDescent="0.2">
      <c r="A81" s="144">
        <v>323</v>
      </c>
      <c r="B81" s="227" t="s">
        <v>918</v>
      </c>
      <c r="C81" s="143"/>
      <c r="D81" s="136"/>
      <c r="E81" s="148">
        <v>24130000</v>
      </c>
      <c r="F81" s="148">
        <v>24130000</v>
      </c>
      <c r="G81" s="148">
        <v>800250</v>
      </c>
      <c r="H81" s="148">
        <v>0</v>
      </c>
      <c r="I81" s="148">
        <v>23329750</v>
      </c>
      <c r="J81" s="247"/>
    </row>
    <row r="82" spans="1:10" s="142" customFormat="1" ht="15" hidden="1" x14ac:dyDescent="0.2">
      <c r="A82" s="123">
        <v>3231</v>
      </c>
      <c r="B82" s="222" t="s">
        <v>117</v>
      </c>
      <c r="C82" s="111">
        <v>11</v>
      </c>
      <c r="D82" s="112" t="s">
        <v>25</v>
      </c>
      <c r="E82" s="147">
        <v>7200000</v>
      </c>
      <c r="F82" s="147">
        <v>7200000</v>
      </c>
      <c r="G82" s="147">
        <v>360000</v>
      </c>
      <c r="H82" s="147"/>
      <c r="I82" s="147">
        <v>6840000</v>
      </c>
      <c r="J82" s="247"/>
    </row>
    <row r="83" spans="1:10" s="142" customFormat="1" ht="15" hidden="1" x14ac:dyDescent="0.2">
      <c r="A83" s="123">
        <v>3232</v>
      </c>
      <c r="B83" s="222" t="s">
        <v>118</v>
      </c>
      <c r="C83" s="111">
        <v>11</v>
      </c>
      <c r="D83" s="112" t="s">
        <v>25</v>
      </c>
      <c r="E83" s="147">
        <v>6250000</v>
      </c>
      <c r="F83" s="147">
        <v>6250000</v>
      </c>
      <c r="G83" s="147">
        <v>312500</v>
      </c>
      <c r="H83" s="147"/>
      <c r="I83" s="147">
        <v>5937500</v>
      </c>
      <c r="J83" s="247"/>
    </row>
    <row r="84" spans="1:10" s="142" customFormat="1" ht="15" hidden="1" x14ac:dyDescent="0.2">
      <c r="A84" s="123">
        <v>3234</v>
      </c>
      <c r="B84" s="222" t="s">
        <v>120</v>
      </c>
      <c r="C84" s="111">
        <v>11</v>
      </c>
      <c r="D84" s="112" t="s">
        <v>25</v>
      </c>
      <c r="E84" s="147">
        <v>1000000</v>
      </c>
      <c r="F84" s="147">
        <v>1000000</v>
      </c>
      <c r="G84" s="147">
        <v>50000</v>
      </c>
      <c r="H84" s="147"/>
      <c r="I84" s="147">
        <v>950000</v>
      </c>
      <c r="J84" s="247"/>
    </row>
    <row r="85" spans="1:10" s="142" customFormat="1" ht="15" hidden="1" x14ac:dyDescent="0.2">
      <c r="A85" s="123">
        <v>3237</v>
      </c>
      <c r="B85" s="222" t="s">
        <v>36</v>
      </c>
      <c r="C85" s="111">
        <v>11</v>
      </c>
      <c r="D85" s="112" t="s">
        <v>25</v>
      </c>
      <c r="E85" s="147">
        <v>1555000</v>
      </c>
      <c r="F85" s="147">
        <v>1555000</v>
      </c>
      <c r="G85" s="147">
        <v>77750</v>
      </c>
      <c r="H85" s="147"/>
      <c r="I85" s="147">
        <v>1477250</v>
      </c>
      <c r="J85" s="247"/>
    </row>
    <row r="86" spans="1:10" s="146" customFormat="1" hidden="1" x14ac:dyDescent="0.2">
      <c r="A86" s="144">
        <v>324</v>
      </c>
      <c r="B86" s="227" t="s">
        <v>238</v>
      </c>
      <c r="C86" s="143"/>
      <c r="D86" s="136"/>
      <c r="E86" s="148">
        <v>130000</v>
      </c>
      <c r="F86" s="148">
        <v>130000</v>
      </c>
      <c r="G86" s="148">
        <v>6500</v>
      </c>
      <c r="H86" s="148">
        <v>0</v>
      </c>
      <c r="I86" s="148">
        <v>123500</v>
      </c>
      <c r="J86" s="247"/>
    </row>
    <row r="87" spans="1:10" s="146" customFormat="1" hidden="1" x14ac:dyDescent="0.2">
      <c r="A87" s="123">
        <v>3241</v>
      </c>
      <c r="B87" s="222" t="s">
        <v>238</v>
      </c>
      <c r="C87" s="111">
        <v>11</v>
      </c>
      <c r="D87" s="112" t="s">
        <v>25</v>
      </c>
      <c r="E87" s="141">
        <v>130000</v>
      </c>
      <c r="F87" s="141">
        <v>130000</v>
      </c>
      <c r="G87" s="141">
        <v>6500</v>
      </c>
      <c r="H87" s="141"/>
      <c r="I87" s="141">
        <v>123500</v>
      </c>
      <c r="J87" s="247"/>
    </row>
    <row r="88" spans="1:10" ht="31.5" hidden="1" x14ac:dyDescent="0.2">
      <c r="A88" s="210" t="s">
        <v>984</v>
      </c>
      <c r="B88" s="211" t="s">
        <v>991</v>
      </c>
      <c r="C88" s="212"/>
      <c r="D88" s="212"/>
      <c r="E88" s="213">
        <v>230000</v>
      </c>
      <c r="F88" s="213">
        <v>230000</v>
      </c>
      <c r="G88" s="213">
        <v>11500</v>
      </c>
      <c r="H88" s="213">
        <v>0</v>
      </c>
      <c r="I88" s="213">
        <v>218500</v>
      </c>
      <c r="J88" s="247"/>
    </row>
    <row r="89" spans="1:10" s="146" customFormat="1" hidden="1" x14ac:dyDescent="0.2">
      <c r="A89" s="144">
        <v>372</v>
      </c>
      <c r="B89" s="227" t="s">
        <v>920</v>
      </c>
      <c r="C89" s="143"/>
      <c r="D89" s="136"/>
      <c r="E89" s="148">
        <v>230000</v>
      </c>
      <c r="F89" s="148">
        <v>230000</v>
      </c>
      <c r="G89" s="148">
        <v>11500</v>
      </c>
      <c r="H89" s="148">
        <v>0</v>
      </c>
      <c r="I89" s="148">
        <v>218500</v>
      </c>
      <c r="J89" s="247"/>
    </row>
    <row r="90" spans="1:10" s="142" customFormat="1" ht="15" hidden="1" x14ac:dyDescent="0.2">
      <c r="A90" s="123">
        <v>3721</v>
      </c>
      <c r="B90" s="222" t="s">
        <v>149</v>
      </c>
      <c r="C90" s="111">
        <v>11</v>
      </c>
      <c r="D90" s="112" t="s">
        <v>25</v>
      </c>
      <c r="E90" s="147">
        <v>130000</v>
      </c>
      <c r="F90" s="147">
        <v>130000</v>
      </c>
      <c r="G90" s="147">
        <v>6500</v>
      </c>
      <c r="H90" s="147"/>
      <c r="I90" s="147">
        <v>123500</v>
      </c>
      <c r="J90" s="247"/>
    </row>
    <row r="91" spans="1:10" s="142" customFormat="1" ht="15" hidden="1" x14ac:dyDescent="0.2">
      <c r="A91" s="123">
        <v>3722</v>
      </c>
      <c r="B91" s="222" t="s">
        <v>608</v>
      </c>
      <c r="C91" s="111">
        <v>11</v>
      </c>
      <c r="D91" s="112" t="s">
        <v>25</v>
      </c>
      <c r="E91" s="147">
        <v>100000</v>
      </c>
      <c r="F91" s="147">
        <v>100000</v>
      </c>
      <c r="G91" s="147">
        <v>5000</v>
      </c>
      <c r="H91" s="147"/>
      <c r="I91" s="147">
        <v>95000</v>
      </c>
      <c r="J91" s="247"/>
    </row>
    <row r="92" spans="1:10" hidden="1" x14ac:dyDescent="0.2">
      <c r="A92" s="210" t="s">
        <v>979</v>
      </c>
      <c r="B92" s="211" t="s">
        <v>993</v>
      </c>
      <c r="C92" s="212"/>
      <c r="D92" s="212"/>
      <c r="E92" s="213">
        <v>610150</v>
      </c>
      <c r="F92" s="213">
        <v>610150</v>
      </c>
      <c r="G92" s="213">
        <v>30507</v>
      </c>
      <c r="H92" s="213">
        <v>0</v>
      </c>
      <c r="I92" s="213">
        <v>579643</v>
      </c>
      <c r="J92" s="247"/>
    </row>
    <row r="93" spans="1:10" s="146" customFormat="1" hidden="1" x14ac:dyDescent="0.2">
      <c r="A93" s="144">
        <v>412</v>
      </c>
      <c r="B93" s="227" t="s">
        <v>935</v>
      </c>
      <c r="C93" s="143"/>
      <c r="D93" s="136"/>
      <c r="E93" s="148">
        <v>610150</v>
      </c>
      <c r="F93" s="148">
        <v>610150</v>
      </c>
      <c r="G93" s="148">
        <v>30507</v>
      </c>
      <c r="H93" s="148">
        <v>0</v>
      </c>
      <c r="I93" s="148">
        <v>579643</v>
      </c>
      <c r="J93" s="247"/>
    </row>
    <row r="94" spans="1:10" s="142" customFormat="1" ht="15" hidden="1" x14ac:dyDescent="0.2">
      <c r="A94" s="123">
        <v>4123</v>
      </c>
      <c r="B94" s="222" t="s">
        <v>133</v>
      </c>
      <c r="C94" s="111">
        <v>11</v>
      </c>
      <c r="D94" s="112" t="s">
        <v>25</v>
      </c>
      <c r="E94" s="147">
        <v>410150</v>
      </c>
      <c r="F94" s="147">
        <v>410150</v>
      </c>
      <c r="G94" s="147">
        <v>20507</v>
      </c>
      <c r="H94" s="147"/>
      <c r="I94" s="147">
        <v>389643</v>
      </c>
      <c r="J94" s="247"/>
    </row>
    <row r="95" spans="1:10" s="142" customFormat="1" ht="15" hidden="1" x14ac:dyDescent="0.2">
      <c r="A95" s="123">
        <v>4126</v>
      </c>
      <c r="B95" s="222" t="s">
        <v>4</v>
      </c>
      <c r="C95" s="111">
        <v>11</v>
      </c>
      <c r="D95" s="112" t="s">
        <v>25</v>
      </c>
      <c r="E95" s="147">
        <v>200000</v>
      </c>
      <c r="F95" s="147">
        <v>200000</v>
      </c>
      <c r="G95" s="147">
        <v>10000</v>
      </c>
      <c r="H95" s="147"/>
      <c r="I95" s="147">
        <v>190000</v>
      </c>
      <c r="J95" s="247"/>
    </row>
    <row r="96" spans="1:10" hidden="1" x14ac:dyDescent="0.2">
      <c r="A96" s="210" t="s">
        <v>977</v>
      </c>
      <c r="B96" s="211" t="s">
        <v>994</v>
      </c>
      <c r="C96" s="212"/>
      <c r="D96" s="212"/>
      <c r="E96" s="213">
        <v>4295000</v>
      </c>
      <c r="F96" s="213">
        <v>4295000</v>
      </c>
      <c r="G96" s="213">
        <v>130000</v>
      </c>
      <c r="H96" s="213">
        <v>0</v>
      </c>
      <c r="I96" s="213">
        <v>4165000</v>
      </c>
      <c r="J96" s="247"/>
    </row>
    <row r="97" spans="1:10" s="146" customFormat="1" hidden="1" x14ac:dyDescent="0.2">
      <c r="A97" s="144">
        <v>422</v>
      </c>
      <c r="B97" s="227" t="s">
        <v>921</v>
      </c>
      <c r="C97" s="143"/>
      <c r="D97" s="136"/>
      <c r="E97" s="148">
        <v>1695000</v>
      </c>
      <c r="F97" s="148">
        <v>1695000</v>
      </c>
      <c r="G97" s="148">
        <v>60000</v>
      </c>
      <c r="H97" s="148">
        <v>0</v>
      </c>
      <c r="I97" s="148">
        <v>1635000</v>
      </c>
      <c r="J97" s="247"/>
    </row>
    <row r="98" spans="1:10" s="142" customFormat="1" ht="15" hidden="1" x14ac:dyDescent="0.2">
      <c r="A98" s="123">
        <v>4221</v>
      </c>
      <c r="B98" s="222" t="s">
        <v>129</v>
      </c>
      <c r="C98" s="111">
        <v>11</v>
      </c>
      <c r="D98" s="112" t="s">
        <v>25</v>
      </c>
      <c r="E98" s="147">
        <v>1200000</v>
      </c>
      <c r="F98" s="147">
        <v>1200000</v>
      </c>
      <c r="G98" s="147">
        <v>60000</v>
      </c>
      <c r="H98" s="147"/>
      <c r="I98" s="147">
        <v>1140000</v>
      </c>
      <c r="J98" s="247"/>
    </row>
    <row r="99" spans="1:10" s="146" customFormat="1" hidden="1" x14ac:dyDescent="0.2">
      <c r="A99" s="144">
        <v>426</v>
      </c>
      <c r="B99" s="227" t="s">
        <v>939</v>
      </c>
      <c r="C99" s="143"/>
      <c r="D99" s="136"/>
      <c r="E99" s="148">
        <v>2600000</v>
      </c>
      <c r="F99" s="148">
        <v>2600000</v>
      </c>
      <c r="G99" s="148">
        <v>70000</v>
      </c>
      <c r="H99" s="148">
        <v>0</v>
      </c>
      <c r="I99" s="148">
        <v>2530000</v>
      </c>
      <c r="J99" s="247"/>
    </row>
    <row r="100" spans="1:10" s="142" customFormat="1" ht="15" hidden="1" x14ac:dyDescent="0.2">
      <c r="A100" s="123">
        <v>4262</v>
      </c>
      <c r="B100" s="222" t="s">
        <v>135</v>
      </c>
      <c r="C100" s="111">
        <v>11</v>
      </c>
      <c r="D100" s="112" t="s">
        <v>25</v>
      </c>
      <c r="E100" s="147">
        <v>2600000</v>
      </c>
      <c r="F100" s="147">
        <v>2600000</v>
      </c>
      <c r="G100" s="147">
        <v>70000</v>
      </c>
      <c r="H100" s="147"/>
      <c r="I100" s="147">
        <v>2530000</v>
      </c>
      <c r="J100" s="247"/>
    </row>
    <row r="101" spans="1:10" hidden="1" x14ac:dyDescent="0.2">
      <c r="A101" s="210" t="s">
        <v>981</v>
      </c>
      <c r="B101" s="211" t="s">
        <v>996</v>
      </c>
      <c r="C101" s="212"/>
      <c r="D101" s="212"/>
      <c r="E101" s="213">
        <v>1300000</v>
      </c>
      <c r="F101" s="213">
        <v>1300000</v>
      </c>
      <c r="G101" s="213">
        <v>65000</v>
      </c>
      <c r="H101" s="213">
        <v>0</v>
      </c>
      <c r="I101" s="213">
        <v>1235000</v>
      </c>
      <c r="J101" s="247"/>
    </row>
    <row r="102" spans="1:10" s="146" customFormat="1" hidden="1" x14ac:dyDescent="0.2">
      <c r="A102" s="144">
        <v>451</v>
      </c>
      <c r="B102" s="144" t="s">
        <v>136</v>
      </c>
      <c r="C102" s="143"/>
      <c r="D102" s="136"/>
      <c r="E102" s="148">
        <v>1100000</v>
      </c>
      <c r="F102" s="148">
        <v>1100000</v>
      </c>
      <c r="G102" s="148">
        <v>55000</v>
      </c>
      <c r="H102" s="148">
        <v>0</v>
      </c>
      <c r="I102" s="148">
        <v>1045000</v>
      </c>
      <c r="J102" s="247"/>
    </row>
    <row r="103" spans="1:10" s="142" customFormat="1" ht="15" hidden="1" x14ac:dyDescent="0.2">
      <c r="A103" s="123">
        <v>4511</v>
      </c>
      <c r="B103" s="222" t="s">
        <v>136</v>
      </c>
      <c r="C103" s="111">
        <v>11</v>
      </c>
      <c r="D103" s="112" t="s">
        <v>25</v>
      </c>
      <c r="E103" s="147">
        <v>1100000</v>
      </c>
      <c r="F103" s="147">
        <v>1100000</v>
      </c>
      <c r="G103" s="147">
        <v>55000</v>
      </c>
      <c r="H103" s="147"/>
      <c r="I103" s="147">
        <v>1045000</v>
      </c>
      <c r="J103" s="247"/>
    </row>
    <row r="104" spans="1:10" s="146" customFormat="1" hidden="1" x14ac:dyDescent="0.2">
      <c r="A104" s="144">
        <v>453</v>
      </c>
      <c r="B104" s="144" t="s">
        <v>145</v>
      </c>
      <c r="C104" s="143"/>
      <c r="D104" s="136"/>
      <c r="E104" s="148">
        <v>200000</v>
      </c>
      <c r="F104" s="148">
        <v>200000</v>
      </c>
      <c r="G104" s="148">
        <v>10000</v>
      </c>
      <c r="H104" s="148">
        <v>0</v>
      </c>
      <c r="I104" s="148">
        <v>190000</v>
      </c>
      <c r="J104" s="247"/>
    </row>
    <row r="105" spans="1:10" s="146" customFormat="1" hidden="1" x14ac:dyDescent="0.2">
      <c r="A105" s="123">
        <v>4531</v>
      </c>
      <c r="B105" s="222" t="s">
        <v>145</v>
      </c>
      <c r="C105" s="111">
        <v>11</v>
      </c>
      <c r="D105" s="112" t="s">
        <v>25</v>
      </c>
      <c r="E105" s="147">
        <v>200000</v>
      </c>
      <c r="F105" s="147">
        <v>200000</v>
      </c>
      <c r="G105" s="147">
        <v>10000</v>
      </c>
      <c r="H105" s="147"/>
      <c r="I105" s="147">
        <v>190000</v>
      </c>
      <c r="J105" s="247"/>
    </row>
    <row r="106" spans="1:10" ht="31.5" hidden="1" x14ac:dyDescent="0.2">
      <c r="A106" s="171" t="s">
        <v>874</v>
      </c>
      <c r="B106" s="173" t="s">
        <v>875</v>
      </c>
      <c r="C106" s="194"/>
      <c r="D106" s="194"/>
      <c r="E106" s="174">
        <v>7000000</v>
      </c>
      <c r="F106" s="174">
        <v>7000000</v>
      </c>
      <c r="G106" s="174">
        <v>350000</v>
      </c>
      <c r="H106" s="174">
        <v>0</v>
      </c>
      <c r="I106" s="174">
        <v>6650000</v>
      </c>
      <c r="J106" s="247"/>
    </row>
    <row r="107" spans="1:10" s="195" customFormat="1" hidden="1" x14ac:dyDescent="0.2">
      <c r="A107" s="205">
        <v>11</v>
      </c>
      <c r="B107" s="205" t="s">
        <v>910</v>
      </c>
      <c r="C107" s="206"/>
      <c r="D107" s="206"/>
      <c r="E107" s="209">
        <v>7000000</v>
      </c>
      <c r="F107" s="209">
        <v>7000000</v>
      </c>
      <c r="G107" s="209">
        <v>350000</v>
      </c>
      <c r="H107" s="209">
        <v>0</v>
      </c>
      <c r="I107" s="209">
        <v>6650000</v>
      </c>
      <c r="J107" s="247"/>
    </row>
    <row r="108" spans="1:10" hidden="1" x14ac:dyDescent="0.2">
      <c r="A108" s="210" t="s">
        <v>977</v>
      </c>
      <c r="B108" s="211" t="s">
        <v>994</v>
      </c>
      <c r="C108" s="212"/>
      <c r="D108" s="212"/>
      <c r="E108" s="213">
        <v>7000000</v>
      </c>
      <c r="F108" s="213">
        <v>7000000</v>
      </c>
      <c r="G108" s="213">
        <v>350000</v>
      </c>
      <c r="H108" s="213">
        <v>0</v>
      </c>
      <c r="I108" s="213">
        <v>6650000</v>
      </c>
      <c r="J108" s="247"/>
    </row>
    <row r="109" spans="1:10" s="115" customFormat="1" hidden="1" x14ac:dyDescent="0.2">
      <c r="A109" s="119">
        <v>423</v>
      </c>
      <c r="B109" s="119" t="s">
        <v>937</v>
      </c>
      <c r="C109" s="117"/>
      <c r="D109" s="118"/>
      <c r="E109" s="120">
        <v>7000000</v>
      </c>
      <c r="F109" s="120">
        <v>7000000</v>
      </c>
      <c r="G109" s="120">
        <v>350000</v>
      </c>
      <c r="H109" s="120">
        <v>0</v>
      </c>
      <c r="I109" s="120">
        <v>6650000</v>
      </c>
      <c r="J109" s="247"/>
    </row>
    <row r="110" spans="1:10" s="142" customFormat="1" ht="15" hidden="1" x14ac:dyDescent="0.2">
      <c r="A110" s="139">
        <v>4233</v>
      </c>
      <c r="B110" s="223" t="s">
        <v>142</v>
      </c>
      <c r="C110" s="137">
        <v>11</v>
      </c>
      <c r="D110" s="138" t="s">
        <v>25</v>
      </c>
      <c r="E110" s="141">
        <v>7000000</v>
      </c>
      <c r="F110" s="141">
        <v>7000000</v>
      </c>
      <c r="G110" s="141">
        <v>350000</v>
      </c>
      <c r="H110" s="141"/>
      <c r="I110" s="141">
        <v>6650000</v>
      </c>
      <c r="J110" s="247"/>
    </row>
    <row r="111" spans="1:10" ht="31.5" hidden="1" x14ac:dyDescent="0.2">
      <c r="A111" s="171" t="s">
        <v>676</v>
      </c>
      <c r="B111" s="173" t="s">
        <v>674</v>
      </c>
      <c r="C111" s="194"/>
      <c r="D111" s="194"/>
      <c r="E111" s="174">
        <v>3000000</v>
      </c>
      <c r="F111" s="174">
        <v>3000000</v>
      </c>
      <c r="G111" s="174">
        <v>150000</v>
      </c>
      <c r="H111" s="174">
        <v>0</v>
      </c>
      <c r="I111" s="174">
        <v>2850000</v>
      </c>
      <c r="J111" s="247"/>
    </row>
    <row r="112" spans="1:10" s="195" customFormat="1" hidden="1" x14ac:dyDescent="0.2">
      <c r="A112" s="205">
        <v>11</v>
      </c>
      <c r="B112" s="205" t="s">
        <v>910</v>
      </c>
      <c r="C112" s="206"/>
      <c r="D112" s="206"/>
      <c r="E112" s="209">
        <v>3000000</v>
      </c>
      <c r="F112" s="209">
        <v>3000000</v>
      </c>
      <c r="G112" s="209">
        <v>150000</v>
      </c>
      <c r="H112" s="209">
        <v>0</v>
      </c>
      <c r="I112" s="209">
        <v>2850000</v>
      </c>
      <c r="J112" s="247"/>
    </row>
    <row r="113" spans="1:10" hidden="1" x14ac:dyDescent="0.2">
      <c r="A113" s="210" t="s">
        <v>982</v>
      </c>
      <c r="B113" s="211" t="s">
        <v>992</v>
      </c>
      <c r="C113" s="212"/>
      <c r="D113" s="212"/>
      <c r="E113" s="213">
        <v>3000000</v>
      </c>
      <c r="F113" s="213">
        <v>3000000</v>
      </c>
      <c r="G113" s="213">
        <v>150000</v>
      </c>
      <c r="H113" s="213">
        <v>0</v>
      </c>
      <c r="I113" s="213">
        <v>2850000</v>
      </c>
      <c r="J113" s="247"/>
    </row>
    <row r="114" spans="1:10" s="115" customFormat="1" hidden="1" x14ac:dyDescent="0.2">
      <c r="A114" s="119">
        <v>386</v>
      </c>
      <c r="B114" s="227" t="s">
        <v>933</v>
      </c>
      <c r="C114" s="117"/>
      <c r="D114" s="118"/>
      <c r="E114" s="120">
        <v>3000000</v>
      </c>
      <c r="F114" s="120">
        <v>3000000</v>
      </c>
      <c r="G114" s="120">
        <v>150000</v>
      </c>
      <c r="H114" s="120">
        <v>0</v>
      </c>
      <c r="I114" s="120">
        <v>2850000</v>
      </c>
      <c r="J114" s="247"/>
    </row>
    <row r="115" spans="1:10" s="146" customFormat="1" ht="30" hidden="1" x14ac:dyDescent="0.2">
      <c r="A115" s="123">
        <v>3861</v>
      </c>
      <c r="B115" s="222" t="s">
        <v>282</v>
      </c>
      <c r="C115" s="111">
        <v>11</v>
      </c>
      <c r="D115" s="122" t="s">
        <v>25</v>
      </c>
      <c r="E115" s="147">
        <v>3000000</v>
      </c>
      <c r="F115" s="147">
        <v>3000000</v>
      </c>
      <c r="G115" s="147">
        <v>150000</v>
      </c>
      <c r="H115" s="147"/>
      <c r="I115" s="147">
        <v>2850000</v>
      </c>
      <c r="J115" s="247"/>
    </row>
    <row r="116" spans="1:10" ht="47.25" hidden="1" x14ac:dyDescent="0.2">
      <c r="A116" s="171" t="s">
        <v>672</v>
      </c>
      <c r="B116" s="173" t="s">
        <v>699</v>
      </c>
      <c r="C116" s="194"/>
      <c r="D116" s="194"/>
      <c r="E116" s="174">
        <v>2300000</v>
      </c>
      <c r="F116" s="174">
        <v>2300000</v>
      </c>
      <c r="G116" s="174">
        <v>115000</v>
      </c>
      <c r="H116" s="174">
        <v>0</v>
      </c>
      <c r="I116" s="174">
        <v>2185000</v>
      </c>
      <c r="J116" s="247"/>
    </row>
    <row r="117" spans="1:10" s="195" customFormat="1" hidden="1" x14ac:dyDescent="0.2">
      <c r="A117" s="205">
        <v>11</v>
      </c>
      <c r="B117" s="205" t="s">
        <v>910</v>
      </c>
      <c r="C117" s="206"/>
      <c r="D117" s="206"/>
      <c r="E117" s="209">
        <v>2300000</v>
      </c>
      <c r="F117" s="209">
        <v>2300000</v>
      </c>
      <c r="G117" s="209">
        <v>115000</v>
      </c>
      <c r="H117" s="209">
        <v>0</v>
      </c>
      <c r="I117" s="209">
        <v>2185000</v>
      </c>
      <c r="J117" s="247"/>
    </row>
    <row r="118" spans="1:10" hidden="1" x14ac:dyDescent="0.2">
      <c r="A118" s="210" t="s">
        <v>983</v>
      </c>
      <c r="B118" s="211" t="s">
        <v>990</v>
      </c>
      <c r="C118" s="212"/>
      <c r="D118" s="212"/>
      <c r="E118" s="213">
        <v>2300000</v>
      </c>
      <c r="F118" s="213">
        <v>2300000</v>
      </c>
      <c r="G118" s="213">
        <v>115000</v>
      </c>
      <c r="H118" s="213">
        <v>0</v>
      </c>
      <c r="I118" s="213">
        <v>2185000</v>
      </c>
      <c r="J118" s="247"/>
    </row>
    <row r="119" spans="1:10" s="115" customFormat="1" hidden="1" x14ac:dyDescent="0.2">
      <c r="A119" s="119">
        <v>366</v>
      </c>
      <c r="B119" s="119" t="s">
        <v>927</v>
      </c>
      <c r="C119" s="117"/>
      <c r="D119" s="118"/>
      <c r="E119" s="120">
        <v>2300000</v>
      </c>
      <c r="F119" s="120">
        <v>2300000</v>
      </c>
      <c r="G119" s="120">
        <v>115000</v>
      </c>
      <c r="H119" s="120">
        <v>0</v>
      </c>
      <c r="I119" s="120">
        <v>2185000</v>
      </c>
      <c r="J119" s="247"/>
    </row>
    <row r="120" spans="1:10" s="146" customFormat="1" hidden="1" x14ac:dyDescent="0.2">
      <c r="A120" s="123">
        <v>3662</v>
      </c>
      <c r="B120" s="222" t="s">
        <v>671</v>
      </c>
      <c r="C120" s="111">
        <v>11</v>
      </c>
      <c r="D120" s="122" t="s">
        <v>25</v>
      </c>
      <c r="E120" s="147">
        <v>2300000</v>
      </c>
      <c r="F120" s="147">
        <v>2300000</v>
      </c>
      <c r="G120" s="147">
        <v>115000</v>
      </c>
      <c r="H120" s="147"/>
      <c r="I120" s="147">
        <v>2185000</v>
      </c>
      <c r="J120" s="247"/>
    </row>
    <row r="121" spans="1:10" s="134" customFormat="1" ht="31.5" hidden="1" x14ac:dyDescent="0.2">
      <c r="A121" s="171" t="s">
        <v>689</v>
      </c>
      <c r="B121" s="173" t="s">
        <v>688</v>
      </c>
      <c r="C121" s="194"/>
      <c r="D121" s="194"/>
      <c r="E121" s="174">
        <v>500000</v>
      </c>
      <c r="F121" s="174">
        <v>500000</v>
      </c>
      <c r="G121" s="174">
        <v>25000</v>
      </c>
      <c r="H121" s="174">
        <v>0</v>
      </c>
      <c r="I121" s="174">
        <v>475000</v>
      </c>
      <c r="J121" s="247"/>
    </row>
    <row r="122" spans="1:10" s="195" customFormat="1" hidden="1" x14ac:dyDescent="0.2">
      <c r="A122" s="205">
        <v>11</v>
      </c>
      <c r="B122" s="205" t="s">
        <v>910</v>
      </c>
      <c r="C122" s="206"/>
      <c r="D122" s="206"/>
      <c r="E122" s="209">
        <v>500000</v>
      </c>
      <c r="F122" s="209">
        <v>500000</v>
      </c>
      <c r="G122" s="209">
        <v>25000</v>
      </c>
      <c r="H122" s="209">
        <v>0</v>
      </c>
      <c r="I122" s="209">
        <v>475000</v>
      </c>
      <c r="J122" s="247"/>
    </row>
    <row r="123" spans="1:10" hidden="1" x14ac:dyDescent="0.2">
      <c r="A123" s="210" t="s">
        <v>985</v>
      </c>
      <c r="B123" s="211" t="s">
        <v>989</v>
      </c>
      <c r="C123" s="212"/>
      <c r="D123" s="212"/>
      <c r="E123" s="213">
        <v>500000</v>
      </c>
      <c r="F123" s="213">
        <v>500000</v>
      </c>
      <c r="G123" s="213">
        <v>25000</v>
      </c>
      <c r="H123" s="213">
        <v>0</v>
      </c>
      <c r="I123" s="213">
        <v>475000</v>
      </c>
      <c r="J123" s="247"/>
    </row>
    <row r="124" spans="1:10" s="115" customFormat="1" hidden="1" x14ac:dyDescent="0.2">
      <c r="A124" s="119">
        <v>351</v>
      </c>
      <c r="B124" s="228" t="s">
        <v>140</v>
      </c>
      <c r="C124" s="117"/>
      <c r="D124" s="118"/>
      <c r="E124" s="120">
        <v>500000</v>
      </c>
      <c r="F124" s="120">
        <v>500000</v>
      </c>
      <c r="G124" s="120">
        <v>25000</v>
      </c>
      <c r="H124" s="120">
        <v>0</v>
      </c>
      <c r="I124" s="120">
        <v>475000</v>
      </c>
      <c r="J124" s="247"/>
    </row>
    <row r="125" spans="1:10" s="146" customFormat="1" hidden="1" x14ac:dyDescent="0.2">
      <c r="A125" s="123">
        <v>3512</v>
      </c>
      <c r="B125" s="233" t="s">
        <v>140</v>
      </c>
      <c r="C125" s="111">
        <v>11</v>
      </c>
      <c r="D125" s="122" t="s">
        <v>25</v>
      </c>
      <c r="E125" s="147">
        <v>500000</v>
      </c>
      <c r="F125" s="147">
        <v>500000</v>
      </c>
      <c r="G125" s="147">
        <v>25000</v>
      </c>
      <c r="H125" s="147"/>
      <c r="I125" s="147">
        <v>475000</v>
      </c>
      <c r="J125" s="247"/>
    </row>
    <row r="126" spans="1:10" s="134" customFormat="1" ht="47.25" hidden="1" x14ac:dyDescent="0.2">
      <c r="A126" s="171" t="s">
        <v>690</v>
      </c>
      <c r="B126" s="173" t="s">
        <v>686</v>
      </c>
      <c r="C126" s="194"/>
      <c r="D126" s="194"/>
      <c r="E126" s="174">
        <v>679600</v>
      </c>
      <c r="F126" s="174">
        <v>679600</v>
      </c>
      <c r="G126" s="174">
        <v>12165</v>
      </c>
      <c r="H126" s="174">
        <v>0</v>
      </c>
      <c r="I126" s="174">
        <v>667435</v>
      </c>
      <c r="J126" s="247"/>
    </row>
    <row r="127" spans="1:10" s="115" customFormat="1" hidden="1" x14ac:dyDescent="0.2">
      <c r="A127" s="207" t="s">
        <v>946</v>
      </c>
      <c r="B127" s="205" t="s">
        <v>947</v>
      </c>
      <c r="C127" s="208"/>
      <c r="D127" s="208"/>
      <c r="E127" s="209">
        <v>265600</v>
      </c>
      <c r="F127" s="209">
        <v>265600</v>
      </c>
      <c r="G127" s="209">
        <v>12165</v>
      </c>
      <c r="H127" s="209">
        <v>0</v>
      </c>
      <c r="I127" s="209">
        <v>253435</v>
      </c>
      <c r="J127" s="247"/>
    </row>
    <row r="128" spans="1:10" hidden="1" x14ac:dyDescent="0.2">
      <c r="A128" s="210" t="s">
        <v>977</v>
      </c>
      <c r="B128" s="211" t="s">
        <v>994</v>
      </c>
      <c r="C128" s="212"/>
      <c r="D128" s="212"/>
      <c r="E128" s="213">
        <v>243300</v>
      </c>
      <c r="F128" s="213">
        <v>243300</v>
      </c>
      <c r="G128" s="213">
        <v>12165</v>
      </c>
      <c r="H128" s="213">
        <v>0</v>
      </c>
      <c r="I128" s="213">
        <v>231135</v>
      </c>
      <c r="J128" s="247"/>
    </row>
    <row r="129" spans="1:10" s="133" customFormat="1" hidden="1" x14ac:dyDescent="0.2">
      <c r="A129" s="126">
        <v>426</v>
      </c>
      <c r="B129" s="227" t="s">
        <v>939</v>
      </c>
      <c r="C129" s="117"/>
      <c r="D129" s="128"/>
      <c r="E129" s="145">
        <v>243300</v>
      </c>
      <c r="F129" s="145">
        <v>243300</v>
      </c>
      <c r="G129" s="145">
        <v>12165</v>
      </c>
      <c r="H129" s="145">
        <v>0</v>
      </c>
      <c r="I129" s="145">
        <v>231135</v>
      </c>
      <c r="J129" s="247"/>
    </row>
    <row r="130" spans="1:10" s="164" customFormat="1" hidden="1" x14ac:dyDescent="0.2">
      <c r="A130" s="129">
        <v>4262</v>
      </c>
      <c r="B130" s="222" t="s">
        <v>135</v>
      </c>
      <c r="C130" s="110">
        <v>12</v>
      </c>
      <c r="D130" s="112" t="s">
        <v>25</v>
      </c>
      <c r="E130" s="147">
        <v>243300</v>
      </c>
      <c r="F130" s="147">
        <v>243300</v>
      </c>
      <c r="G130" s="147">
        <v>12165</v>
      </c>
      <c r="H130" s="147"/>
      <c r="I130" s="147">
        <v>231135</v>
      </c>
      <c r="J130" s="247"/>
    </row>
    <row r="131" spans="1:10" s="134" customFormat="1" ht="31.5" hidden="1" x14ac:dyDescent="0.2">
      <c r="A131" s="171" t="s">
        <v>849</v>
      </c>
      <c r="B131" s="173" t="s">
        <v>848</v>
      </c>
      <c r="C131" s="194"/>
      <c r="D131" s="194"/>
      <c r="E131" s="174">
        <v>3118150</v>
      </c>
      <c r="F131" s="174">
        <v>3118150</v>
      </c>
      <c r="G131" s="174">
        <v>5812</v>
      </c>
      <c r="H131" s="174">
        <v>1500</v>
      </c>
      <c r="I131" s="174">
        <v>3113838</v>
      </c>
      <c r="J131" s="247"/>
    </row>
    <row r="132" spans="1:10" s="115" customFormat="1" hidden="1" x14ac:dyDescent="0.2">
      <c r="A132" s="207" t="s">
        <v>946</v>
      </c>
      <c r="B132" s="205" t="s">
        <v>947</v>
      </c>
      <c r="C132" s="208"/>
      <c r="D132" s="208"/>
      <c r="E132" s="209">
        <v>149500</v>
      </c>
      <c r="F132" s="209">
        <v>149500</v>
      </c>
      <c r="G132" s="209">
        <v>5812</v>
      </c>
      <c r="H132" s="209">
        <v>1500</v>
      </c>
      <c r="I132" s="209">
        <v>145188</v>
      </c>
      <c r="J132" s="247"/>
    </row>
    <row r="133" spans="1:10" hidden="1" x14ac:dyDescent="0.2">
      <c r="A133" s="210" t="s">
        <v>944</v>
      </c>
      <c r="B133" s="211" t="s">
        <v>986</v>
      </c>
      <c r="C133" s="212"/>
      <c r="D133" s="212"/>
      <c r="E133" s="213">
        <v>45000</v>
      </c>
      <c r="F133" s="213">
        <v>45000</v>
      </c>
      <c r="G133" s="213">
        <v>1850</v>
      </c>
      <c r="H133" s="213">
        <v>0</v>
      </c>
      <c r="I133" s="213">
        <v>43150</v>
      </c>
      <c r="J133" s="247"/>
    </row>
    <row r="134" spans="1:10" s="133" customFormat="1" hidden="1" x14ac:dyDescent="0.2">
      <c r="A134" s="126">
        <v>311</v>
      </c>
      <c r="B134" s="226" t="s">
        <v>914</v>
      </c>
      <c r="C134" s="117"/>
      <c r="D134" s="128"/>
      <c r="E134" s="145">
        <v>38000</v>
      </c>
      <c r="F134" s="145">
        <v>38000</v>
      </c>
      <c r="G134" s="145">
        <v>1500</v>
      </c>
      <c r="H134" s="145">
        <v>0</v>
      </c>
      <c r="I134" s="145">
        <v>36500</v>
      </c>
      <c r="J134" s="247"/>
    </row>
    <row r="135" spans="1:10" s="164" customFormat="1" hidden="1" x14ac:dyDescent="0.2">
      <c r="A135" s="129">
        <v>3111</v>
      </c>
      <c r="B135" s="222" t="s">
        <v>19</v>
      </c>
      <c r="C135" s="111">
        <v>12</v>
      </c>
      <c r="D135" s="112" t="s">
        <v>25</v>
      </c>
      <c r="E135" s="140">
        <v>38000</v>
      </c>
      <c r="F135" s="140">
        <v>38000</v>
      </c>
      <c r="G135" s="140">
        <v>1500</v>
      </c>
      <c r="H135" s="140"/>
      <c r="I135" s="140">
        <v>36500</v>
      </c>
      <c r="J135" s="247"/>
    </row>
    <row r="136" spans="1:10" s="164" customFormat="1" hidden="1" x14ac:dyDescent="0.2">
      <c r="A136" s="135">
        <v>313</v>
      </c>
      <c r="B136" s="227" t="s">
        <v>915</v>
      </c>
      <c r="C136" s="143"/>
      <c r="D136" s="136"/>
      <c r="E136" s="145">
        <v>7000</v>
      </c>
      <c r="F136" s="145">
        <v>7000</v>
      </c>
      <c r="G136" s="145">
        <v>350</v>
      </c>
      <c r="H136" s="145">
        <v>0</v>
      </c>
      <c r="I136" s="145">
        <v>6650</v>
      </c>
      <c r="J136" s="247"/>
    </row>
    <row r="137" spans="1:10" s="164" customFormat="1" hidden="1" x14ac:dyDescent="0.2">
      <c r="A137" s="129">
        <v>3132</v>
      </c>
      <c r="B137" s="222" t="s">
        <v>280</v>
      </c>
      <c r="C137" s="111">
        <v>12</v>
      </c>
      <c r="D137" s="112" t="s">
        <v>25</v>
      </c>
      <c r="E137" s="140">
        <v>7000</v>
      </c>
      <c r="F137" s="140">
        <v>7000</v>
      </c>
      <c r="G137" s="140">
        <v>350</v>
      </c>
      <c r="H137" s="140"/>
      <c r="I137" s="140">
        <v>6650</v>
      </c>
      <c r="J137" s="247"/>
    </row>
    <row r="138" spans="1:10" hidden="1" x14ac:dyDescent="0.2">
      <c r="A138" s="210" t="s">
        <v>976</v>
      </c>
      <c r="B138" s="211" t="s">
        <v>987</v>
      </c>
      <c r="C138" s="212"/>
      <c r="D138" s="212"/>
      <c r="E138" s="213">
        <v>104500</v>
      </c>
      <c r="F138" s="213">
        <v>104500</v>
      </c>
      <c r="G138" s="213">
        <v>3962</v>
      </c>
      <c r="H138" s="213">
        <v>1500</v>
      </c>
      <c r="I138" s="213">
        <v>102038</v>
      </c>
      <c r="J138" s="247"/>
    </row>
    <row r="139" spans="1:10" s="133" customFormat="1" hidden="1" x14ac:dyDescent="0.2">
      <c r="A139" s="126">
        <v>321</v>
      </c>
      <c r="B139" s="227" t="s">
        <v>916</v>
      </c>
      <c r="C139" s="117"/>
      <c r="D139" s="128"/>
      <c r="E139" s="145">
        <v>21000</v>
      </c>
      <c r="F139" s="145">
        <v>27300</v>
      </c>
      <c r="G139" s="145">
        <v>1050</v>
      </c>
      <c r="H139" s="145">
        <v>0</v>
      </c>
      <c r="I139" s="145">
        <v>26250</v>
      </c>
      <c r="J139" s="247"/>
    </row>
    <row r="140" spans="1:10" s="164" customFormat="1" hidden="1" x14ac:dyDescent="0.2">
      <c r="A140" s="129">
        <v>3211</v>
      </c>
      <c r="B140" s="222" t="s">
        <v>110</v>
      </c>
      <c r="C140" s="111">
        <v>12</v>
      </c>
      <c r="D140" s="112" t="s">
        <v>25</v>
      </c>
      <c r="E140" s="140">
        <v>21000</v>
      </c>
      <c r="F140" s="140">
        <v>27300</v>
      </c>
      <c r="G140" s="140">
        <v>1050</v>
      </c>
      <c r="H140" s="140"/>
      <c r="I140" s="140">
        <v>26250</v>
      </c>
      <c r="J140" s="247"/>
    </row>
    <row r="141" spans="1:10" s="164" customFormat="1" hidden="1" x14ac:dyDescent="0.2">
      <c r="A141" s="135">
        <v>322</v>
      </c>
      <c r="B141" s="227" t="s">
        <v>917</v>
      </c>
      <c r="C141" s="143"/>
      <c r="D141" s="136"/>
      <c r="E141" s="145">
        <v>1000</v>
      </c>
      <c r="F141" s="145">
        <v>1000</v>
      </c>
      <c r="G141" s="145">
        <v>50</v>
      </c>
      <c r="H141" s="145">
        <v>0</v>
      </c>
      <c r="I141" s="145">
        <v>950</v>
      </c>
      <c r="J141" s="247"/>
    </row>
    <row r="142" spans="1:10" s="164" customFormat="1" hidden="1" x14ac:dyDescent="0.2">
      <c r="A142" s="129">
        <v>3223</v>
      </c>
      <c r="B142" s="222" t="s">
        <v>115</v>
      </c>
      <c r="C142" s="111">
        <v>12</v>
      </c>
      <c r="D142" s="112" t="s">
        <v>25</v>
      </c>
      <c r="E142" s="140">
        <v>1000</v>
      </c>
      <c r="F142" s="140">
        <v>1000</v>
      </c>
      <c r="G142" s="140">
        <v>50</v>
      </c>
      <c r="H142" s="140"/>
      <c r="I142" s="140">
        <v>950</v>
      </c>
      <c r="J142" s="247"/>
    </row>
    <row r="143" spans="1:10" s="146" customFormat="1" hidden="1" x14ac:dyDescent="0.2">
      <c r="A143" s="135">
        <v>323</v>
      </c>
      <c r="B143" s="227" t="s">
        <v>918</v>
      </c>
      <c r="C143" s="143"/>
      <c r="D143" s="136"/>
      <c r="E143" s="145">
        <v>59600</v>
      </c>
      <c r="F143" s="145">
        <v>57300</v>
      </c>
      <c r="G143" s="145">
        <v>2625</v>
      </c>
      <c r="H143" s="145">
        <v>0</v>
      </c>
      <c r="I143" s="145">
        <v>54675</v>
      </c>
      <c r="J143" s="247"/>
    </row>
    <row r="144" spans="1:10" s="146" customFormat="1" hidden="1" x14ac:dyDescent="0.2">
      <c r="A144" s="129">
        <v>3237</v>
      </c>
      <c r="B144" s="222" t="s">
        <v>36</v>
      </c>
      <c r="C144" s="111">
        <v>12</v>
      </c>
      <c r="D144" s="112" t="s">
        <v>25</v>
      </c>
      <c r="E144" s="140">
        <v>52500</v>
      </c>
      <c r="F144" s="140">
        <v>52500</v>
      </c>
      <c r="G144" s="140">
        <v>2625</v>
      </c>
      <c r="H144" s="140"/>
      <c r="I144" s="140">
        <v>49875</v>
      </c>
      <c r="J144" s="247"/>
    </row>
    <row r="145" spans="1:10" s="146" customFormat="1" hidden="1" x14ac:dyDescent="0.2">
      <c r="A145" s="135">
        <v>324</v>
      </c>
      <c r="B145" s="227" t="s">
        <v>238</v>
      </c>
      <c r="C145" s="143"/>
      <c r="D145" s="136"/>
      <c r="E145" s="145">
        <v>18150</v>
      </c>
      <c r="F145" s="145">
        <v>14150</v>
      </c>
      <c r="G145" s="145">
        <v>0</v>
      </c>
      <c r="H145" s="145">
        <v>1500</v>
      </c>
      <c r="I145" s="145">
        <v>15650</v>
      </c>
      <c r="J145" s="247"/>
    </row>
    <row r="146" spans="1:10" s="146" customFormat="1" hidden="1" x14ac:dyDescent="0.2">
      <c r="A146" s="129">
        <v>3241</v>
      </c>
      <c r="B146" s="222" t="s">
        <v>238</v>
      </c>
      <c r="C146" s="111">
        <v>12</v>
      </c>
      <c r="D146" s="112" t="s">
        <v>25</v>
      </c>
      <c r="E146" s="140">
        <v>18150</v>
      </c>
      <c r="F146" s="140">
        <v>14150</v>
      </c>
      <c r="G146" s="140"/>
      <c r="H146" s="140">
        <v>1500</v>
      </c>
      <c r="I146" s="140">
        <v>15650</v>
      </c>
      <c r="J146" s="247"/>
    </row>
    <row r="147" spans="1:10" s="146" customFormat="1" hidden="1" x14ac:dyDescent="0.2">
      <c r="A147" s="135">
        <v>329</v>
      </c>
      <c r="B147" s="227" t="s">
        <v>125</v>
      </c>
      <c r="C147" s="143"/>
      <c r="D147" s="136"/>
      <c r="E147" s="145">
        <v>4750</v>
      </c>
      <c r="F147" s="145">
        <v>4750</v>
      </c>
      <c r="G147" s="145">
        <v>237</v>
      </c>
      <c r="H147" s="145">
        <v>0</v>
      </c>
      <c r="I147" s="145">
        <v>4513</v>
      </c>
      <c r="J147" s="247"/>
    </row>
    <row r="148" spans="1:10" s="146" customFormat="1" hidden="1" x14ac:dyDescent="0.2">
      <c r="A148" s="129">
        <v>3293</v>
      </c>
      <c r="B148" s="222" t="s">
        <v>124</v>
      </c>
      <c r="C148" s="111">
        <v>12</v>
      </c>
      <c r="D148" s="112" t="s">
        <v>25</v>
      </c>
      <c r="E148" s="140">
        <v>4750</v>
      </c>
      <c r="F148" s="140">
        <v>4750</v>
      </c>
      <c r="G148" s="140">
        <v>237</v>
      </c>
      <c r="H148" s="140"/>
      <c r="I148" s="140">
        <v>4513</v>
      </c>
      <c r="J148" s="247"/>
    </row>
    <row r="149" spans="1:10" s="134" customFormat="1" ht="31.5" hidden="1" x14ac:dyDescent="0.2">
      <c r="A149" s="171" t="s">
        <v>1000</v>
      </c>
      <c r="B149" s="173" t="s">
        <v>1001</v>
      </c>
      <c r="C149" s="194"/>
      <c r="D149" s="194"/>
      <c r="E149" s="174">
        <v>102600</v>
      </c>
      <c r="F149" s="174">
        <v>102600</v>
      </c>
      <c r="G149" s="174">
        <v>805</v>
      </c>
      <c r="H149" s="174">
        <v>0</v>
      </c>
      <c r="I149" s="174">
        <v>101795</v>
      </c>
      <c r="J149" s="247"/>
    </row>
    <row r="150" spans="1:10" s="115" customFormat="1" hidden="1" x14ac:dyDescent="0.2">
      <c r="A150" s="207" t="s">
        <v>956</v>
      </c>
      <c r="B150" s="205" t="s">
        <v>910</v>
      </c>
      <c r="C150" s="208"/>
      <c r="D150" s="208"/>
      <c r="E150" s="209">
        <v>2500</v>
      </c>
      <c r="F150" s="209">
        <v>2500</v>
      </c>
      <c r="G150" s="209">
        <v>125</v>
      </c>
      <c r="H150" s="209">
        <v>0</v>
      </c>
      <c r="I150" s="209">
        <v>2375</v>
      </c>
      <c r="J150" s="247"/>
    </row>
    <row r="151" spans="1:10" hidden="1" x14ac:dyDescent="0.2">
      <c r="A151" s="210" t="s">
        <v>976</v>
      </c>
      <c r="B151" s="211" t="s">
        <v>987</v>
      </c>
      <c r="C151" s="212"/>
      <c r="D151" s="212"/>
      <c r="E151" s="213">
        <v>2500</v>
      </c>
      <c r="F151" s="213">
        <v>2500</v>
      </c>
      <c r="G151" s="213">
        <v>125</v>
      </c>
      <c r="H151" s="213">
        <v>0</v>
      </c>
      <c r="I151" s="213">
        <v>2375</v>
      </c>
      <c r="J151" s="247"/>
    </row>
    <row r="152" spans="1:10" s="133" customFormat="1" hidden="1" x14ac:dyDescent="0.2">
      <c r="A152" s="126">
        <v>321</v>
      </c>
      <c r="B152" s="227" t="s">
        <v>916</v>
      </c>
      <c r="C152" s="117"/>
      <c r="D152" s="128"/>
      <c r="E152" s="145">
        <v>2000</v>
      </c>
      <c r="F152" s="145">
        <v>2000</v>
      </c>
      <c r="G152" s="145">
        <v>100</v>
      </c>
      <c r="H152" s="145">
        <v>0</v>
      </c>
      <c r="I152" s="145">
        <v>1900</v>
      </c>
      <c r="J152" s="247"/>
    </row>
    <row r="153" spans="1:10" s="164" customFormat="1" hidden="1" x14ac:dyDescent="0.2">
      <c r="A153" s="129">
        <v>3211</v>
      </c>
      <c r="B153" s="222" t="s">
        <v>110</v>
      </c>
      <c r="C153" s="111">
        <v>11</v>
      </c>
      <c r="D153" s="112" t="s">
        <v>25</v>
      </c>
      <c r="E153" s="140">
        <v>2000</v>
      </c>
      <c r="F153" s="140">
        <v>2000</v>
      </c>
      <c r="G153" s="140">
        <v>100</v>
      </c>
      <c r="H153" s="140"/>
      <c r="I153" s="140">
        <v>1900</v>
      </c>
      <c r="J153" s="247"/>
    </row>
    <row r="154" spans="1:10" s="164" customFormat="1" hidden="1" x14ac:dyDescent="0.2">
      <c r="A154" s="135">
        <v>322</v>
      </c>
      <c r="B154" s="227" t="s">
        <v>917</v>
      </c>
      <c r="C154" s="143"/>
      <c r="D154" s="136"/>
      <c r="E154" s="145">
        <v>500</v>
      </c>
      <c r="F154" s="145">
        <v>500</v>
      </c>
      <c r="G154" s="145">
        <v>25</v>
      </c>
      <c r="H154" s="145">
        <v>0</v>
      </c>
      <c r="I154" s="145">
        <v>475</v>
      </c>
      <c r="J154" s="247"/>
    </row>
    <row r="155" spans="1:10" s="164" customFormat="1" hidden="1" x14ac:dyDescent="0.2">
      <c r="A155" s="129">
        <v>3223</v>
      </c>
      <c r="B155" s="222" t="s">
        <v>115</v>
      </c>
      <c r="C155" s="111">
        <v>11</v>
      </c>
      <c r="D155" s="112" t="s">
        <v>25</v>
      </c>
      <c r="E155" s="140">
        <v>500</v>
      </c>
      <c r="F155" s="140">
        <v>500</v>
      </c>
      <c r="G155" s="140">
        <v>25</v>
      </c>
      <c r="H155" s="140"/>
      <c r="I155" s="140">
        <v>475</v>
      </c>
      <c r="J155" s="247"/>
    </row>
    <row r="156" spans="1:10" s="115" customFormat="1" hidden="1" x14ac:dyDescent="0.2">
      <c r="A156" s="207" t="s">
        <v>946</v>
      </c>
      <c r="B156" s="205" t="s">
        <v>947</v>
      </c>
      <c r="C156" s="208"/>
      <c r="D156" s="208"/>
      <c r="E156" s="209">
        <v>13600</v>
      </c>
      <c r="F156" s="209">
        <v>13600</v>
      </c>
      <c r="G156" s="209">
        <v>680</v>
      </c>
      <c r="H156" s="209">
        <v>0</v>
      </c>
      <c r="I156" s="209">
        <v>12920</v>
      </c>
      <c r="J156" s="247"/>
    </row>
    <row r="157" spans="1:10" hidden="1" x14ac:dyDescent="0.2">
      <c r="A157" s="210" t="s">
        <v>944</v>
      </c>
      <c r="B157" s="211" t="s">
        <v>986</v>
      </c>
      <c r="C157" s="212"/>
      <c r="D157" s="212"/>
      <c r="E157" s="213">
        <v>8600</v>
      </c>
      <c r="F157" s="213">
        <v>8600</v>
      </c>
      <c r="G157" s="213">
        <v>430</v>
      </c>
      <c r="H157" s="213">
        <v>0</v>
      </c>
      <c r="I157" s="213">
        <v>8170</v>
      </c>
      <c r="J157" s="247"/>
    </row>
    <row r="158" spans="1:10" s="133" customFormat="1" hidden="1" x14ac:dyDescent="0.2">
      <c r="A158" s="126">
        <v>311</v>
      </c>
      <c r="B158" s="226" t="s">
        <v>914</v>
      </c>
      <c r="C158" s="117"/>
      <c r="D158" s="128"/>
      <c r="E158" s="145">
        <v>7300</v>
      </c>
      <c r="F158" s="145">
        <v>7300</v>
      </c>
      <c r="G158" s="145">
        <v>365</v>
      </c>
      <c r="H158" s="145">
        <v>0</v>
      </c>
      <c r="I158" s="145">
        <v>6935</v>
      </c>
      <c r="J158" s="247"/>
    </row>
    <row r="159" spans="1:10" s="164" customFormat="1" hidden="1" x14ac:dyDescent="0.2">
      <c r="A159" s="129">
        <v>3111</v>
      </c>
      <c r="B159" s="222" t="s">
        <v>19</v>
      </c>
      <c r="C159" s="111">
        <v>12</v>
      </c>
      <c r="D159" s="112" t="s">
        <v>25</v>
      </c>
      <c r="E159" s="140">
        <v>7300</v>
      </c>
      <c r="F159" s="140">
        <v>7300</v>
      </c>
      <c r="G159" s="140">
        <v>365</v>
      </c>
      <c r="H159" s="140"/>
      <c r="I159" s="140">
        <v>6935</v>
      </c>
      <c r="J159" s="247"/>
    </row>
    <row r="160" spans="1:10" s="164" customFormat="1" hidden="1" x14ac:dyDescent="0.2">
      <c r="A160" s="135">
        <v>313</v>
      </c>
      <c r="B160" s="227" t="s">
        <v>915</v>
      </c>
      <c r="C160" s="143"/>
      <c r="D160" s="136"/>
      <c r="E160" s="145">
        <v>1300</v>
      </c>
      <c r="F160" s="145">
        <v>1300</v>
      </c>
      <c r="G160" s="145">
        <v>65</v>
      </c>
      <c r="H160" s="145">
        <v>0</v>
      </c>
      <c r="I160" s="145">
        <v>1235</v>
      </c>
      <c r="J160" s="247"/>
    </row>
    <row r="161" spans="1:10" s="164" customFormat="1" hidden="1" x14ac:dyDescent="0.2">
      <c r="A161" s="129">
        <v>3132</v>
      </c>
      <c r="B161" s="222" t="s">
        <v>280</v>
      </c>
      <c r="C161" s="111">
        <v>12</v>
      </c>
      <c r="D161" s="112" t="s">
        <v>25</v>
      </c>
      <c r="E161" s="140">
        <v>1300</v>
      </c>
      <c r="F161" s="140">
        <v>1300</v>
      </c>
      <c r="G161" s="140">
        <v>65</v>
      </c>
      <c r="H161" s="140"/>
      <c r="I161" s="140">
        <v>1235</v>
      </c>
      <c r="J161" s="247"/>
    </row>
    <row r="162" spans="1:10" hidden="1" x14ac:dyDescent="0.2">
      <c r="A162" s="210" t="s">
        <v>976</v>
      </c>
      <c r="B162" s="211" t="s">
        <v>987</v>
      </c>
      <c r="C162" s="212"/>
      <c r="D162" s="212"/>
      <c r="E162" s="213">
        <v>5000</v>
      </c>
      <c r="F162" s="213">
        <v>5000</v>
      </c>
      <c r="G162" s="213">
        <v>250</v>
      </c>
      <c r="H162" s="213">
        <v>0</v>
      </c>
      <c r="I162" s="213">
        <v>4750</v>
      </c>
      <c r="J162" s="247"/>
    </row>
    <row r="163" spans="1:10" s="133" customFormat="1" hidden="1" x14ac:dyDescent="0.2">
      <c r="A163" s="126">
        <v>321</v>
      </c>
      <c r="B163" s="227" t="s">
        <v>916</v>
      </c>
      <c r="C163" s="117"/>
      <c r="D163" s="128"/>
      <c r="E163" s="145">
        <v>3800</v>
      </c>
      <c r="F163" s="145">
        <v>3800</v>
      </c>
      <c r="G163" s="145">
        <v>190</v>
      </c>
      <c r="H163" s="145">
        <v>0</v>
      </c>
      <c r="I163" s="145">
        <v>3610</v>
      </c>
      <c r="J163" s="247"/>
    </row>
    <row r="164" spans="1:10" s="164" customFormat="1" hidden="1" x14ac:dyDescent="0.2">
      <c r="A164" s="129">
        <v>3211</v>
      </c>
      <c r="B164" s="222" t="s">
        <v>110</v>
      </c>
      <c r="C164" s="111">
        <v>12</v>
      </c>
      <c r="D164" s="112" t="s">
        <v>25</v>
      </c>
      <c r="E164" s="140">
        <v>3800</v>
      </c>
      <c r="F164" s="140">
        <v>3800</v>
      </c>
      <c r="G164" s="140">
        <v>190</v>
      </c>
      <c r="H164" s="140"/>
      <c r="I164" s="140">
        <v>3610</v>
      </c>
      <c r="J164" s="247"/>
    </row>
    <row r="165" spans="1:10" s="164" customFormat="1" hidden="1" x14ac:dyDescent="0.2">
      <c r="A165" s="135">
        <v>322</v>
      </c>
      <c r="B165" s="227" t="s">
        <v>917</v>
      </c>
      <c r="C165" s="143"/>
      <c r="D165" s="136"/>
      <c r="E165" s="145">
        <v>1000</v>
      </c>
      <c r="F165" s="145">
        <v>1000</v>
      </c>
      <c r="G165" s="145">
        <v>50</v>
      </c>
      <c r="H165" s="145">
        <v>0</v>
      </c>
      <c r="I165" s="145">
        <v>950</v>
      </c>
      <c r="J165" s="247"/>
    </row>
    <row r="166" spans="1:10" s="164" customFormat="1" hidden="1" x14ac:dyDescent="0.2">
      <c r="A166" s="129">
        <v>3223</v>
      </c>
      <c r="B166" s="222" t="s">
        <v>115</v>
      </c>
      <c r="C166" s="111">
        <v>12</v>
      </c>
      <c r="D166" s="112" t="s">
        <v>25</v>
      </c>
      <c r="E166" s="140">
        <v>1000</v>
      </c>
      <c r="F166" s="140">
        <v>1000</v>
      </c>
      <c r="G166" s="140">
        <v>50</v>
      </c>
      <c r="H166" s="140"/>
      <c r="I166" s="140">
        <v>950</v>
      </c>
      <c r="J166" s="247"/>
    </row>
    <row r="167" spans="1:10" s="146" customFormat="1" hidden="1" x14ac:dyDescent="0.2">
      <c r="A167" s="135">
        <v>323</v>
      </c>
      <c r="B167" s="227" t="s">
        <v>918</v>
      </c>
      <c r="C167" s="143"/>
      <c r="D167" s="136"/>
      <c r="E167" s="145">
        <v>200</v>
      </c>
      <c r="F167" s="145">
        <v>200</v>
      </c>
      <c r="G167" s="145">
        <v>10</v>
      </c>
      <c r="H167" s="145">
        <v>0</v>
      </c>
      <c r="I167" s="145">
        <v>190</v>
      </c>
      <c r="J167" s="247"/>
    </row>
    <row r="168" spans="1:10" s="146" customFormat="1" hidden="1" x14ac:dyDescent="0.2">
      <c r="A168" s="129">
        <v>3236</v>
      </c>
      <c r="B168" s="222" t="s">
        <v>121</v>
      </c>
      <c r="C168" s="111">
        <v>12</v>
      </c>
      <c r="D168" s="112" t="s">
        <v>25</v>
      </c>
      <c r="E168" s="140">
        <v>200</v>
      </c>
      <c r="F168" s="140">
        <v>200</v>
      </c>
      <c r="G168" s="140">
        <v>10</v>
      </c>
      <c r="H168" s="140"/>
      <c r="I168" s="140">
        <v>190</v>
      </c>
      <c r="J168" s="247"/>
    </row>
    <row r="169" spans="1:10" ht="31.5" hidden="1" x14ac:dyDescent="0.2">
      <c r="A169" s="171" t="s">
        <v>88</v>
      </c>
      <c r="B169" s="173" t="s">
        <v>216</v>
      </c>
      <c r="C169" s="194"/>
      <c r="D169" s="194"/>
      <c r="E169" s="174">
        <v>4000000</v>
      </c>
      <c r="F169" s="174">
        <v>3550000</v>
      </c>
      <c r="G169" s="174">
        <v>40740</v>
      </c>
      <c r="H169" s="174">
        <v>0</v>
      </c>
      <c r="I169" s="174">
        <v>3509260</v>
      </c>
      <c r="J169" s="247"/>
    </row>
    <row r="170" spans="1:10" s="195" customFormat="1" hidden="1" x14ac:dyDescent="0.2">
      <c r="A170" s="205">
        <v>11</v>
      </c>
      <c r="B170" s="205" t="s">
        <v>910</v>
      </c>
      <c r="C170" s="206"/>
      <c r="D170" s="206"/>
      <c r="E170" s="209">
        <v>4000000</v>
      </c>
      <c r="F170" s="209">
        <v>3550000</v>
      </c>
      <c r="G170" s="209">
        <v>40740</v>
      </c>
      <c r="H170" s="209">
        <v>0</v>
      </c>
      <c r="I170" s="209">
        <v>3509260</v>
      </c>
      <c r="J170" s="247"/>
    </row>
    <row r="171" spans="1:10" hidden="1" x14ac:dyDescent="0.2">
      <c r="A171" s="210" t="s">
        <v>983</v>
      </c>
      <c r="B171" s="211" t="s">
        <v>990</v>
      </c>
      <c r="C171" s="212"/>
      <c r="D171" s="212"/>
      <c r="E171" s="213">
        <v>4000000</v>
      </c>
      <c r="F171" s="213">
        <v>3550000</v>
      </c>
      <c r="G171" s="213">
        <v>40740</v>
      </c>
      <c r="H171" s="213">
        <v>0</v>
      </c>
      <c r="I171" s="213">
        <v>3509260</v>
      </c>
      <c r="J171" s="247"/>
    </row>
    <row r="172" spans="1:10" s="115" customFormat="1" hidden="1" x14ac:dyDescent="0.2">
      <c r="A172" s="119">
        <v>363</v>
      </c>
      <c r="B172" s="227" t="s">
        <v>926</v>
      </c>
      <c r="C172" s="117"/>
      <c r="D172" s="118"/>
      <c r="E172" s="120">
        <v>4000000</v>
      </c>
      <c r="F172" s="120">
        <v>3550000</v>
      </c>
      <c r="G172" s="120">
        <v>40740</v>
      </c>
      <c r="H172" s="120">
        <v>0</v>
      </c>
      <c r="I172" s="120">
        <v>3509260</v>
      </c>
      <c r="J172" s="247"/>
    </row>
    <row r="173" spans="1:10" s="142" customFormat="1" ht="15" hidden="1" x14ac:dyDescent="0.2">
      <c r="A173" s="123">
        <v>3631</v>
      </c>
      <c r="B173" s="222" t="s">
        <v>233</v>
      </c>
      <c r="C173" s="111">
        <v>11</v>
      </c>
      <c r="D173" s="122" t="s">
        <v>25</v>
      </c>
      <c r="E173" s="147">
        <v>1000000</v>
      </c>
      <c r="F173" s="147">
        <v>1000000</v>
      </c>
      <c r="G173" s="147">
        <v>40740</v>
      </c>
      <c r="H173" s="147"/>
      <c r="I173" s="147">
        <v>959260</v>
      </c>
      <c r="J173" s="247"/>
    </row>
    <row r="174" spans="1:10" ht="47.25" hidden="1" x14ac:dyDescent="0.2">
      <c r="A174" s="171" t="s">
        <v>169</v>
      </c>
      <c r="B174" s="173" t="s">
        <v>617</v>
      </c>
      <c r="C174" s="194"/>
      <c r="D174" s="194"/>
      <c r="E174" s="174">
        <v>70000</v>
      </c>
      <c r="F174" s="174">
        <v>70000</v>
      </c>
      <c r="G174" s="174">
        <v>3250</v>
      </c>
      <c r="H174" s="174">
        <v>0</v>
      </c>
      <c r="I174" s="174">
        <v>66750</v>
      </c>
      <c r="J174" s="247"/>
    </row>
    <row r="175" spans="1:10" s="195" customFormat="1" hidden="1" x14ac:dyDescent="0.2">
      <c r="A175" s="205">
        <v>11</v>
      </c>
      <c r="B175" s="205" t="s">
        <v>910</v>
      </c>
      <c r="C175" s="206"/>
      <c r="D175" s="206"/>
      <c r="E175" s="209">
        <v>70000</v>
      </c>
      <c r="F175" s="209">
        <v>70000</v>
      </c>
      <c r="G175" s="209">
        <v>3250</v>
      </c>
      <c r="H175" s="209">
        <v>0</v>
      </c>
      <c r="I175" s="209">
        <v>66750</v>
      </c>
      <c r="J175" s="247"/>
    </row>
    <row r="176" spans="1:10" ht="31.5" hidden="1" x14ac:dyDescent="0.2">
      <c r="A176" s="210" t="s">
        <v>984</v>
      </c>
      <c r="B176" s="211" t="s">
        <v>991</v>
      </c>
      <c r="C176" s="212"/>
      <c r="D176" s="212"/>
      <c r="E176" s="213">
        <v>65000</v>
      </c>
      <c r="F176" s="213">
        <v>65000</v>
      </c>
      <c r="G176" s="213">
        <v>3250</v>
      </c>
      <c r="H176" s="213">
        <v>0</v>
      </c>
      <c r="I176" s="213">
        <v>61750</v>
      </c>
      <c r="J176" s="247"/>
    </row>
    <row r="177" spans="1:10" s="115" customFormat="1" hidden="1" x14ac:dyDescent="0.2">
      <c r="A177" s="119">
        <v>372</v>
      </c>
      <c r="B177" s="227" t="s">
        <v>920</v>
      </c>
      <c r="C177" s="117"/>
      <c r="D177" s="118"/>
      <c r="E177" s="120">
        <v>65000</v>
      </c>
      <c r="F177" s="120">
        <v>65000</v>
      </c>
      <c r="G177" s="120">
        <v>3250</v>
      </c>
      <c r="H177" s="120">
        <v>0</v>
      </c>
      <c r="I177" s="120">
        <v>61750</v>
      </c>
      <c r="J177" s="247"/>
    </row>
    <row r="178" spans="1:10" s="142" customFormat="1" ht="15" hidden="1" x14ac:dyDescent="0.2">
      <c r="A178" s="123">
        <v>3721</v>
      </c>
      <c r="B178" s="222" t="s">
        <v>149</v>
      </c>
      <c r="C178" s="111">
        <v>11</v>
      </c>
      <c r="D178" s="122" t="s">
        <v>25</v>
      </c>
      <c r="E178" s="147">
        <v>65000</v>
      </c>
      <c r="F178" s="147">
        <v>65000</v>
      </c>
      <c r="G178" s="147">
        <v>3250</v>
      </c>
      <c r="H178" s="147"/>
      <c r="I178" s="147">
        <v>61750</v>
      </c>
      <c r="J178" s="247"/>
    </row>
    <row r="179" spans="1:10" ht="31.5" hidden="1" x14ac:dyDescent="0.2">
      <c r="A179" s="171" t="s">
        <v>2</v>
      </c>
      <c r="B179" s="173" t="s">
        <v>616</v>
      </c>
      <c r="C179" s="194"/>
      <c r="D179" s="194"/>
      <c r="E179" s="174">
        <v>1292000</v>
      </c>
      <c r="F179" s="174">
        <v>1292000</v>
      </c>
      <c r="G179" s="174">
        <v>60969</v>
      </c>
      <c r="H179" s="174">
        <v>0</v>
      </c>
      <c r="I179" s="174">
        <v>1231031</v>
      </c>
      <c r="J179" s="247"/>
    </row>
    <row r="180" spans="1:10" s="195" customFormat="1" hidden="1" x14ac:dyDescent="0.2">
      <c r="A180" s="205">
        <v>11</v>
      </c>
      <c r="B180" s="205" t="s">
        <v>910</v>
      </c>
      <c r="C180" s="206"/>
      <c r="D180" s="206"/>
      <c r="E180" s="209">
        <v>1292000</v>
      </c>
      <c r="F180" s="209">
        <v>1292000</v>
      </c>
      <c r="G180" s="209">
        <v>60969</v>
      </c>
      <c r="H180" s="209">
        <v>0</v>
      </c>
      <c r="I180" s="209">
        <v>1231031</v>
      </c>
      <c r="J180" s="247"/>
    </row>
    <row r="181" spans="1:10" hidden="1" x14ac:dyDescent="0.2">
      <c r="A181" s="210" t="s">
        <v>976</v>
      </c>
      <c r="B181" s="211" t="s">
        <v>987</v>
      </c>
      <c r="C181" s="212"/>
      <c r="D181" s="212"/>
      <c r="E181" s="213">
        <v>1292000</v>
      </c>
      <c r="F181" s="213">
        <v>1292000</v>
      </c>
      <c r="G181" s="213">
        <v>60969</v>
      </c>
      <c r="H181" s="213">
        <v>0</v>
      </c>
      <c r="I181" s="213">
        <v>1231031</v>
      </c>
      <c r="J181" s="247"/>
    </row>
    <row r="182" spans="1:10" s="115" customFormat="1" hidden="1" x14ac:dyDescent="0.2">
      <c r="A182" s="119">
        <v>323</v>
      </c>
      <c r="B182" s="227" t="s">
        <v>918</v>
      </c>
      <c r="C182" s="117"/>
      <c r="D182" s="118"/>
      <c r="E182" s="120">
        <v>750000</v>
      </c>
      <c r="F182" s="120">
        <v>750000</v>
      </c>
      <c r="G182" s="120">
        <v>37500</v>
      </c>
      <c r="H182" s="120">
        <v>0</v>
      </c>
      <c r="I182" s="120">
        <v>712500</v>
      </c>
      <c r="J182" s="247"/>
    </row>
    <row r="183" spans="1:10" s="142" customFormat="1" ht="15" hidden="1" x14ac:dyDescent="0.2">
      <c r="A183" s="123">
        <v>3235</v>
      </c>
      <c r="B183" s="222" t="s">
        <v>42</v>
      </c>
      <c r="C183" s="111">
        <v>11</v>
      </c>
      <c r="D183" s="122" t="s">
        <v>25</v>
      </c>
      <c r="E183" s="147">
        <v>750000</v>
      </c>
      <c r="F183" s="147">
        <v>750000</v>
      </c>
      <c r="G183" s="147">
        <v>37500</v>
      </c>
      <c r="H183" s="147"/>
      <c r="I183" s="147">
        <v>712500</v>
      </c>
      <c r="J183" s="247"/>
    </row>
    <row r="184" spans="1:10" s="115" customFormat="1" hidden="1" x14ac:dyDescent="0.2">
      <c r="A184" s="119">
        <v>329</v>
      </c>
      <c r="B184" s="227" t="s">
        <v>125</v>
      </c>
      <c r="C184" s="117"/>
      <c r="D184" s="118"/>
      <c r="E184" s="120">
        <v>542000</v>
      </c>
      <c r="F184" s="120">
        <v>542000</v>
      </c>
      <c r="G184" s="120">
        <v>23469</v>
      </c>
      <c r="H184" s="120">
        <v>0</v>
      </c>
      <c r="I184" s="120">
        <v>518531</v>
      </c>
      <c r="J184" s="247"/>
    </row>
    <row r="185" spans="1:10" s="146" customFormat="1" hidden="1" x14ac:dyDescent="0.2">
      <c r="A185" s="123">
        <v>3294</v>
      </c>
      <c r="B185" s="222" t="s">
        <v>610</v>
      </c>
      <c r="C185" s="111">
        <v>11</v>
      </c>
      <c r="D185" s="122" t="s">
        <v>25</v>
      </c>
      <c r="E185" s="147">
        <v>542000</v>
      </c>
      <c r="F185" s="147">
        <v>542000</v>
      </c>
      <c r="G185" s="147">
        <v>23469</v>
      </c>
      <c r="H185" s="147"/>
      <c r="I185" s="147">
        <v>518531</v>
      </c>
      <c r="J185" s="247"/>
    </row>
    <row r="186" spans="1:10" s="115" customFormat="1" ht="31.5" hidden="1" x14ac:dyDescent="0.2">
      <c r="A186" s="170" t="s">
        <v>609</v>
      </c>
      <c r="B186" s="173" t="s">
        <v>607</v>
      </c>
      <c r="C186" s="194"/>
      <c r="D186" s="194"/>
      <c r="E186" s="174">
        <v>900000</v>
      </c>
      <c r="F186" s="174">
        <v>900000</v>
      </c>
      <c r="G186" s="174">
        <v>45000</v>
      </c>
      <c r="H186" s="174">
        <v>0</v>
      </c>
      <c r="I186" s="174">
        <v>855000</v>
      </c>
      <c r="J186" s="247"/>
    </row>
    <row r="187" spans="1:10" s="195" customFormat="1" hidden="1" x14ac:dyDescent="0.2">
      <c r="A187" s="205">
        <v>11</v>
      </c>
      <c r="B187" s="205" t="s">
        <v>910</v>
      </c>
      <c r="C187" s="206"/>
      <c r="D187" s="206"/>
      <c r="E187" s="209">
        <v>900000</v>
      </c>
      <c r="F187" s="209">
        <v>900000</v>
      </c>
      <c r="G187" s="209">
        <v>45000</v>
      </c>
      <c r="H187" s="209">
        <v>0</v>
      </c>
      <c r="I187" s="209">
        <v>855000</v>
      </c>
      <c r="J187" s="247"/>
    </row>
    <row r="188" spans="1:10" hidden="1" x14ac:dyDescent="0.2">
      <c r="A188" s="210" t="s">
        <v>976</v>
      </c>
      <c r="B188" s="211" t="s">
        <v>987</v>
      </c>
      <c r="C188" s="212"/>
      <c r="D188" s="212"/>
      <c r="E188" s="213">
        <v>200000</v>
      </c>
      <c r="F188" s="213">
        <v>200000</v>
      </c>
      <c r="G188" s="213">
        <v>10000</v>
      </c>
      <c r="H188" s="213">
        <v>0</v>
      </c>
      <c r="I188" s="213">
        <v>190000</v>
      </c>
      <c r="J188" s="247"/>
    </row>
    <row r="189" spans="1:10" s="115" customFormat="1" hidden="1" x14ac:dyDescent="0.2">
      <c r="A189" s="119">
        <v>323</v>
      </c>
      <c r="B189" s="227" t="s">
        <v>918</v>
      </c>
      <c r="C189" s="117"/>
      <c r="D189" s="118"/>
      <c r="E189" s="120">
        <v>200000</v>
      </c>
      <c r="F189" s="120">
        <v>200000</v>
      </c>
      <c r="G189" s="120">
        <v>10000</v>
      </c>
      <c r="H189" s="120">
        <v>0</v>
      </c>
      <c r="I189" s="120">
        <v>190000</v>
      </c>
      <c r="J189" s="247"/>
    </row>
    <row r="190" spans="1:10" s="142" customFormat="1" ht="15" hidden="1" x14ac:dyDescent="0.2">
      <c r="A190" s="123">
        <v>3237</v>
      </c>
      <c r="B190" s="222" t="s">
        <v>36</v>
      </c>
      <c r="C190" s="111">
        <v>11</v>
      </c>
      <c r="D190" s="122" t="s">
        <v>25</v>
      </c>
      <c r="E190" s="147">
        <v>100000</v>
      </c>
      <c r="F190" s="147">
        <v>100000</v>
      </c>
      <c r="G190" s="147">
        <v>5000</v>
      </c>
      <c r="H190" s="147"/>
      <c r="I190" s="147">
        <v>95000</v>
      </c>
      <c r="J190" s="247"/>
    </row>
    <row r="191" spans="1:10" s="142" customFormat="1" ht="15" hidden="1" x14ac:dyDescent="0.2">
      <c r="A191" s="139">
        <v>3238</v>
      </c>
      <c r="B191" s="223" t="s">
        <v>122</v>
      </c>
      <c r="C191" s="137">
        <v>11</v>
      </c>
      <c r="D191" s="138" t="s">
        <v>25</v>
      </c>
      <c r="E191" s="147">
        <v>100000</v>
      </c>
      <c r="F191" s="147">
        <v>100000</v>
      </c>
      <c r="G191" s="147">
        <v>5000</v>
      </c>
      <c r="H191" s="147"/>
      <c r="I191" s="147">
        <v>95000</v>
      </c>
      <c r="J191" s="247"/>
    </row>
    <row r="192" spans="1:10" hidden="1" x14ac:dyDescent="0.2">
      <c r="A192" s="210" t="s">
        <v>979</v>
      </c>
      <c r="B192" s="211" t="s">
        <v>993</v>
      </c>
      <c r="C192" s="212"/>
      <c r="D192" s="212"/>
      <c r="E192" s="213">
        <v>700000</v>
      </c>
      <c r="F192" s="213">
        <v>700000</v>
      </c>
      <c r="G192" s="213">
        <v>35000</v>
      </c>
      <c r="H192" s="213">
        <v>0</v>
      </c>
      <c r="I192" s="213">
        <v>665000</v>
      </c>
      <c r="J192" s="247"/>
    </row>
    <row r="193" spans="1:10" s="115" customFormat="1" hidden="1" x14ac:dyDescent="0.2">
      <c r="A193" s="119">
        <v>412</v>
      </c>
      <c r="B193" s="227" t="s">
        <v>935</v>
      </c>
      <c r="C193" s="117"/>
      <c r="D193" s="118"/>
      <c r="E193" s="120">
        <v>700000</v>
      </c>
      <c r="F193" s="120">
        <v>700000</v>
      </c>
      <c r="G193" s="120">
        <v>35000</v>
      </c>
      <c r="H193" s="120">
        <v>0</v>
      </c>
      <c r="I193" s="120">
        <v>665000</v>
      </c>
      <c r="J193" s="247"/>
    </row>
    <row r="194" spans="1:10" s="142" customFormat="1" ht="15" hidden="1" x14ac:dyDescent="0.2">
      <c r="A194" s="123">
        <v>4126</v>
      </c>
      <c r="B194" s="222" t="s">
        <v>4</v>
      </c>
      <c r="C194" s="111">
        <v>11</v>
      </c>
      <c r="D194" s="122" t="s">
        <v>25</v>
      </c>
      <c r="E194" s="147">
        <v>700000</v>
      </c>
      <c r="F194" s="147">
        <v>700000</v>
      </c>
      <c r="G194" s="147">
        <v>35000</v>
      </c>
      <c r="H194" s="147"/>
      <c r="I194" s="147">
        <v>665000</v>
      </c>
      <c r="J194" s="247"/>
    </row>
    <row r="195" spans="1:10" s="134" customFormat="1" ht="31.5" hidden="1" x14ac:dyDescent="0.2">
      <c r="A195" s="171" t="s">
        <v>75</v>
      </c>
      <c r="B195" s="173" t="s">
        <v>92</v>
      </c>
      <c r="C195" s="194"/>
      <c r="D195" s="194"/>
      <c r="E195" s="174">
        <v>20155900</v>
      </c>
      <c r="F195" s="174">
        <v>20080900</v>
      </c>
      <c r="G195" s="174">
        <v>946795</v>
      </c>
      <c r="H195" s="174">
        <v>0</v>
      </c>
      <c r="I195" s="174">
        <v>19134105</v>
      </c>
      <c r="J195" s="247"/>
    </row>
    <row r="196" spans="1:10" s="195" customFormat="1" hidden="1" x14ac:dyDescent="0.2">
      <c r="A196" s="205">
        <v>11</v>
      </c>
      <c r="B196" s="205" t="s">
        <v>910</v>
      </c>
      <c r="C196" s="206"/>
      <c r="D196" s="206"/>
      <c r="E196" s="209">
        <v>20155900</v>
      </c>
      <c r="F196" s="209">
        <v>20080900</v>
      </c>
      <c r="G196" s="209">
        <v>946795</v>
      </c>
      <c r="H196" s="209">
        <v>0</v>
      </c>
      <c r="I196" s="209">
        <v>19134105</v>
      </c>
      <c r="J196" s="247"/>
    </row>
    <row r="197" spans="1:10" hidden="1" x14ac:dyDescent="0.2">
      <c r="A197" s="210" t="s">
        <v>976</v>
      </c>
      <c r="B197" s="211" t="s">
        <v>987</v>
      </c>
      <c r="C197" s="212"/>
      <c r="D197" s="212"/>
      <c r="E197" s="213">
        <v>19625900</v>
      </c>
      <c r="F197" s="213">
        <v>19625900</v>
      </c>
      <c r="G197" s="213">
        <v>946295</v>
      </c>
      <c r="H197" s="213">
        <v>0</v>
      </c>
      <c r="I197" s="213">
        <v>18679605</v>
      </c>
      <c r="J197" s="247"/>
    </row>
    <row r="198" spans="1:10" s="134" customFormat="1" hidden="1" x14ac:dyDescent="0.2">
      <c r="A198" s="119">
        <v>322</v>
      </c>
      <c r="B198" s="227" t="s">
        <v>917</v>
      </c>
      <c r="C198" s="117"/>
      <c r="D198" s="128"/>
      <c r="E198" s="120">
        <v>100000</v>
      </c>
      <c r="F198" s="120">
        <v>100000</v>
      </c>
      <c r="G198" s="120">
        <v>5000</v>
      </c>
      <c r="H198" s="120">
        <v>0</v>
      </c>
      <c r="I198" s="120">
        <v>95000</v>
      </c>
      <c r="J198" s="247"/>
    </row>
    <row r="199" spans="1:10" s="153" customFormat="1" ht="15" hidden="1" x14ac:dyDescent="0.2">
      <c r="A199" s="139">
        <v>3224</v>
      </c>
      <c r="B199" s="223" t="s">
        <v>144</v>
      </c>
      <c r="C199" s="137">
        <v>11</v>
      </c>
      <c r="D199" s="150" t="s">
        <v>25</v>
      </c>
      <c r="E199" s="140">
        <v>70000</v>
      </c>
      <c r="F199" s="140">
        <v>70000</v>
      </c>
      <c r="G199" s="140">
        <v>3500</v>
      </c>
      <c r="H199" s="140"/>
      <c r="I199" s="140">
        <v>66500</v>
      </c>
      <c r="J199" s="247"/>
    </row>
    <row r="200" spans="1:10" s="153" customFormat="1" ht="15" hidden="1" x14ac:dyDescent="0.2">
      <c r="A200" s="139">
        <v>3225</v>
      </c>
      <c r="B200" s="223" t="s">
        <v>151</v>
      </c>
      <c r="C200" s="137">
        <v>11</v>
      </c>
      <c r="D200" s="150" t="s">
        <v>25</v>
      </c>
      <c r="E200" s="140">
        <v>30000</v>
      </c>
      <c r="F200" s="140">
        <v>30000</v>
      </c>
      <c r="G200" s="140">
        <v>1500</v>
      </c>
      <c r="H200" s="140"/>
      <c r="I200" s="140">
        <v>28500</v>
      </c>
      <c r="J200" s="247"/>
    </row>
    <row r="201" spans="1:10" s="134" customFormat="1" hidden="1" x14ac:dyDescent="0.2">
      <c r="A201" s="119">
        <v>323</v>
      </c>
      <c r="B201" s="227" t="s">
        <v>918</v>
      </c>
      <c r="C201" s="117"/>
      <c r="D201" s="128"/>
      <c r="E201" s="120">
        <v>19425900</v>
      </c>
      <c r="F201" s="120">
        <v>19425900</v>
      </c>
      <c r="G201" s="120">
        <v>941295</v>
      </c>
      <c r="H201" s="120">
        <v>0</v>
      </c>
      <c r="I201" s="120">
        <v>18484605</v>
      </c>
      <c r="J201" s="247"/>
    </row>
    <row r="202" spans="1:10" s="153" customFormat="1" ht="15" hidden="1" x14ac:dyDescent="0.2">
      <c r="A202" s="123">
        <v>3232</v>
      </c>
      <c r="B202" s="222" t="s">
        <v>118</v>
      </c>
      <c r="C202" s="111">
        <v>11</v>
      </c>
      <c r="D202" s="112" t="s">
        <v>25</v>
      </c>
      <c r="E202" s="140">
        <v>17575900</v>
      </c>
      <c r="F202" s="140">
        <v>17575900</v>
      </c>
      <c r="G202" s="140">
        <v>878795</v>
      </c>
      <c r="H202" s="140"/>
      <c r="I202" s="140">
        <v>16697105</v>
      </c>
      <c r="J202" s="247"/>
    </row>
    <row r="203" spans="1:10" s="153" customFormat="1" ht="15" hidden="1" x14ac:dyDescent="0.2">
      <c r="A203" s="123">
        <v>3235</v>
      </c>
      <c r="B203" s="222" t="s">
        <v>42</v>
      </c>
      <c r="C203" s="111">
        <v>11</v>
      </c>
      <c r="D203" s="112" t="s">
        <v>25</v>
      </c>
      <c r="E203" s="140">
        <v>70000</v>
      </c>
      <c r="F203" s="140">
        <v>70000</v>
      </c>
      <c r="G203" s="140">
        <v>3500</v>
      </c>
      <c r="H203" s="140"/>
      <c r="I203" s="140">
        <v>66500</v>
      </c>
      <c r="J203" s="247"/>
    </row>
    <row r="204" spans="1:10" s="153" customFormat="1" ht="15" hidden="1" x14ac:dyDescent="0.2">
      <c r="A204" s="123">
        <v>3237</v>
      </c>
      <c r="B204" s="222" t="s">
        <v>36</v>
      </c>
      <c r="C204" s="111">
        <v>11</v>
      </c>
      <c r="D204" s="112" t="s">
        <v>25</v>
      </c>
      <c r="E204" s="140">
        <v>1600000</v>
      </c>
      <c r="F204" s="140">
        <v>1600000</v>
      </c>
      <c r="G204" s="140">
        <v>50000</v>
      </c>
      <c r="H204" s="140"/>
      <c r="I204" s="140">
        <v>1550000</v>
      </c>
      <c r="J204" s="247"/>
    </row>
    <row r="205" spans="1:10" s="153" customFormat="1" ht="15" hidden="1" x14ac:dyDescent="0.2">
      <c r="A205" s="123">
        <v>3238</v>
      </c>
      <c r="B205" s="222" t="s">
        <v>122</v>
      </c>
      <c r="C205" s="111">
        <v>11</v>
      </c>
      <c r="D205" s="112" t="s">
        <v>25</v>
      </c>
      <c r="E205" s="140">
        <v>180000</v>
      </c>
      <c r="F205" s="140">
        <v>180000</v>
      </c>
      <c r="G205" s="140">
        <v>9000</v>
      </c>
      <c r="H205" s="140"/>
      <c r="I205" s="140">
        <v>171000</v>
      </c>
      <c r="J205" s="247"/>
    </row>
    <row r="206" spans="1:10" hidden="1" x14ac:dyDescent="0.2">
      <c r="A206" s="210" t="s">
        <v>977</v>
      </c>
      <c r="B206" s="211" t="s">
        <v>994</v>
      </c>
      <c r="C206" s="212"/>
      <c r="D206" s="212"/>
      <c r="E206" s="213">
        <v>10000</v>
      </c>
      <c r="F206" s="213">
        <v>10000</v>
      </c>
      <c r="G206" s="213">
        <v>500</v>
      </c>
      <c r="H206" s="213">
        <v>0</v>
      </c>
      <c r="I206" s="213">
        <v>9500</v>
      </c>
      <c r="J206" s="247"/>
    </row>
    <row r="207" spans="1:10" s="134" customFormat="1" hidden="1" x14ac:dyDescent="0.2">
      <c r="A207" s="119">
        <v>426</v>
      </c>
      <c r="B207" s="227" t="s">
        <v>939</v>
      </c>
      <c r="C207" s="117"/>
      <c r="D207" s="128"/>
      <c r="E207" s="121">
        <v>10000</v>
      </c>
      <c r="F207" s="121">
        <v>10000</v>
      </c>
      <c r="G207" s="121">
        <v>500</v>
      </c>
      <c r="H207" s="121">
        <v>0</v>
      </c>
      <c r="I207" s="121">
        <v>9500</v>
      </c>
      <c r="J207" s="247"/>
    </row>
    <row r="208" spans="1:10" s="153" customFormat="1" ht="15" hidden="1" x14ac:dyDescent="0.2">
      <c r="A208" s="123">
        <v>4262</v>
      </c>
      <c r="B208" s="222" t="s">
        <v>135</v>
      </c>
      <c r="C208" s="111">
        <v>11</v>
      </c>
      <c r="D208" s="112" t="s">
        <v>25</v>
      </c>
      <c r="E208" s="141">
        <v>10000</v>
      </c>
      <c r="F208" s="141">
        <v>10000</v>
      </c>
      <c r="G208" s="141">
        <v>500</v>
      </c>
      <c r="H208" s="141"/>
      <c r="I208" s="141">
        <v>9500</v>
      </c>
      <c r="J208" s="247"/>
    </row>
    <row r="209" spans="1:10" s="134" customFormat="1" ht="31.5" hidden="1" x14ac:dyDescent="0.2">
      <c r="A209" s="171" t="s">
        <v>666</v>
      </c>
      <c r="B209" s="173" t="s">
        <v>667</v>
      </c>
      <c r="C209" s="194"/>
      <c r="D209" s="194"/>
      <c r="E209" s="174">
        <v>1197500</v>
      </c>
      <c r="F209" s="174">
        <v>1197500</v>
      </c>
      <c r="G209" s="174">
        <v>2091</v>
      </c>
      <c r="H209" s="174">
        <v>0</v>
      </c>
      <c r="I209" s="174">
        <v>1195409</v>
      </c>
      <c r="J209" s="247"/>
    </row>
    <row r="210" spans="1:10" s="115" customFormat="1" hidden="1" x14ac:dyDescent="0.2">
      <c r="A210" s="207" t="s">
        <v>946</v>
      </c>
      <c r="B210" s="205" t="s">
        <v>947</v>
      </c>
      <c r="C210" s="208"/>
      <c r="D210" s="208"/>
      <c r="E210" s="209">
        <v>188500</v>
      </c>
      <c r="F210" s="209">
        <v>188500</v>
      </c>
      <c r="G210" s="209">
        <v>2091</v>
      </c>
      <c r="H210" s="209">
        <v>0</v>
      </c>
      <c r="I210" s="209">
        <v>186409</v>
      </c>
      <c r="J210" s="247"/>
    </row>
    <row r="211" spans="1:10" hidden="1" x14ac:dyDescent="0.2">
      <c r="A211" s="210" t="s">
        <v>944</v>
      </c>
      <c r="B211" s="211" t="s">
        <v>986</v>
      </c>
      <c r="C211" s="212"/>
      <c r="D211" s="212"/>
      <c r="E211" s="213">
        <v>8500</v>
      </c>
      <c r="F211" s="213">
        <v>8500</v>
      </c>
      <c r="G211" s="213">
        <v>425</v>
      </c>
      <c r="H211" s="213">
        <v>0</v>
      </c>
      <c r="I211" s="213">
        <v>8075</v>
      </c>
      <c r="J211" s="247"/>
    </row>
    <row r="212" spans="1:10" s="134" customFormat="1" hidden="1" x14ac:dyDescent="0.2">
      <c r="A212" s="160">
        <v>311</v>
      </c>
      <c r="B212" s="226" t="s">
        <v>914</v>
      </c>
      <c r="C212" s="158"/>
      <c r="D212" s="159"/>
      <c r="E212" s="145">
        <v>7000</v>
      </c>
      <c r="F212" s="145">
        <v>7000</v>
      </c>
      <c r="G212" s="145">
        <v>350</v>
      </c>
      <c r="H212" s="145">
        <v>0</v>
      </c>
      <c r="I212" s="145">
        <v>6650</v>
      </c>
      <c r="J212" s="247"/>
    </row>
    <row r="213" spans="1:10" s="153" customFormat="1" ht="15" hidden="1" x14ac:dyDescent="0.2">
      <c r="A213" s="129">
        <v>3111</v>
      </c>
      <c r="B213" s="222" t="s">
        <v>19</v>
      </c>
      <c r="C213" s="111">
        <v>12</v>
      </c>
      <c r="D213" s="112" t="s">
        <v>25</v>
      </c>
      <c r="E213" s="147">
        <v>7000</v>
      </c>
      <c r="F213" s="147">
        <v>7000</v>
      </c>
      <c r="G213" s="147">
        <v>350</v>
      </c>
      <c r="H213" s="147"/>
      <c r="I213" s="147">
        <v>6650</v>
      </c>
      <c r="J213" s="247"/>
    </row>
    <row r="214" spans="1:10" s="153" customFormat="1" hidden="1" x14ac:dyDescent="0.2">
      <c r="A214" s="169">
        <v>313</v>
      </c>
      <c r="B214" s="227" t="s">
        <v>915</v>
      </c>
      <c r="C214" s="167"/>
      <c r="D214" s="168"/>
      <c r="E214" s="145">
        <v>1500</v>
      </c>
      <c r="F214" s="145">
        <v>1500</v>
      </c>
      <c r="G214" s="145">
        <v>75</v>
      </c>
      <c r="H214" s="145">
        <v>0</v>
      </c>
      <c r="I214" s="145">
        <v>1425</v>
      </c>
      <c r="J214" s="247"/>
    </row>
    <row r="215" spans="1:10" s="153" customFormat="1" ht="15" hidden="1" x14ac:dyDescent="0.2">
      <c r="A215" s="129">
        <v>3132</v>
      </c>
      <c r="B215" s="222" t="s">
        <v>280</v>
      </c>
      <c r="C215" s="111">
        <v>12</v>
      </c>
      <c r="D215" s="112" t="s">
        <v>25</v>
      </c>
      <c r="E215" s="147">
        <v>1500</v>
      </c>
      <c r="F215" s="147">
        <v>1500</v>
      </c>
      <c r="G215" s="147">
        <v>75</v>
      </c>
      <c r="H215" s="147"/>
      <c r="I215" s="147">
        <v>1425</v>
      </c>
      <c r="J215" s="247"/>
    </row>
    <row r="216" spans="1:10" hidden="1" x14ac:dyDescent="0.2">
      <c r="A216" s="210" t="s">
        <v>976</v>
      </c>
      <c r="B216" s="211" t="s">
        <v>987</v>
      </c>
      <c r="C216" s="212"/>
      <c r="D216" s="212"/>
      <c r="E216" s="213">
        <v>10000</v>
      </c>
      <c r="F216" s="213">
        <v>10000</v>
      </c>
      <c r="G216" s="213">
        <v>224</v>
      </c>
      <c r="H216" s="213">
        <v>0</v>
      </c>
      <c r="I216" s="213">
        <v>9776</v>
      </c>
      <c r="J216" s="247"/>
    </row>
    <row r="217" spans="1:10" s="153" customFormat="1" hidden="1" x14ac:dyDescent="0.2">
      <c r="A217" s="169">
        <v>321</v>
      </c>
      <c r="B217" s="227" t="s">
        <v>916</v>
      </c>
      <c r="C217" s="167"/>
      <c r="D217" s="168"/>
      <c r="E217" s="145">
        <v>1000</v>
      </c>
      <c r="F217" s="145">
        <v>1000</v>
      </c>
      <c r="G217" s="145">
        <v>50</v>
      </c>
      <c r="H217" s="145">
        <v>0</v>
      </c>
      <c r="I217" s="145">
        <v>950</v>
      </c>
      <c r="J217" s="247"/>
    </row>
    <row r="218" spans="1:10" s="153" customFormat="1" ht="15" hidden="1" x14ac:dyDescent="0.2">
      <c r="A218" s="129">
        <v>3211</v>
      </c>
      <c r="B218" s="222" t="s">
        <v>110</v>
      </c>
      <c r="C218" s="111">
        <v>12</v>
      </c>
      <c r="D218" s="112" t="s">
        <v>25</v>
      </c>
      <c r="E218" s="147">
        <v>1000</v>
      </c>
      <c r="F218" s="147">
        <v>1000</v>
      </c>
      <c r="G218" s="147">
        <v>50</v>
      </c>
      <c r="H218" s="147"/>
      <c r="I218" s="147">
        <v>950</v>
      </c>
      <c r="J218" s="247"/>
    </row>
    <row r="219" spans="1:10" s="153" customFormat="1" hidden="1" x14ac:dyDescent="0.2">
      <c r="A219" s="169">
        <v>323</v>
      </c>
      <c r="B219" s="227" t="s">
        <v>918</v>
      </c>
      <c r="C219" s="167"/>
      <c r="D219" s="168"/>
      <c r="E219" s="145">
        <v>9000</v>
      </c>
      <c r="F219" s="145">
        <v>9000</v>
      </c>
      <c r="G219" s="145">
        <v>174</v>
      </c>
      <c r="H219" s="145">
        <v>0</v>
      </c>
      <c r="I219" s="145">
        <v>8826</v>
      </c>
      <c r="J219" s="247"/>
    </row>
    <row r="220" spans="1:10" s="153" customFormat="1" ht="15" hidden="1" x14ac:dyDescent="0.2">
      <c r="A220" s="129">
        <v>3237</v>
      </c>
      <c r="B220" s="222" t="s">
        <v>36</v>
      </c>
      <c r="C220" s="111">
        <v>12</v>
      </c>
      <c r="D220" s="112" t="s">
        <v>25</v>
      </c>
      <c r="E220" s="147">
        <v>6000</v>
      </c>
      <c r="F220" s="147">
        <v>6000</v>
      </c>
      <c r="G220" s="147">
        <v>24</v>
      </c>
      <c r="H220" s="147"/>
      <c r="I220" s="147">
        <v>5976</v>
      </c>
      <c r="J220" s="247"/>
    </row>
    <row r="221" spans="1:10" s="153" customFormat="1" ht="15" hidden="1" x14ac:dyDescent="0.2">
      <c r="A221" s="129">
        <v>3239</v>
      </c>
      <c r="B221" s="222" t="s">
        <v>41</v>
      </c>
      <c r="C221" s="111">
        <v>12</v>
      </c>
      <c r="D221" s="112" t="s">
        <v>25</v>
      </c>
      <c r="E221" s="147">
        <v>3000</v>
      </c>
      <c r="F221" s="147">
        <v>3000</v>
      </c>
      <c r="G221" s="147">
        <v>150</v>
      </c>
      <c r="H221" s="147"/>
      <c r="I221" s="147">
        <v>2850</v>
      </c>
      <c r="J221" s="247"/>
    </row>
    <row r="222" spans="1:10" hidden="1" x14ac:dyDescent="0.2">
      <c r="A222" s="210" t="s">
        <v>979</v>
      </c>
      <c r="B222" s="211" t="s">
        <v>993</v>
      </c>
      <c r="C222" s="212"/>
      <c r="D222" s="212"/>
      <c r="E222" s="213">
        <v>170000</v>
      </c>
      <c r="F222" s="213">
        <v>170000</v>
      </c>
      <c r="G222" s="213">
        <v>1442</v>
      </c>
      <c r="H222" s="213">
        <v>0</v>
      </c>
      <c r="I222" s="213">
        <v>168558</v>
      </c>
      <c r="J222" s="247"/>
    </row>
    <row r="223" spans="1:10" s="153" customFormat="1" hidden="1" x14ac:dyDescent="0.2">
      <c r="A223" s="169">
        <v>412</v>
      </c>
      <c r="B223" s="227" t="s">
        <v>935</v>
      </c>
      <c r="C223" s="167"/>
      <c r="D223" s="168"/>
      <c r="E223" s="145">
        <v>170000</v>
      </c>
      <c r="F223" s="145">
        <v>170000</v>
      </c>
      <c r="G223" s="145">
        <v>1442</v>
      </c>
      <c r="H223" s="145">
        <v>0</v>
      </c>
      <c r="I223" s="145">
        <v>168558</v>
      </c>
      <c r="J223" s="247"/>
    </row>
    <row r="224" spans="1:10" s="153" customFormat="1" ht="15" hidden="1" x14ac:dyDescent="0.2">
      <c r="A224" s="129">
        <v>4126</v>
      </c>
      <c r="B224" s="222" t="s">
        <v>4</v>
      </c>
      <c r="C224" s="111">
        <v>12</v>
      </c>
      <c r="D224" s="112" t="s">
        <v>25</v>
      </c>
      <c r="E224" s="147">
        <v>170000</v>
      </c>
      <c r="F224" s="147">
        <v>170000</v>
      </c>
      <c r="G224" s="147">
        <v>1442</v>
      </c>
      <c r="H224" s="147"/>
      <c r="I224" s="147">
        <v>168558</v>
      </c>
      <c r="J224" s="247"/>
    </row>
    <row r="225" spans="1:10" s="134" customFormat="1" ht="31.5" hidden="1" x14ac:dyDescent="0.2">
      <c r="A225" s="171" t="s">
        <v>719</v>
      </c>
      <c r="B225" s="173" t="s">
        <v>720</v>
      </c>
      <c r="C225" s="194"/>
      <c r="D225" s="194"/>
      <c r="E225" s="174">
        <v>853000</v>
      </c>
      <c r="F225" s="174">
        <v>803000</v>
      </c>
      <c r="G225" s="174">
        <v>3525</v>
      </c>
      <c r="H225" s="174">
        <v>0</v>
      </c>
      <c r="I225" s="174">
        <v>799475</v>
      </c>
      <c r="J225" s="247"/>
    </row>
    <row r="226" spans="1:10" s="115" customFormat="1" hidden="1" x14ac:dyDescent="0.2">
      <c r="A226" s="207" t="s">
        <v>946</v>
      </c>
      <c r="B226" s="205" t="s">
        <v>947</v>
      </c>
      <c r="C226" s="208"/>
      <c r="D226" s="208"/>
      <c r="E226" s="209">
        <v>130500</v>
      </c>
      <c r="F226" s="209">
        <v>80500</v>
      </c>
      <c r="G226" s="209">
        <v>3525</v>
      </c>
      <c r="H226" s="209">
        <v>0</v>
      </c>
      <c r="I226" s="209">
        <v>76975</v>
      </c>
      <c r="J226" s="247"/>
    </row>
    <row r="227" spans="1:10" hidden="1" x14ac:dyDescent="0.2">
      <c r="A227" s="210" t="s">
        <v>944</v>
      </c>
      <c r="B227" s="211" t="s">
        <v>986</v>
      </c>
      <c r="C227" s="212"/>
      <c r="D227" s="212"/>
      <c r="E227" s="213">
        <v>42000</v>
      </c>
      <c r="F227" s="213">
        <v>42000</v>
      </c>
      <c r="G227" s="213">
        <v>2100</v>
      </c>
      <c r="H227" s="213">
        <v>0</v>
      </c>
      <c r="I227" s="213">
        <v>39900</v>
      </c>
      <c r="J227" s="247"/>
    </row>
    <row r="228" spans="1:10" s="153" customFormat="1" hidden="1" x14ac:dyDescent="0.2">
      <c r="A228" s="169">
        <v>311</v>
      </c>
      <c r="B228" s="226" t="s">
        <v>914</v>
      </c>
      <c r="C228" s="167"/>
      <c r="D228" s="168"/>
      <c r="E228" s="145">
        <v>35000</v>
      </c>
      <c r="F228" s="145">
        <v>35000</v>
      </c>
      <c r="G228" s="145">
        <v>1750</v>
      </c>
      <c r="H228" s="145">
        <v>0</v>
      </c>
      <c r="I228" s="145">
        <v>33250</v>
      </c>
      <c r="J228" s="247"/>
    </row>
    <row r="229" spans="1:10" s="142" customFormat="1" ht="15" hidden="1" x14ac:dyDescent="0.2">
      <c r="A229" s="129">
        <v>3111</v>
      </c>
      <c r="B229" s="222" t="s">
        <v>19</v>
      </c>
      <c r="C229" s="111">
        <v>12</v>
      </c>
      <c r="D229" s="112" t="s">
        <v>25</v>
      </c>
      <c r="E229" s="141">
        <v>35000</v>
      </c>
      <c r="F229" s="141">
        <v>35000</v>
      </c>
      <c r="G229" s="141">
        <v>1750</v>
      </c>
      <c r="H229" s="141"/>
      <c r="I229" s="141">
        <v>33250</v>
      </c>
      <c r="J229" s="247"/>
    </row>
    <row r="230" spans="1:10" s="153" customFormat="1" hidden="1" x14ac:dyDescent="0.2">
      <c r="A230" s="169">
        <v>313</v>
      </c>
      <c r="B230" s="227" t="s">
        <v>915</v>
      </c>
      <c r="C230" s="167"/>
      <c r="D230" s="168"/>
      <c r="E230" s="145">
        <v>7000</v>
      </c>
      <c r="F230" s="145">
        <v>7000</v>
      </c>
      <c r="G230" s="145">
        <v>350</v>
      </c>
      <c r="H230" s="145">
        <v>0</v>
      </c>
      <c r="I230" s="145">
        <v>6650</v>
      </c>
      <c r="J230" s="247"/>
    </row>
    <row r="231" spans="1:10" s="142" customFormat="1" ht="15" hidden="1" x14ac:dyDescent="0.2">
      <c r="A231" s="129">
        <v>3132</v>
      </c>
      <c r="B231" s="222" t="s">
        <v>280</v>
      </c>
      <c r="C231" s="111">
        <v>12</v>
      </c>
      <c r="D231" s="112" t="s">
        <v>25</v>
      </c>
      <c r="E231" s="141">
        <v>7000</v>
      </c>
      <c r="F231" s="141">
        <v>7000</v>
      </c>
      <c r="G231" s="141">
        <v>350</v>
      </c>
      <c r="H231" s="141"/>
      <c r="I231" s="141">
        <v>6650</v>
      </c>
      <c r="J231" s="247"/>
    </row>
    <row r="232" spans="1:10" hidden="1" x14ac:dyDescent="0.2">
      <c r="A232" s="210" t="s">
        <v>976</v>
      </c>
      <c r="B232" s="211" t="s">
        <v>987</v>
      </c>
      <c r="C232" s="212"/>
      <c r="D232" s="212"/>
      <c r="E232" s="213">
        <v>28500</v>
      </c>
      <c r="F232" s="213">
        <v>28500</v>
      </c>
      <c r="G232" s="213">
        <v>1425</v>
      </c>
      <c r="H232" s="213">
        <v>0</v>
      </c>
      <c r="I232" s="213">
        <v>27075</v>
      </c>
      <c r="J232" s="247"/>
    </row>
    <row r="233" spans="1:10" s="153" customFormat="1" hidden="1" x14ac:dyDescent="0.2">
      <c r="A233" s="169">
        <v>321</v>
      </c>
      <c r="B233" s="227" t="s">
        <v>916</v>
      </c>
      <c r="C233" s="167"/>
      <c r="D233" s="168"/>
      <c r="E233" s="145">
        <v>9000</v>
      </c>
      <c r="F233" s="145">
        <v>9000</v>
      </c>
      <c r="G233" s="145">
        <v>450</v>
      </c>
      <c r="H233" s="145">
        <v>0</v>
      </c>
      <c r="I233" s="145">
        <v>8550</v>
      </c>
      <c r="J233" s="247"/>
    </row>
    <row r="234" spans="1:10" s="142" customFormat="1" ht="15" hidden="1" x14ac:dyDescent="0.2">
      <c r="A234" s="129">
        <v>3211</v>
      </c>
      <c r="B234" s="222" t="s">
        <v>110</v>
      </c>
      <c r="C234" s="111">
        <v>12</v>
      </c>
      <c r="D234" s="112" t="s">
        <v>25</v>
      </c>
      <c r="E234" s="141">
        <v>9000</v>
      </c>
      <c r="F234" s="141">
        <v>9000</v>
      </c>
      <c r="G234" s="141">
        <v>450</v>
      </c>
      <c r="H234" s="141"/>
      <c r="I234" s="141">
        <v>8550</v>
      </c>
      <c r="J234" s="247"/>
    </row>
    <row r="235" spans="1:10" s="153" customFormat="1" hidden="1" x14ac:dyDescent="0.2">
      <c r="A235" s="169">
        <v>323</v>
      </c>
      <c r="B235" s="227" t="s">
        <v>918</v>
      </c>
      <c r="C235" s="167"/>
      <c r="D235" s="168"/>
      <c r="E235" s="145">
        <v>17000</v>
      </c>
      <c r="F235" s="145">
        <v>17000</v>
      </c>
      <c r="G235" s="145">
        <v>850</v>
      </c>
      <c r="H235" s="145">
        <v>0</v>
      </c>
      <c r="I235" s="145">
        <v>16150</v>
      </c>
      <c r="J235" s="247"/>
    </row>
    <row r="236" spans="1:10" s="142" customFormat="1" ht="15" hidden="1" x14ac:dyDescent="0.2">
      <c r="A236" s="129">
        <v>3233</v>
      </c>
      <c r="B236" s="222" t="s">
        <v>119</v>
      </c>
      <c r="C236" s="111">
        <v>12</v>
      </c>
      <c r="D236" s="112" t="s">
        <v>25</v>
      </c>
      <c r="E236" s="141">
        <v>1000</v>
      </c>
      <c r="F236" s="141">
        <v>1000</v>
      </c>
      <c r="G236" s="141">
        <v>50</v>
      </c>
      <c r="H236" s="141"/>
      <c r="I236" s="141">
        <v>950</v>
      </c>
      <c r="J236" s="247"/>
    </row>
    <row r="237" spans="1:10" s="142" customFormat="1" ht="15" hidden="1" x14ac:dyDescent="0.2">
      <c r="A237" s="129">
        <v>3235</v>
      </c>
      <c r="B237" s="222" t="s">
        <v>42</v>
      </c>
      <c r="C237" s="111">
        <v>12</v>
      </c>
      <c r="D237" s="112" t="s">
        <v>25</v>
      </c>
      <c r="E237" s="141">
        <v>1000</v>
      </c>
      <c r="F237" s="141">
        <v>1000</v>
      </c>
      <c r="G237" s="141">
        <v>50</v>
      </c>
      <c r="H237" s="141"/>
      <c r="I237" s="141">
        <v>950</v>
      </c>
      <c r="J237" s="247"/>
    </row>
    <row r="238" spans="1:10" s="142" customFormat="1" ht="15" hidden="1" x14ac:dyDescent="0.2">
      <c r="A238" s="129">
        <v>3237</v>
      </c>
      <c r="B238" s="222" t="s">
        <v>36</v>
      </c>
      <c r="C238" s="111">
        <v>12</v>
      </c>
      <c r="D238" s="112" t="s">
        <v>25</v>
      </c>
      <c r="E238" s="141">
        <v>15000</v>
      </c>
      <c r="F238" s="141">
        <v>15000</v>
      </c>
      <c r="G238" s="141">
        <v>750</v>
      </c>
      <c r="H238" s="141"/>
      <c r="I238" s="141">
        <v>14250</v>
      </c>
      <c r="J238" s="247"/>
    </row>
    <row r="239" spans="1:10" s="153" customFormat="1" hidden="1" x14ac:dyDescent="0.2">
      <c r="A239" s="169">
        <v>329</v>
      </c>
      <c r="B239" s="227" t="s">
        <v>125</v>
      </c>
      <c r="C239" s="167"/>
      <c r="D239" s="168"/>
      <c r="E239" s="145">
        <v>2500</v>
      </c>
      <c r="F239" s="145">
        <v>2500</v>
      </c>
      <c r="G239" s="145">
        <v>125</v>
      </c>
      <c r="H239" s="145">
        <v>0</v>
      </c>
      <c r="I239" s="145">
        <v>2375</v>
      </c>
      <c r="J239" s="247"/>
    </row>
    <row r="240" spans="1:10" s="142" customFormat="1" ht="15" hidden="1" x14ac:dyDescent="0.2">
      <c r="A240" s="129">
        <v>3293</v>
      </c>
      <c r="B240" s="222" t="s">
        <v>124</v>
      </c>
      <c r="C240" s="111">
        <v>12</v>
      </c>
      <c r="D240" s="112" t="s">
        <v>25</v>
      </c>
      <c r="E240" s="141">
        <v>2500</v>
      </c>
      <c r="F240" s="141">
        <v>2500</v>
      </c>
      <c r="G240" s="141">
        <v>125</v>
      </c>
      <c r="H240" s="141"/>
      <c r="I240" s="141">
        <v>2375</v>
      </c>
      <c r="J240" s="247"/>
    </row>
    <row r="241" spans="1:10" s="134" customFormat="1" ht="31.5" hidden="1" x14ac:dyDescent="0.2">
      <c r="A241" s="171" t="s">
        <v>731</v>
      </c>
      <c r="B241" s="173" t="s">
        <v>721</v>
      </c>
      <c r="C241" s="194"/>
      <c r="D241" s="194"/>
      <c r="E241" s="174">
        <v>1000000</v>
      </c>
      <c r="F241" s="174">
        <v>1000000</v>
      </c>
      <c r="G241" s="174">
        <v>50000</v>
      </c>
      <c r="H241" s="174">
        <v>0</v>
      </c>
      <c r="I241" s="174">
        <v>950000</v>
      </c>
      <c r="J241" s="247"/>
    </row>
    <row r="242" spans="1:10" s="142" customFormat="1" hidden="1" x14ac:dyDescent="0.2">
      <c r="A242" s="207" t="s">
        <v>956</v>
      </c>
      <c r="B242" s="205" t="s">
        <v>910</v>
      </c>
      <c r="C242" s="208"/>
      <c r="D242" s="208"/>
      <c r="E242" s="209">
        <v>1000000</v>
      </c>
      <c r="F242" s="209">
        <v>1000000</v>
      </c>
      <c r="G242" s="209">
        <v>50000</v>
      </c>
      <c r="H242" s="209">
        <v>0</v>
      </c>
      <c r="I242" s="209">
        <v>950000</v>
      </c>
      <c r="J242" s="247"/>
    </row>
    <row r="243" spans="1:10" hidden="1" x14ac:dyDescent="0.2">
      <c r="A243" s="210" t="s">
        <v>979</v>
      </c>
      <c r="B243" s="211" t="s">
        <v>993</v>
      </c>
      <c r="C243" s="212"/>
      <c r="D243" s="212"/>
      <c r="E243" s="213">
        <v>1000000</v>
      </c>
      <c r="F243" s="213">
        <v>1000000</v>
      </c>
      <c r="G243" s="213">
        <v>50000</v>
      </c>
      <c r="H243" s="213">
        <v>0</v>
      </c>
      <c r="I243" s="213">
        <v>950000</v>
      </c>
      <c r="J243" s="247"/>
    </row>
    <row r="244" spans="1:10" s="153" customFormat="1" hidden="1" x14ac:dyDescent="0.2">
      <c r="A244" s="169">
        <v>412</v>
      </c>
      <c r="B244" s="227" t="s">
        <v>935</v>
      </c>
      <c r="C244" s="167"/>
      <c r="D244" s="168"/>
      <c r="E244" s="145">
        <v>1000000</v>
      </c>
      <c r="F244" s="145">
        <v>1000000</v>
      </c>
      <c r="G244" s="145">
        <v>50000</v>
      </c>
      <c r="H244" s="145">
        <v>0</v>
      </c>
      <c r="I244" s="145">
        <v>950000</v>
      </c>
      <c r="J244" s="247"/>
    </row>
    <row r="245" spans="1:10" s="142" customFormat="1" ht="15" hidden="1" x14ac:dyDescent="0.2">
      <c r="A245" s="129">
        <v>4126</v>
      </c>
      <c r="B245" s="222" t="s">
        <v>4</v>
      </c>
      <c r="C245" s="111">
        <v>11</v>
      </c>
      <c r="D245" s="112" t="s">
        <v>25</v>
      </c>
      <c r="E245" s="141">
        <v>1000000</v>
      </c>
      <c r="F245" s="141">
        <v>1000000</v>
      </c>
      <c r="G245" s="141">
        <v>50000</v>
      </c>
      <c r="H245" s="141"/>
      <c r="I245" s="141">
        <v>950000</v>
      </c>
      <c r="J245" s="247"/>
    </row>
    <row r="246" spans="1:10" ht="31.5" hidden="1" x14ac:dyDescent="0.2">
      <c r="A246" s="171" t="s">
        <v>902</v>
      </c>
      <c r="B246" s="173" t="s">
        <v>901</v>
      </c>
      <c r="C246" s="194"/>
      <c r="D246" s="194"/>
      <c r="E246" s="174">
        <v>350000</v>
      </c>
      <c r="F246" s="174">
        <v>350000</v>
      </c>
      <c r="G246" s="174">
        <v>2700</v>
      </c>
      <c r="H246" s="174">
        <v>0</v>
      </c>
      <c r="I246" s="174">
        <v>347300</v>
      </c>
      <c r="J246" s="247"/>
    </row>
    <row r="247" spans="1:10" s="115" customFormat="1" hidden="1" x14ac:dyDescent="0.2">
      <c r="A247" s="207" t="s">
        <v>946</v>
      </c>
      <c r="B247" s="205" t="s">
        <v>947</v>
      </c>
      <c r="C247" s="208"/>
      <c r="D247" s="208"/>
      <c r="E247" s="209">
        <v>54000</v>
      </c>
      <c r="F247" s="209">
        <v>54000</v>
      </c>
      <c r="G247" s="209">
        <v>2700</v>
      </c>
      <c r="H247" s="209">
        <v>0</v>
      </c>
      <c r="I247" s="209">
        <v>51300</v>
      </c>
      <c r="J247" s="247"/>
    </row>
    <row r="248" spans="1:10" hidden="1" x14ac:dyDescent="0.2">
      <c r="A248" s="210" t="s">
        <v>944</v>
      </c>
      <c r="B248" s="211" t="s">
        <v>986</v>
      </c>
      <c r="C248" s="212"/>
      <c r="D248" s="212"/>
      <c r="E248" s="213">
        <v>24000</v>
      </c>
      <c r="F248" s="213">
        <v>24000</v>
      </c>
      <c r="G248" s="213">
        <v>1200</v>
      </c>
      <c r="H248" s="213">
        <v>0</v>
      </c>
      <c r="I248" s="213">
        <v>22800</v>
      </c>
      <c r="J248" s="247"/>
    </row>
    <row r="249" spans="1:10" s="146" customFormat="1" hidden="1" x14ac:dyDescent="0.2">
      <c r="A249" s="169">
        <v>311</v>
      </c>
      <c r="B249" s="226" t="s">
        <v>914</v>
      </c>
      <c r="C249" s="167"/>
      <c r="D249" s="168"/>
      <c r="E249" s="145">
        <v>20000</v>
      </c>
      <c r="F249" s="145">
        <v>20000</v>
      </c>
      <c r="G249" s="145">
        <v>1000</v>
      </c>
      <c r="H249" s="145">
        <v>0</v>
      </c>
      <c r="I249" s="145">
        <v>19000</v>
      </c>
      <c r="J249" s="247"/>
    </row>
    <row r="250" spans="1:10" s="142" customFormat="1" ht="15" hidden="1" x14ac:dyDescent="0.2">
      <c r="A250" s="129">
        <v>3111</v>
      </c>
      <c r="B250" s="222" t="s">
        <v>19</v>
      </c>
      <c r="C250" s="111">
        <v>12</v>
      </c>
      <c r="D250" s="112" t="s">
        <v>25</v>
      </c>
      <c r="E250" s="141">
        <v>20000</v>
      </c>
      <c r="F250" s="141">
        <v>20000</v>
      </c>
      <c r="G250" s="141">
        <v>1000</v>
      </c>
      <c r="H250" s="141"/>
      <c r="I250" s="141">
        <v>19000</v>
      </c>
      <c r="J250" s="247"/>
    </row>
    <row r="251" spans="1:10" s="146" customFormat="1" hidden="1" x14ac:dyDescent="0.2">
      <c r="A251" s="126">
        <v>313</v>
      </c>
      <c r="B251" s="227" t="s">
        <v>915</v>
      </c>
      <c r="C251" s="117"/>
      <c r="D251" s="128"/>
      <c r="E251" s="145">
        <v>4000</v>
      </c>
      <c r="F251" s="145">
        <v>4000</v>
      </c>
      <c r="G251" s="145">
        <v>200</v>
      </c>
      <c r="H251" s="145">
        <v>0</v>
      </c>
      <c r="I251" s="145">
        <v>3800</v>
      </c>
      <c r="J251" s="247"/>
    </row>
    <row r="252" spans="1:10" s="142" customFormat="1" ht="15" hidden="1" x14ac:dyDescent="0.2">
      <c r="A252" s="129">
        <v>3132</v>
      </c>
      <c r="B252" s="222" t="s">
        <v>280</v>
      </c>
      <c r="C252" s="111">
        <v>12</v>
      </c>
      <c r="D252" s="112" t="s">
        <v>25</v>
      </c>
      <c r="E252" s="141">
        <v>4000</v>
      </c>
      <c r="F252" s="141">
        <v>4000</v>
      </c>
      <c r="G252" s="141">
        <v>200</v>
      </c>
      <c r="H252" s="141"/>
      <c r="I252" s="141">
        <v>3800</v>
      </c>
      <c r="J252" s="247"/>
    </row>
    <row r="253" spans="1:10" hidden="1" x14ac:dyDescent="0.2">
      <c r="A253" s="210" t="s">
        <v>976</v>
      </c>
      <c r="B253" s="211" t="s">
        <v>987</v>
      </c>
      <c r="C253" s="212"/>
      <c r="D253" s="212"/>
      <c r="E253" s="213">
        <v>27000</v>
      </c>
      <c r="F253" s="213">
        <v>27000</v>
      </c>
      <c r="G253" s="213">
        <v>1350</v>
      </c>
      <c r="H253" s="213">
        <v>0</v>
      </c>
      <c r="I253" s="213">
        <v>25650</v>
      </c>
      <c r="J253" s="247"/>
    </row>
    <row r="254" spans="1:10" s="146" customFormat="1" hidden="1" x14ac:dyDescent="0.2">
      <c r="A254" s="169">
        <v>321</v>
      </c>
      <c r="B254" s="227" t="s">
        <v>916</v>
      </c>
      <c r="C254" s="167"/>
      <c r="D254" s="168"/>
      <c r="E254" s="145">
        <v>10000</v>
      </c>
      <c r="F254" s="145">
        <v>10000</v>
      </c>
      <c r="G254" s="145">
        <v>500</v>
      </c>
      <c r="H254" s="145">
        <v>0</v>
      </c>
      <c r="I254" s="145">
        <v>9500</v>
      </c>
      <c r="J254" s="247"/>
    </row>
    <row r="255" spans="1:10" s="142" customFormat="1" ht="15" hidden="1" x14ac:dyDescent="0.2">
      <c r="A255" s="129">
        <v>3211</v>
      </c>
      <c r="B255" s="222" t="s">
        <v>110</v>
      </c>
      <c r="C255" s="111">
        <v>12</v>
      </c>
      <c r="D255" s="112" t="s">
        <v>25</v>
      </c>
      <c r="E255" s="141">
        <v>10000</v>
      </c>
      <c r="F255" s="141">
        <v>10000</v>
      </c>
      <c r="G255" s="141">
        <v>500</v>
      </c>
      <c r="H255" s="141"/>
      <c r="I255" s="141">
        <v>9500</v>
      </c>
      <c r="J255" s="247"/>
    </row>
    <row r="256" spans="1:10" s="146" customFormat="1" hidden="1" x14ac:dyDescent="0.2">
      <c r="A256" s="169">
        <v>323</v>
      </c>
      <c r="B256" s="227" t="s">
        <v>918</v>
      </c>
      <c r="C256" s="167"/>
      <c r="D256" s="168"/>
      <c r="E256" s="145">
        <v>8000</v>
      </c>
      <c r="F256" s="145">
        <v>8000</v>
      </c>
      <c r="G256" s="145">
        <v>400</v>
      </c>
      <c r="H256" s="145">
        <v>0</v>
      </c>
      <c r="I256" s="145">
        <v>7600</v>
      </c>
      <c r="J256" s="247"/>
    </row>
    <row r="257" spans="1:10" s="142" customFormat="1" ht="15" hidden="1" x14ac:dyDescent="0.2">
      <c r="A257" s="129">
        <v>3233</v>
      </c>
      <c r="B257" s="222" t="s">
        <v>119</v>
      </c>
      <c r="C257" s="111">
        <v>12</v>
      </c>
      <c r="D257" s="112" t="s">
        <v>25</v>
      </c>
      <c r="E257" s="141">
        <v>2000</v>
      </c>
      <c r="F257" s="141">
        <v>2000</v>
      </c>
      <c r="G257" s="141">
        <v>100</v>
      </c>
      <c r="H257" s="141"/>
      <c r="I257" s="141">
        <v>1900</v>
      </c>
      <c r="J257" s="247"/>
    </row>
    <row r="258" spans="1:10" s="142" customFormat="1" ht="15" hidden="1" x14ac:dyDescent="0.2">
      <c r="A258" s="129">
        <v>3235</v>
      </c>
      <c r="B258" s="222" t="s">
        <v>42</v>
      </c>
      <c r="C258" s="111">
        <v>12</v>
      </c>
      <c r="D258" s="112" t="s">
        <v>25</v>
      </c>
      <c r="E258" s="141">
        <v>5000</v>
      </c>
      <c r="F258" s="141">
        <v>5000</v>
      </c>
      <c r="G258" s="141">
        <v>250</v>
      </c>
      <c r="H258" s="141"/>
      <c r="I258" s="141">
        <v>4750</v>
      </c>
      <c r="J258" s="247"/>
    </row>
    <row r="259" spans="1:10" s="142" customFormat="1" ht="15" hidden="1" x14ac:dyDescent="0.2">
      <c r="A259" s="129">
        <v>3239</v>
      </c>
      <c r="B259" s="222" t="s">
        <v>41</v>
      </c>
      <c r="C259" s="111">
        <v>12</v>
      </c>
      <c r="D259" s="112" t="s">
        <v>25</v>
      </c>
      <c r="E259" s="141">
        <v>1000</v>
      </c>
      <c r="F259" s="141">
        <v>1000</v>
      </c>
      <c r="G259" s="141">
        <v>50</v>
      </c>
      <c r="H259" s="141"/>
      <c r="I259" s="141">
        <v>950</v>
      </c>
      <c r="J259" s="247"/>
    </row>
    <row r="260" spans="1:10" s="146" customFormat="1" hidden="1" x14ac:dyDescent="0.2">
      <c r="A260" s="169">
        <v>329</v>
      </c>
      <c r="B260" s="227" t="s">
        <v>125</v>
      </c>
      <c r="C260" s="167"/>
      <c r="D260" s="168"/>
      <c r="E260" s="145">
        <v>9000</v>
      </c>
      <c r="F260" s="145">
        <v>9000</v>
      </c>
      <c r="G260" s="145">
        <v>450</v>
      </c>
      <c r="H260" s="145">
        <v>0</v>
      </c>
      <c r="I260" s="145">
        <v>8550</v>
      </c>
      <c r="J260" s="247"/>
    </row>
    <row r="261" spans="1:10" s="142" customFormat="1" ht="15" hidden="1" x14ac:dyDescent="0.2">
      <c r="A261" s="129">
        <v>3293</v>
      </c>
      <c r="B261" s="222" t="s">
        <v>124</v>
      </c>
      <c r="C261" s="111">
        <v>12</v>
      </c>
      <c r="D261" s="112" t="s">
        <v>25</v>
      </c>
      <c r="E261" s="141">
        <v>9000</v>
      </c>
      <c r="F261" s="141">
        <v>9000</v>
      </c>
      <c r="G261" s="141">
        <v>450</v>
      </c>
      <c r="H261" s="141"/>
      <c r="I261" s="141">
        <v>8550</v>
      </c>
      <c r="J261" s="247"/>
    </row>
    <row r="262" spans="1:10" hidden="1" x14ac:dyDescent="0.2">
      <c r="A262" s="210" t="s">
        <v>977</v>
      </c>
      <c r="B262" s="211" t="s">
        <v>994</v>
      </c>
      <c r="C262" s="212"/>
      <c r="D262" s="212"/>
      <c r="E262" s="213">
        <v>3000</v>
      </c>
      <c r="F262" s="213">
        <v>3000</v>
      </c>
      <c r="G262" s="213">
        <v>150</v>
      </c>
      <c r="H262" s="213">
        <v>0</v>
      </c>
      <c r="I262" s="213">
        <v>2850</v>
      </c>
      <c r="J262" s="247"/>
    </row>
    <row r="263" spans="1:10" s="146" customFormat="1" hidden="1" x14ac:dyDescent="0.2">
      <c r="A263" s="169">
        <v>422</v>
      </c>
      <c r="B263" s="227" t="s">
        <v>921</v>
      </c>
      <c r="C263" s="167"/>
      <c r="D263" s="168"/>
      <c r="E263" s="145">
        <v>3000</v>
      </c>
      <c r="F263" s="145">
        <v>3000</v>
      </c>
      <c r="G263" s="145">
        <v>150</v>
      </c>
      <c r="H263" s="145">
        <v>0</v>
      </c>
      <c r="I263" s="145">
        <v>2850</v>
      </c>
      <c r="J263" s="247"/>
    </row>
    <row r="264" spans="1:10" s="142" customFormat="1" ht="15" hidden="1" x14ac:dyDescent="0.2">
      <c r="A264" s="129">
        <v>4221</v>
      </c>
      <c r="B264" s="222" t="s">
        <v>129</v>
      </c>
      <c r="C264" s="111">
        <v>12</v>
      </c>
      <c r="D264" s="112" t="s">
        <v>25</v>
      </c>
      <c r="E264" s="141">
        <v>3000</v>
      </c>
      <c r="F264" s="141">
        <v>3000</v>
      </c>
      <c r="G264" s="141">
        <v>150</v>
      </c>
      <c r="H264" s="141"/>
      <c r="I264" s="141">
        <v>2850</v>
      </c>
      <c r="J264" s="247"/>
    </row>
    <row r="265" spans="1:10" ht="31.5" hidden="1" x14ac:dyDescent="0.2">
      <c r="A265" s="171" t="s">
        <v>379</v>
      </c>
      <c r="B265" s="173" t="s">
        <v>380</v>
      </c>
      <c r="C265" s="194"/>
      <c r="D265" s="194"/>
      <c r="E265" s="174">
        <v>25000000</v>
      </c>
      <c r="F265" s="174">
        <v>25073435</v>
      </c>
      <c r="G265" s="174">
        <v>164877</v>
      </c>
      <c r="H265" s="174">
        <v>0</v>
      </c>
      <c r="I265" s="174">
        <v>24908558</v>
      </c>
      <c r="J265" s="247"/>
    </row>
    <row r="266" spans="1:10" s="142" customFormat="1" hidden="1" x14ac:dyDescent="0.2">
      <c r="A266" s="207" t="s">
        <v>956</v>
      </c>
      <c r="B266" s="205" t="s">
        <v>910</v>
      </c>
      <c r="C266" s="208"/>
      <c r="D266" s="208"/>
      <c r="E266" s="209">
        <v>25000000</v>
      </c>
      <c r="F266" s="209">
        <v>25073435</v>
      </c>
      <c r="G266" s="209">
        <v>164877</v>
      </c>
      <c r="H266" s="209">
        <v>0</v>
      </c>
      <c r="I266" s="209">
        <v>24908558</v>
      </c>
      <c r="J266" s="247"/>
    </row>
    <row r="267" spans="1:10" ht="31.5" hidden="1" x14ac:dyDescent="0.2">
      <c r="A267" s="210" t="s">
        <v>984</v>
      </c>
      <c r="B267" s="211" t="s">
        <v>991</v>
      </c>
      <c r="C267" s="212"/>
      <c r="D267" s="212"/>
      <c r="E267" s="213">
        <v>25000000</v>
      </c>
      <c r="F267" s="213">
        <v>25073435</v>
      </c>
      <c r="G267" s="213">
        <v>164877</v>
      </c>
      <c r="H267" s="213">
        <v>0</v>
      </c>
      <c r="I267" s="213">
        <v>24908558</v>
      </c>
      <c r="J267" s="247"/>
    </row>
    <row r="268" spans="1:10" s="115" customFormat="1" hidden="1" x14ac:dyDescent="0.2">
      <c r="A268" s="126">
        <v>372</v>
      </c>
      <c r="B268" s="227" t="s">
        <v>920</v>
      </c>
      <c r="C268" s="116"/>
      <c r="D268" s="128"/>
      <c r="E268" s="120">
        <v>25000000</v>
      </c>
      <c r="F268" s="120">
        <v>25073435</v>
      </c>
      <c r="G268" s="120">
        <v>164877</v>
      </c>
      <c r="H268" s="120">
        <v>0</v>
      </c>
      <c r="I268" s="120">
        <v>24908558</v>
      </c>
      <c r="J268" s="247"/>
    </row>
    <row r="269" spans="1:10" s="142" customFormat="1" ht="15" hidden="1" x14ac:dyDescent="0.2">
      <c r="A269" s="129">
        <v>3722</v>
      </c>
      <c r="B269" s="222" t="s">
        <v>608</v>
      </c>
      <c r="C269" s="110">
        <v>11</v>
      </c>
      <c r="D269" s="112" t="s">
        <v>24</v>
      </c>
      <c r="E269" s="147">
        <v>25000000</v>
      </c>
      <c r="F269" s="147">
        <v>25073435</v>
      </c>
      <c r="G269" s="147">
        <v>164877</v>
      </c>
      <c r="H269" s="147"/>
      <c r="I269" s="147">
        <v>24908558</v>
      </c>
      <c r="J269" s="247"/>
    </row>
    <row r="270" spans="1:10" ht="31.5" hidden="1" x14ac:dyDescent="0.2">
      <c r="A270" s="171" t="s">
        <v>174</v>
      </c>
      <c r="B270" s="173" t="s">
        <v>597</v>
      </c>
      <c r="C270" s="194"/>
      <c r="D270" s="194"/>
      <c r="E270" s="174">
        <v>114319479</v>
      </c>
      <c r="F270" s="174">
        <v>113218894</v>
      </c>
      <c r="G270" s="174">
        <v>215983</v>
      </c>
      <c r="H270" s="174">
        <v>0</v>
      </c>
      <c r="I270" s="174">
        <v>113002911</v>
      </c>
      <c r="J270" s="247"/>
    </row>
    <row r="271" spans="1:10" s="142" customFormat="1" hidden="1" x14ac:dyDescent="0.2">
      <c r="A271" s="207" t="s">
        <v>956</v>
      </c>
      <c r="B271" s="205" t="s">
        <v>910</v>
      </c>
      <c r="C271" s="208"/>
      <c r="D271" s="208"/>
      <c r="E271" s="209">
        <v>114319479</v>
      </c>
      <c r="F271" s="209">
        <v>113218894</v>
      </c>
      <c r="G271" s="209">
        <v>215983</v>
      </c>
      <c r="H271" s="209">
        <v>0</v>
      </c>
      <c r="I271" s="209">
        <v>113002911</v>
      </c>
      <c r="J271" s="247"/>
    </row>
    <row r="272" spans="1:10" hidden="1" x14ac:dyDescent="0.2">
      <c r="A272" s="210" t="s">
        <v>985</v>
      </c>
      <c r="B272" s="211" t="s">
        <v>989</v>
      </c>
      <c r="C272" s="212"/>
      <c r="D272" s="212"/>
      <c r="E272" s="213">
        <v>72209479</v>
      </c>
      <c r="F272" s="213">
        <v>71414394</v>
      </c>
      <c r="G272" s="213">
        <v>215983</v>
      </c>
      <c r="H272" s="213">
        <v>0</v>
      </c>
      <c r="I272" s="213">
        <v>71198411</v>
      </c>
      <c r="J272" s="247"/>
    </row>
    <row r="273" spans="1:10" s="115" customFormat="1" ht="31.5" hidden="1" x14ac:dyDescent="0.2">
      <c r="A273" s="119">
        <v>352</v>
      </c>
      <c r="B273" s="227" t="s">
        <v>923</v>
      </c>
      <c r="C273" s="117"/>
      <c r="D273" s="128"/>
      <c r="E273" s="120">
        <v>72209479</v>
      </c>
      <c r="F273" s="120">
        <v>71414394</v>
      </c>
      <c r="G273" s="120">
        <v>215983</v>
      </c>
      <c r="H273" s="120">
        <v>0</v>
      </c>
      <c r="I273" s="120">
        <v>71198411</v>
      </c>
      <c r="J273" s="247"/>
    </row>
    <row r="274" spans="1:10" s="142" customFormat="1" ht="30" hidden="1" x14ac:dyDescent="0.2">
      <c r="A274" s="129">
        <v>3522</v>
      </c>
      <c r="B274" s="222" t="s">
        <v>646</v>
      </c>
      <c r="C274" s="111">
        <v>11</v>
      </c>
      <c r="D274" s="112" t="s">
        <v>24</v>
      </c>
      <c r="E274" s="182">
        <v>72209479</v>
      </c>
      <c r="F274" s="182">
        <v>71414394</v>
      </c>
      <c r="G274" s="182">
        <v>215983</v>
      </c>
      <c r="H274" s="182"/>
      <c r="I274" s="182">
        <v>71198411</v>
      </c>
      <c r="J274" s="247"/>
    </row>
    <row r="275" spans="1:10" ht="31.5" hidden="1" x14ac:dyDescent="0.2">
      <c r="A275" s="171" t="s">
        <v>106</v>
      </c>
      <c r="B275" s="173" t="s">
        <v>95</v>
      </c>
      <c r="C275" s="194"/>
      <c r="D275" s="194"/>
      <c r="E275" s="174">
        <v>530000</v>
      </c>
      <c r="F275" s="174">
        <v>530000</v>
      </c>
      <c r="G275" s="174">
        <v>26500</v>
      </c>
      <c r="H275" s="174">
        <v>0</v>
      </c>
      <c r="I275" s="174">
        <v>503500</v>
      </c>
      <c r="J275" s="247"/>
    </row>
    <row r="276" spans="1:10" s="142" customFormat="1" hidden="1" x14ac:dyDescent="0.2">
      <c r="A276" s="207" t="s">
        <v>956</v>
      </c>
      <c r="B276" s="205" t="s">
        <v>910</v>
      </c>
      <c r="C276" s="208"/>
      <c r="D276" s="208"/>
      <c r="E276" s="209">
        <v>530000</v>
      </c>
      <c r="F276" s="209">
        <v>530000</v>
      </c>
      <c r="G276" s="209">
        <v>26500</v>
      </c>
      <c r="H276" s="209">
        <v>0</v>
      </c>
      <c r="I276" s="209">
        <v>503500</v>
      </c>
      <c r="J276" s="247"/>
    </row>
    <row r="277" spans="1:10" hidden="1" x14ac:dyDescent="0.2">
      <c r="A277" s="210" t="s">
        <v>983</v>
      </c>
      <c r="B277" s="211" t="s">
        <v>990</v>
      </c>
      <c r="C277" s="212"/>
      <c r="D277" s="212"/>
      <c r="E277" s="213">
        <v>530000</v>
      </c>
      <c r="F277" s="213">
        <v>530000</v>
      </c>
      <c r="G277" s="213">
        <v>26500</v>
      </c>
      <c r="H277" s="213">
        <v>0</v>
      </c>
      <c r="I277" s="213">
        <v>503500</v>
      </c>
      <c r="J277" s="247"/>
    </row>
    <row r="278" spans="1:10" s="115" customFormat="1" ht="31.5" hidden="1" x14ac:dyDescent="0.2">
      <c r="A278" s="126">
        <v>362</v>
      </c>
      <c r="B278" s="119" t="s">
        <v>925</v>
      </c>
      <c r="C278" s="117"/>
      <c r="D278" s="128"/>
      <c r="E278" s="120">
        <v>530000</v>
      </c>
      <c r="F278" s="120">
        <v>530000</v>
      </c>
      <c r="G278" s="120">
        <v>26500</v>
      </c>
      <c r="H278" s="120">
        <v>0</v>
      </c>
      <c r="I278" s="120">
        <v>503500</v>
      </c>
      <c r="J278" s="247"/>
    </row>
    <row r="279" spans="1:10" s="142" customFormat="1" ht="30" hidden="1" x14ac:dyDescent="0.2">
      <c r="A279" s="129">
        <v>3621</v>
      </c>
      <c r="B279" s="222" t="s">
        <v>654</v>
      </c>
      <c r="C279" s="111">
        <v>11</v>
      </c>
      <c r="D279" s="112" t="s">
        <v>24</v>
      </c>
      <c r="E279" s="147">
        <v>530000</v>
      </c>
      <c r="F279" s="147">
        <v>530000</v>
      </c>
      <c r="G279" s="147">
        <v>26500</v>
      </c>
      <c r="H279" s="147"/>
      <c r="I279" s="147">
        <v>503500</v>
      </c>
      <c r="J279" s="247"/>
    </row>
    <row r="280" spans="1:10" ht="31.5" hidden="1" x14ac:dyDescent="0.2">
      <c r="A280" s="171" t="s">
        <v>677</v>
      </c>
      <c r="B280" s="173" t="s">
        <v>678</v>
      </c>
      <c r="C280" s="194"/>
      <c r="D280" s="194"/>
      <c r="E280" s="174">
        <v>10000</v>
      </c>
      <c r="F280" s="174">
        <v>10000</v>
      </c>
      <c r="G280" s="174">
        <v>500</v>
      </c>
      <c r="H280" s="174">
        <v>0</v>
      </c>
      <c r="I280" s="174">
        <v>9500</v>
      </c>
      <c r="J280" s="247"/>
    </row>
    <row r="281" spans="1:10" s="142" customFormat="1" hidden="1" x14ac:dyDescent="0.2">
      <c r="A281" s="207" t="s">
        <v>956</v>
      </c>
      <c r="B281" s="205" t="s">
        <v>910</v>
      </c>
      <c r="C281" s="208"/>
      <c r="D281" s="208"/>
      <c r="E281" s="209">
        <v>10000</v>
      </c>
      <c r="F281" s="209">
        <v>10000</v>
      </c>
      <c r="G281" s="209">
        <v>500</v>
      </c>
      <c r="H281" s="209">
        <v>0</v>
      </c>
      <c r="I281" s="209">
        <v>9500</v>
      </c>
      <c r="J281" s="247"/>
    </row>
    <row r="282" spans="1:10" hidden="1" x14ac:dyDescent="0.2">
      <c r="A282" s="210" t="s">
        <v>985</v>
      </c>
      <c r="B282" s="211" t="s">
        <v>989</v>
      </c>
      <c r="C282" s="212"/>
      <c r="D282" s="212"/>
      <c r="E282" s="213">
        <v>10000</v>
      </c>
      <c r="F282" s="213">
        <v>10000</v>
      </c>
      <c r="G282" s="213">
        <v>500</v>
      </c>
      <c r="H282" s="213">
        <v>0</v>
      </c>
      <c r="I282" s="213">
        <v>9500</v>
      </c>
      <c r="J282" s="247"/>
    </row>
    <row r="283" spans="1:10" s="115" customFormat="1" ht="31.5" hidden="1" x14ac:dyDescent="0.2">
      <c r="A283" s="126">
        <v>352</v>
      </c>
      <c r="B283" s="227" t="s">
        <v>923</v>
      </c>
      <c r="C283" s="117"/>
      <c r="D283" s="128"/>
      <c r="E283" s="120">
        <v>10000</v>
      </c>
      <c r="F283" s="120">
        <v>10000</v>
      </c>
      <c r="G283" s="120">
        <v>500</v>
      </c>
      <c r="H283" s="120">
        <v>0</v>
      </c>
      <c r="I283" s="120">
        <v>9500</v>
      </c>
      <c r="J283" s="247"/>
    </row>
    <row r="284" spans="1:10" s="142" customFormat="1" ht="30" hidden="1" x14ac:dyDescent="0.2">
      <c r="A284" s="129">
        <v>3522</v>
      </c>
      <c r="B284" s="222" t="s">
        <v>646</v>
      </c>
      <c r="C284" s="111">
        <v>11</v>
      </c>
      <c r="D284" s="112" t="s">
        <v>24</v>
      </c>
      <c r="E284" s="147">
        <v>10000</v>
      </c>
      <c r="F284" s="147">
        <v>10000</v>
      </c>
      <c r="G284" s="147">
        <v>500</v>
      </c>
      <c r="H284" s="147"/>
      <c r="I284" s="147">
        <v>9500</v>
      </c>
      <c r="J284" s="247"/>
    </row>
    <row r="285" spans="1:10" s="115" customFormat="1" ht="31.5" hidden="1" x14ac:dyDescent="0.2">
      <c r="A285" s="170" t="s">
        <v>1005</v>
      </c>
      <c r="B285" s="234" t="s">
        <v>1006</v>
      </c>
      <c r="C285" s="198"/>
      <c r="D285" s="198"/>
      <c r="E285" s="174">
        <v>300000</v>
      </c>
      <c r="F285" s="174">
        <v>300000</v>
      </c>
      <c r="G285" s="174">
        <v>15000</v>
      </c>
      <c r="H285" s="174">
        <v>0</v>
      </c>
      <c r="I285" s="174">
        <v>285000</v>
      </c>
      <c r="J285" s="247"/>
    </row>
    <row r="286" spans="1:10" s="146" customFormat="1" hidden="1" x14ac:dyDescent="0.2">
      <c r="A286" s="207" t="s">
        <v>956</v>
      </c>
      <c r="B286" s="205" t="s">
        <v>910</v>
      </c>
      <c r="C286" s="208"/>
      <c r="D286" s="208"/>
      <c r="E286" s="209">
        <v>300000</v>
      </c>
      <c r="F286" s="209">
        <v>300000</v>
      </c>
      <c r="G286" s="209">
        <v>15000</v>
      </c>
      <c r="H286" s="209">
        <v>0</v>
      </c>
      <c r="I286" s="209">
        <v>285000</v>
      </c>
      <c r="J286" s="247"/>
    </row>
    <row r="287" spans="1:10" hidden="1" x14ac:dyDescent="0.2">
      <c r="A287" s="210" t="s">
        <v>976</v>
      </c>
      <c r="B287" s="211" t="s">
        <v>987</v>
      </c>
      <c r="C287" s="212"/>
      <c r="D287" s="212"/>
      <c r="E287" s="213">
        <v>300000</v>
      </c>
      <c r="F287" s="213">
        <v>300000</v>
      </c>
      <c r="G287" s="213">
        <v>15000</v>
      </c>
      <c r="H287" s="213">
        <v>0</v>
      </c>
      <c r="I287" s="213">
        <v>285000</v>
      </c>
      <c r="J287" s="247"/>
    </row>
    <row r="288" spans="1:10" s="115" customFormat="1" hidden="1" x14ac:dyDescent="0.2">
      <c r="A288" s="126">
        <v>323</v>
      </c>
      <c r="B288" s="227" t="s">
        <v>918</v>
      </c>
      <c r="C288" s="117"/>
      <c r="D288" s="128"/>
      <c r="E288" s="120">
        <v>200000</v>
      </c>
      <c r="F288" s="120">
        <v>200000</v>
      </c>
      <c r="G288" s="120">
        <v>10000</v>
      </c>
      <c r="H288" s="120">
        <v>0</v>
      </c>
      <c r="I288" s="120">
        <v>190000</v>
      </c>
      <c r="J288" s="247"/>
    </row>
    <row r="289" spans="1:10" s="146" customFormat="1" hidden="1" x14ac:dyDescent="0.2">
      <c r="A289" s="186">
        <v>3237</v>
      </c>
      <c r="B289" s="223" t="s">
        <v>36</v>
      </c>
      <c r="C289" s="137">
        <v>11</v>
      </c>
      <c r="D289" s="150" t="s">
        <v>24</v>
      </c>
      <c r="E289" s="140">
        <v>200000</v>
      </c>
      <c r="F289" s="140">
        <v>200000</v>
      </c>
      <c r="G289" s="140">
        <v>10000</v>
      </c>
      <c r="H289" s="140"/>
      <c r="I289" s="140">
        <v>190000</v>
      </c>
      <c r="J289" s="247"/>
    </row>
    <row r="290" spans="1:10" s="115" customFormat="1" hidden="1" x14ac:dyDescent="0.2">
      <c r="A290" s="126">
        <v>329</v>
      </c>
      <c r="B290" s="227" t="s">
        <v>125</v>
      </c>
      <c r="C290" s="117"/>
      <c r="D290" s="128"/>
      <c r="E290" s="120">
        <v>100000</v>
      </c>
      <c r="F290" s="120">
        <v>100000</v>
      </c>
      <c r="G290" s="120">
        <v>5000</v>
      </c>
      <c r="H290" s="120">
        <v>0</v>
      </c>
      <c r="I290" s="120">
        <v>95000</v>
      </c>
      <c r="J290" s="247"/>
    </row>
    <row r="291" spans="1:10" s="146" customFormat="1" hidden="1" x14ac:dyDescent="0.2">
      <c r="A291" s="186">
        <v>3294</v>
      </c>
      <c r="B291" s="223" t="s">
        <v>610</v>
      </c>
      <c r="C291" s="137">
        <v>11</v>
      </c>
      <c r="D291" s="150" t="s">
        <v>24</v>
      </c>
      <c r="E291" s="140">
        <v>100000</v>
      </c>
      <c r="F291" s="140">
        <v>100000</v>
      </c>
      <c r="G291" s="140">
        <v>5000</v>
      </c>
      <c r="H291" s="140"/>
      <c r="I291" s="140">
        <v>95000</v>
      </c>
      <c r="J291" s="247"/>
    </row>
    <row r="292" spans="1:10" ht="31.5" hidden="1" x14ac:dyDescent="0.2">
      <c r="A292" s="171" t="s">
        <v>853</v>
      </c>
      <c r="B292" s="173" t="s">
        <v>854</v>
      </c>
      <c r="C292" s="194"/>
      <c r="D292" s="194"/>
      <c r="E292" s="174">
        <v>40863270</v>
      </c>
      <c r="F292" s="174">
        <v>40863270</v>
      </c>
      <c r="G292" s="174">
        <v>650000</v>
      </c>
      <c r="H292" s="174">
        <v>0</v>
      </c>
      <c r="I292" s="174">
        <v>40213270</v>
      </c>
      <c r="J292" s="247"/>
    </row>
    <row r="293" spans="1:10" s="146" customFormat="1" hidden="1" x14ac:dyDescent="0.2">
      <c r="A293" s="207" t="s">
        <v>956</v>
      </c>
      <c r="B293" s="205" t="s">
        <v>910</v>
      </c>
      <c r="C293" s="208"/>
      <c r="D293" s="208"/>
      <c r="E293" s="209">
        <v>40863270</v>
      </c>
      <c r="F293" s="209">
        <v>40863270</v>
      </c>
      <c r="G293" s="209">
        <v>650000</v>
      </c>
      <c r="H293" s="209">
        <v>0</v>
      </c>
      <c r="I293" s="209">
        <v>40213270</v>
      </c>
      <c r="J293" s="247"/>
    </row>
    <row r="294" spans="1:10" hidden="1" x14ac:dyDescent="0.2">
      <c r="A294" s="210" t="s">
        <v>983</v>
      </c>
      <c r="B294" s="211" t="s">
        <v>990</v>
      </c>
      <c r="C294" s="212"/>
      <c r="D294" s="212"/>
      <c r="E294" s="213">
        <v>40863270</v>
      </c>
      <c r="F294" s="213">
        <v>40863270</v>
      </c>
      <c r="G294" s="213">
        <v>650000</v>
      </c>
      <c r="H294" s="213">
        <v>0</v>
      </c>
      <c r="I294" s="213">
        <v>40213270</v>
      </c>
      <c r="J294" s="247"/>
    </row>
    <row r="295" spans="1:10" s="115" customFormat="1" hidden="1" x14ac:dyDescent="0.2">
      <c r="A295" s="126">
        <v>363</v>
      </c>
      <c r="B295" s="227" t="s">
        <v>926</v>
      </c>
      <c r="C295" s="117"/>
      <c r="D295" s="128"/>
      <c r="E295" s="120">
        <v>40863270</v>
      </c>
      <c r="F295" s="120">
        <v>40863270</v>
      </c>
      <c r="G295" s="120">
        <v>650000</v>
      </c>
      <c r="H295" s="120">
        <v>0</v>
      </c>
      <c r="I295" s="120">
        <v>40213270</v>
      </c>
      <c r="J295" s="247"/>
    </row>
    <row r="296" spans="1:10" s="115" customFormat="1" hidden="1" x14ac:dyDescent="0.2">
      <c r="A296" s="129">
        <v>3631</v>
      </c>
      <c r="B296" s="222" t="s">
        <v>233</v>
      </c>
      <c r="C296" s="111">
        <v>11</v>
      </c>
      <c r="D296" s="112" t="s">
        <v>24</v>
      </c>
      <c r="E296" s="179">
        <v>40863270</v>
      </c>
      <c r="F296" s="179">
        <v>40863270</v>
      </c>
      <c r="G296" s="179">
        <v>650000</v>
      </c>
      <c r="H296" s="179"/>
      <c r="I296" s="179">
        <v>40213270</v>
      </c>
      <c r="J296" s="247"/>
    </row>
    <row r="297" spans="1:10" ht="31.5" hidden="1" x14ac:dyDescent="0.2">
      <c r="A297" s="171" t="s">
        <v>855</v>
      </c>
      <c r="B297" s="173" t="s">
        <v>856</v>
      </c>
      <c r="C297" s="194"/>
      <c r="D297" s="194"/>
      <c r="E297" s="174">
        <v>33029119</v>
      </c>
      <c r="F297" s="174">
        <v>30537619</v>
      </c>
      <c r="G297" s="174">
        <v>4250</v>
      </c>
      <c r="H297" s="174">
        <v>0</v>
      </c>
      <c r="I297" s="174">
        <v>30533369</v>
      </c>
      <c r="J297" s="247"/>
    </row>
    <row r="298" spans="1:10" s="146" customFormat="1" hidden="1" x14ac:dyDescent="0.2">
      <c r="A298" s="207" t="s">
        <v>956</v>
      </c>
      <c r="B298" s="205" t="s">
        <v>910</v>
      </c>
      <c r="C298" s="208"/>
      <c r="D298" s="208"/>
      <c r="E298" s="209">
        <v>33029119</v>
      </c>
      <c r="F298" s="209">
        <v>30537619</v>
      </c>
      <c r="G298" s="209">
        <v>4250</v>
      </c>
      <c r="H298" s="209">
        <v>0</v>
      </c>
      <c r="I298" s="209">
        <v>30533369</v>
      </c>
      <c r="J298" s="247"/>
    </row>
    <row r="299" spans="1:10" hidden="1" x14ac:dyDescent="0.2">
      <c r="A299" s="210" t="s">
        <v>983</v>
      </c>
      <c r="B299" s="211" t="s">
        <v>990</v>
      </c>
      <c r="C299" s="212"/>
      <c r="D299" s="212"/>
      <c r="E299" s="213">
        <v>75000</v>
      </c>
      <c r="F299" s="213">
        <v>75000</v>
      </c>
      <c r="G299" s="213">
        <v>3750</v>
      </c>
      <c r="H299" s="213">
        <v>0</v>
      </c>
      <c r="I299" s="213">
        <v>71250</v>
      </c>
      <c r="J299" s="247"/>
    </row>
    <row r="300" spans="1:10" s="115" customFormat="1" hidden="1" x14ac:dyDescent="0.2">
      <c r="A300" s="126">
        <v>363</v>
      </c>
      <c r="B300" s="227" t="s">
        <v>926</v>
      </c>
      <c r="C300" s="117"/>
      <c r="D300" s="128"/>
      <c r="E300" s="120">
        <v>75000</v>
      </c>
      <c r="F300" s="120">
        <v>75000</v>
      </c>
      <c r="G300" s="120">
        <v>3750</v>
      </c>
      <c r="H300" s="120">
        <v>0</v>
      </c>
      <c r="I300" s="120">
        <v>71250</v>
      </c>
      <c r="J300" s="247"/>
    </row>
    <row r="301" spans="1:10" s="115" customFormat="1" hidden="1" x14ac:dyDescent="0.2">
      <c r="A301" s="129">
        <v>3631</v>
      </c>
      <c r="B301" s="222" t="s">
        <v>233</v>
      </c>
      <c r="C301" s="111">
        <v>11</v>
      </c>
      <c r="D301" s="112" t="s">
        <v>24</v>
      </c>
      <c r="E301" s="141">
        <v>75000</v>
      </c>
      <c r="F301" s="141">
        <v>75000</v>
      </c>
      <c r="G301" s="141">
        <v>3750</v>
      </c>
      <c r="H301" s="141"/>
      <c r="I301" s="141">
        <v>71250</v>
      </c>
      <c r="J301" s="247"/>
    </row>
    <row r="302" spans="1:10" ht="31.5" hidden="1" x14ac:dyDescent="0.2">
      <c r="A302" s="210" t="s">
        <v>984</v>
      </c>
      <c r="B302" s="211" t="s">
        <v>991</v>
      </c>
      <c r="C302" s="212"/>
      <c r="D302" s="212"/>
      <c r="E302" s="213">
        <v>32954119</v>
      </c>
      <c r="F302" s="213">
        <v>30462619</v>
      </c>
      <c r="G302" s="213">
        <v>500</v>
      </c>
      <c r="H302" s="213">
        <v>0</v>
      </c>
      <c r="I302" s="213">
        <v>30462119</v>
      </c>
      <c r="J302" s="247"/>
    </row>
    <row r="303" spans="1:10" s="115" customFormat="1" hidden="1" x14ac:dyDescent="0.2">
      <c r="A303" s="126">
        <v>372</v>
      </c>
      <c r="B303" s="227" t="s">
        <v>920</v>
      </c>
      <c r="C303" s="117"/>
      <c r="D303" s="128"/>
      <c r="E303" s="120">
        <v>32954119</v>
      </c>
      <c r="F303" s="120">
        <v>30462619</v>
      </c>
      <c r="G303" s="120">
        <v>500</v>
      </c>
      <c r="H303" s="120">
        <v>0</v>
      </c>
      <c r="I303" s="120">
        <v>30462119</v>
      </c>
      <c r="J303" s="247"/>
    </row>
    <row r="304" spans="1:10" s="115" customFormat="1" hidden="1" x14ac:dyDescent="0.2">
      <c r="A304" s="129">
        <v>3721</v>
      </c>
      <c r="B304" s="222" t="s">
        <v>149</v>
      </c>
      <c r="C304" s="111">
        <v>11</v>
      </c>
      <c r="D304" s="112" t="s">
        <v>24</v>
      </c>
      <c r="E304" s="141">
        <v>10000</v>
      </c>
      <c r="F304" s="141">
        <v>10000</v>
      </c>
      <c r="G304" s="141">
        <v>500</v>
      </c>
      <c r="H304" s="141"/>
      <c r="I304" s="141">
        <v>9500</v>
      </c>
      <c r="J304" s="247"/>
    </row>
    <row r="305" spans="1:10" ht="31.5" hidden="1" x14ac:dyDescent="0.2">
      <c r="A305" s="171" t="s">
        <v>102</v>
      </c>
      <c r="B305" s="173" t="s">
        <v>1007</v>
      </c>
      <c r="C305" s="194"/>
      <c r="D305" s="194"/>
      <c r="E305" s="174">
        <v>11880524</v>
      </c>
      <c r="F305" s="174">
        <v>11880524</v>
      </c>
      <c r="G305" s="174">
        <v>59900</v>
      </c>
      <c r="H305" s="174">
        <v>0</v>
      </c>
      <c r="I305" s="174">
        <v>11820624</v>
      </c>
      <c r="J305" s="247"/>
    </row>
    <row r="306" spans="1:10" s="146" customFormat="1" hidden="1" x14ac:dyDescent="0.2">
      <c r="A306" s="207" t="s">
        <v>956</v>
      </c>
      <c r="B306" s="205" t="s">
        <v>910</v>
      </c>
      <c r="C306" s="208"/>
      <c r="D306" s="208"/>
      <c r="E306" s="209">
        <v>1735250</v>
      </c>
      <c r="F306" s="209">
        <v>1735250</v>
      </c>
      <c r="G306" s="209">
        <v>59900</v>
      </c>
      <c r="H306" s="209">
        <v>0</v>
      </c>
      <c r="I306" s="209">
        <v>1675350</v>
      </c>
      <c r="J306" s="247"/>
    </row>
    <row r="307" spans="1:10" hidden="1" x14ac:dyDescent="0.2">
      <c r="A307" s="210" t="s">
        <v>976</v>
      </c>
      <c r="B307" s="211" t="s">
        <v>987</v>
      </c>
      <c r="C307" s="212"/>
      <c r="D307" s="212"/>
      <c r="E307" s="213">
        <v>1360000</v>
      </c>
      <c r="F307" s="213">
        <v>1360000</v>
      </c>
      <c r="G307" s="213">
        <v>58000</v>
      </c>
      <c r="H307" s="213">
        <v>0</v>
      </c>
      <c r="I307" s="213">
        <v>1302000</v>
      </c>
      <c r="J307" s="247"/>
    </row>
    <row r="308" spans="1:10" hidden="1" x14ac:dyDescent="0.2">
      <c r="A308" s="119">
        <v>322</v>
      </c>
      <c r="B308" s="227" t="s">
        <v>917</v>
      </c>
      <c r="C308" s="117"/>
      <c r="D308" s="118"/>
      <c r="E308" s="120">
        <v>305000</v>
      </c>
      <c r="F308" s="120">
        <v>305000</v>
      </c>
      <c r="G308" s="120">
        <v>15250</v>
      </c>
      <c r="H308" s="120">
        <v>0</v>
      </c>
      <c r="I308" s="120">
        <v>289750</v>
      </c>
      <c r="J308" s="247"/>
    </row>
    <row r="309" spans="1:10" s="142" customFormat="1" ht="15" hidden="1" x14ac:dyDescent="0.2">
      <c r="A309" s="123">
        <v>3225</v>
      </c>
      <c r="B309" s="222" t="s">
        <v>151</v>
      </c>
      <c r="C309" s="111">
        <v>11</v>
      </c>
      <c r="D309" s="122" t="s">
        <v>24</v>
      </c>
      <c r="E309" s="147">
        <v>97500</v>
      </c>
      <c r="F309" s="147">
        <v>97500</v>
      </c>
      <c r="G309" s="147">
        <v>4875</v>
      </c>
      <c r="H309" s="147"/>
      <c r="I309" s="147">
        <v>92625</v>
      </c>
      <c r="J309" s="247"/>
    </row>
    <row r="310" spans="1:10" s="142" customFormat="1" ht="15" hidden="1" x14ac:dyDescent="0.2">
      <c r="A310" s="123">
        <v>3227</v>
      </c>
      <c r="B310" s="222" t="s">
        <v>235</v>
      </c>
      <c r="C310" s="111">
        <v>11</v>
      </c>
      <c r="D310" s="122" t="s">
        <v>24</v>
      </c>
      <c r="E310" s="147">
        <v>207500</v>
      </c>
      <c r="F310" s="147">
        <v>207500</v>
      </c>
      <c r="G310" s="147">
        <v>10375</v>
      </c>
      <c r="H310" s="147"/>
      <c r="I310" s="147">
        <v>197125</v>
      </c>
      <c r="J310" s="247"/>
    </row>
    <row r="311" spans="1:10" s="115" customFormat="1" hidden="1" x14ac:dyDescent="0.2">
      <c r="A311" s="119">
        <v>323</v>
      </c>
      <c r="B311" s="227" t="s">
        <v>918</v>
      </c>
      <c r="C311" s="117"/>
      <c r="D311" s="118"/>
      <c r="E311" s="120">
        <v>1055000</v>
      </c>
      <c r="F311" s="120">
        <v>1055000</v>
      </c>
      <c r="G311" s="120">
        <v>42750</v>
      </c>
      <c r="H311" s="120">
        <v>0</v>
      </c>
      <c r="I311" s="120">
        <v>1012250</v>
      </c>
      <c r="J311" s="247"/>
    </row>
    <row r="312" spans="1:10" s="142" customFormat="1" ht="15" hidden="1" x14ac:dyDescent="0.2">
      <c r="A312" s="123">
        <v>3235</v>
      </c>
      <c r="B312" s="222" t="s">
        <v>42</v>
      </c>
      <c r="C312" s="111">
        <v>11</v>
      </c>
      <c r="D312" s="122" t="s">
        <v>24</v>
      </c>
      <c r="E312" s="147">
        <v>95000</v>
      </c>
      <c r="F312" s="147">
        <v>95000</v>
      </c>
      <c r="G312" s="147">
        <v>4750</v>
      </c>
      <c r="H312" s="147"/>
      <c r="I312" s="147">
        <v>90250</v>
      </c>
      <c r="J312" s="247"/>
    </row>
    <row r="313" spans="1:10" s="142" customFormat="1" ht="15" hidden="1" x14ac:dyDescent="0.2">
      <c r="A313" s="123">
        <v>3238</v>
      </c>
      <c r="B313" s="222" t="s">
        <v>122</v>
      </c>
      <c r="C313" s="111">
        <v>11</v>
      </c>
      <c r="D313" s="122" t="s">
        <v>24</v>
      </c>
      <c r="E313" s="147">
        <v>760000</v>
      </c>
      <c r="F313" s="147">
        <v>760000</v>
      </c>
      <c r="G313" s="147">
        <v>38000</v>
      </c>
      <c r="H313" s="147"/>
      <c r="I313" s="147">
        <v>722000</v>
      </c>
      <c r="J313" s="247"/>
    </row>
    <row r="314" spans="1:10" hidden="1" x14ac:dyDescent="0.2">
      <c r="A314" s="210" t="s">
        <v>977</v>
      </c>
      <c r="B314" s="211" t="s">
        <v>994</v>
      </c>
      <c r="C314" s="212"/>
      <c r="D314" s="212"/>
      <c r="E314" s="213">
        <v>375250</v>
      </c>
      <c r="F314" s="213">
        <v>375250</v>
      </c>
      <c r="G314" s="213">
        <v>1900</v>
      </c>
      <c r="H314" s="213">
        <v>0</v>
      </c>
      <c r="I314" s="213">
        <v>373350</v>
      </c>
      <c r="J314" s="247"/>
    </row>
    <row r="315" spans="1:10" s="115" customFormat="1" hidden="1" x14ac:dyDescent="0.2">
      <c r="A315" s="119">
        <v>422</v>
      </c>
      <c r="B315" s="227" t="s">
        <v>921</v>
      </c>
      <c r="C315" s="117"/>
      <c r="D315" s="118"/>
      <c r="E315" s="120">
        <v>375250</v>
      </c>
      <c r="F315" s="120">
        <v>375250</v>
      </c>
      <c r="G315" s="120">
        <v>1900</v>
      </c>
      <c r="H315" s="120">
        <v>0</v>
      </c>
      <c r="I315" s="120">
        <v>373350</v>
      </c>
      <c r="J315" s="247"/>
    </row>
    <row r="316" spans="1:10" s="142" customFormat="1" ht="15" hidden="1" x14ac:dyDescent="0.2">
      <c r="A316" s="123">
        <v>4221</v>
      </c>
      <c r="B316" s="222" t="s">
        <v>129</v>
      </c>
      <c r="C316" s="111">
        <v>11</v>
      </c>
      <c r="D316" s="122" t="s">
        <v>24</v>
      </c>
      <c r="E316" s="147">
        <v>19000</v>
      </c>
      <c r="F316" s="147">
        <v>19000</v>
      </c>
      <c r="G316" s="147">
        <v>950</v>
      </c>
      <c r="H316" s="147"/>
      <c r="I316" s="147">
        <v>18050</v>
      </c>
      <c r="J316" s="247"/>
    </row>
    <row r="317" spans="1:10" s="142" customFormat="1" ht="15" hidden="1" x14ac:dyDescent="0.2">
      <c r="A317" s="123">
        <v>4222</v>
      </c>
      <c r="B317" s="222" t="s">
        <v>130</v>
      </c>
      <c r="C317" s="111">
        <v>11</v>
      </c>
      <c r="D317" s="122" t="s">
        <v>24</v>
      </c>
      <c r="E317" s="147">
        <v>9500</v>
      </c>
      <c r="F317" s="147">
        <v>9500</v>
      </c>
      <c r="G317" s="147">
        <v>475</v>
      </c>
      <c r="H317" s="147"/>
      <c r="I317" s="147">
        <v>9025</v>
      </c>
      <c r="J317" s="247"/>
    </row>
    <row r="318" spans="1:10" s="146" customFormat="1" hidden="1" x14ac:dyDescent="0.2">
      <c r="A318" s="123">
        <v>4223</v>
      </c>
      <c r="B318" s="222" t="s">
        <v>131</v>
      </c>
      <c r="C318" s="111">
        <v>11</v>
      </c>
      <c r="D318" s="122" t="s">
        <v>24</v>
      </c>
      <c r="E318" s="147">
        <v>9500</v>
      </c>
      <c r="F318" s="147">
        <v>9500</v>
      </c>
      <c r="G318" s="147">
        <v>475</v>
      </c>
      <c r="H318" s="147"/>
      <c r="I318" s="147">
        <v>9025</v>
      </c>
      <c r="J318" s="247"/>
    </row>
    <row r="319" spans="1:10" s="115" customFormat="1" ht="47.25" hidden="1" x14ac:dyDescent="0.2">
      <c r="A319" s="176" t="s">
        <v>604</v>
      </c>
      <c r="B319" s="173" t="s">
        <v>656</v>
      </c>
      <c r="C319" s="194"/>
      <c r="D319" s="194"/>
      <c r="E319" s="174">
        <v>42059000</v>
      </c>
      <c r="F319" s="174">
        <v>42059000</v>
      </c>
      <c r="G319" s="174">
        <v>2097950</v>
      </c>
      <c r="H319" s="174">
        <v>0</v>
      </c>
      <c r="I319" s="174">
        <v>39961050</v>
      </c>
      <c r="J319" s="247"/>
    </row>
    <row r="320" spans="1:10" s="195" customFormat="1" hidden="1" x14ac:dyDescent="0.2">
      <c r="A320" s="205">
        <v>11</v>
      </c>
      <c r="B320" s="205" t="s">
        <v>910</v>
      </c>
      <c r="C320" s="206"/>
      <c r="D320" s="206"/>
      <c r="E320" s="209">
        <v>42059000</v>
      </c>
      <c r="F320" s="209">
        <v>42059000</v>
      </c>
      <c r="G320" s="209">
        <v>2097950</v>
      </c>
      <c r="H320" s="209">
        <v>0</v>
      </c>
      <c r="I320" s="209">
        <v>39961050</v>
      </c>
      <c r="J320" s="247"/>
    </row>
    <row r="321" spans="1:10" hidden="1" x14ac:dyDescent="0.2">
      <c r="A321" s="210" t="s">
        <v>983</v>
      </c>
      <c r="B321" s="211" t="s">
        <v>990</v>
      </c>
      <c r="C321" s="212"/>
      <c r="D321" s="212"/>
      <c r="E321" s="213">
        <v>42059000</v>
      </c>
      <c r="F321" s="213">
        <v>42059000</v>
      </c>
      <c r="G321" s="213">
        <v>2097950</v>
      </c>
      <c r="H321" s="213">
        <v>0</v>
      </c>
      <c r="I321" s="213">
        <v>39961050</v>
      </c>
      <c r="J321" s="247"/>
    </row>
    <row r="322" spans="1:10" s="115" customFormat="1" hidden="1" x14ac:dyDescent="0.2">
      <c r="A322" s="119">
        <v>363</v>
      </c>
      <c r="B322" s="227" t="s">
        <v>926</v>
      </c>
      <c r="C322" s="130"/>
      <c r="D322" s="118"/>
      <c r="E322" s="120">
        <v>42059000</v>
      </c>
      <c r="F322" s="120">
        <v>42059000</v>
      </c>
      <c r="G322" s="120">
        <v>2097950</v>
      </c>
      <c r="H322" s="120">
        <v>0</v>
      </c>
      <c r="I322" s="120">
        <v>39961050</v>
      </c>
      <c r="J322" s="247"/>
    </row>
    <row r="323" spans="1:10" s="146" customFormat="1" hidden="1" x14ac:dyDescent="0.2">
      <c r="A323" s="123">
        <v>3632</v>
      </c>
      <c r="B323" s="222" t="s">
        <v>244</v>
      </c>
      <c r="C323" s="132">
        <v>11</v>
      </c>
      <c r="D323" s="122" t="s">
        <v>27</v>
      </c>
      <c r="E323" s="147">
        <v>41959000</v>
      </c>
      <c r="F323" s="147">
        <v>41959000</v>
      </c>
      <c r="G323" s="147">
        <v>2097950</v>
      </c>
      <c r="H323" s="147"/>
      <c r="I323" s="147">
        <v>39861050</v>
      </c>
      <c r="J323" s="247"/>
    </row>
    <row r="324" spans="1:10" s="133" customFormat="1" ht="31.5" hidden="1" x14ac:dyDescent="0.2">
      <c r="A324" s="171" t="s">
        <v>665</v>
      </c>
      <c r="B324" s="173" t="s">
        <v>664</v>
      </c>
      <c r="C324" s="194"/>
      <c r="D324" s="194"/>
      <c r="E324" s="174">
        <v>100000</v>
      </c>
      <c r="F324" s="174">
        <v>100000</v>
      </c>
      <c r="G324" s="174">
        <v>0</v>
      </c>
      <c r="H324" s="174">
        <v>120530</v>
      </c>
      <c r="I324" s="174">
        <v>220530</v>
      </c>
      <c r="J324" s="247"/>
    </row>
    <row r="325" spans="1:10" s="195" customFormat="1" hidden="1" x14ac:dyDescent="0.2">
      <c r="A325" s="205">
        <v>11</v>
      </c>
      <c r="B325" s="205" t="s">
        <v>910</v>
      </c>
      <c r="C325" s="206"/>
      <c r="D325" s="206"/>
      <c r="E325" s="209">
        <v>100000</v>
      </c>
      <c r="F325" s="209">
        <v>100000</v>
      </c>
      <c r="G325" s="209">
        <v>0</v>
      </c>
      <c r="H325" s="209">
        <v>120530</v>
      </c>
      <c r="I325" s="209">
        <v>220530</v>
      </c>
      <c r="J325" s="247"/>
    </row>
    <row r="326" spans="1:10" hidden="1" x14ac:dyDescent="0.2">
      <c r="A326" s="210" t="s">
        <v>983</v>
      </c>
      <c r="B326" s="211" t="s">
        <v>990</v>
      </c>
      <c r="C326" s="212"/>
      <c r="D326" s="212"/>
      <c r="E326" s="213">
        <v>100000</v>
      </c>
      <c r="F326" s="213">
        <v>100000</v>
      </c>
      <c r="G326" s="213">
        <v>0</v>
      </c>
      <c r="H326" s="213">
        <v>120530</v>
      </c>
      <c r="I326" s="213">
        <v>220530</v>
      </c>
      <c r="J326" s="247"/>
    </row>
    <row r="327" spans="1:10" s="115" customFormat="1" hidden="1" x14ac:dyDescent="0.2">
      <c r="A327" s="119">
        <v>363</v>
      </c>
      <c r="B327" s="227" t="s">
        <v>926</v>
      </c>
      <c r="C327" s="117"/>
      <c r="D327" s="128"/>
      <c r="E327" s="120">
        <v>100000</v>
      </c>
      <c r="F327" s="120">
        <v>100000</v>
      </c>
      <c r="G327" s="120">
        <v>0</v>
      </c>
      <c r="H327" s="120">
        <v>120530</v>
      </c>
      <c r="I327" s="120">
        <v>220530</v>
      </c>
      <c r="J327" s="247"/>
    </row>
    <row r="328" spans="1:10" s="146" customFormat="1" hidden="1" x14ac:dyDescent="0.2">
      <c r="A328" s="123">
        <v>3632</v>
      </c>
      <c r="B328" s="222" t="s">
        <v>244</v>
      </c>
      <c r="C328" s="111">
        <v>11</v>
      </c>
      <c r="D328" s="112" t="s">
        <v>27</v>
      </c>
      <c r="E328" s="147">
        <v>100000</v>
      </c>
      <c r="F328" s="147">
        <v>100000</v>
      </c>
      <c r="G328" s="147"/>
      <c r="H328" s="147">
        <v>120530</v>
      </c>
      <c r="I328" s="147">
        <v>220530</v>
      </c>
      <c r="J328" s="247"/>
    </row>
    <row r="329" spans="1:10" s="115" customFormat="1" hidden="1" x14ac:dyDescent="0.2">
      <c r="A329" s="170" t="s">
        <v>662</v>
      </c>
      <c r="B329" s="234" t="s">
        <v>679</v>
      </c>
      <c r="C329" s="198"/>
      <c r="D329" s="198"/>
      <c r="E329" s="174">
        <v>180900000</v>
      </c>
      <c r="F329" s="174">
        <v>178800000</v>
      </c>
      <c r="G329" s="174">
        <v>6920000</v>
      </c>
      <c r="H329" s="174">
        <v>0</v>
      </c>
      <c r="I329" s="174">
        <v>171880000</v>
      </c>
      <c r="J329" s="247"/>
    </row>
    <row r="330" spans="1:10" s="195" customFormat="1" hidden="1" x14ac:dyDescent="0.2">
      <c r="A330" s="205">
        <v>11</v>
      </c>
      <c r="B330" s="205" t="s">
        <v>910</v>
      </c>
      <c r="C330" s="206"/>
      <c r="D330" s="206"/>
      <c r="E330" s="209">
        <v>95500000</v>
      </c>
      <c r="F330" s="209">
        <v>95500000</v>
      </c>
      <c r="G330" s="209">
        <v>4750000</v>
      </c>
      <c r="H330" s="209">
        <v>0</v>
      </c>
      <c r="I330" s="209">
        <v>90750000</v>
      </c>
      <c r="J330" s="247"/>
    </row>
    <row r="331" spans="1:10" hidden="1" x14ac:dyDescent="0.2">
      <c r="A331" s="210" t="s">
        <v>983</v>
      </c>
      <c r="B331" s="211" t="s">
        <v>990</v>
      </c>
      <c r="C331" s="212"/>
      <c r="D331" s="212"/>
      <c r="E331" s="213">
        <v>95500000</v>
      </c>
      <c r="F331" s="213">
        <v>95500000</v>
      </c>
      <c r="G331" s="213">
        <v>4750000</v>
      </c>
      <c r="H331" s="213">
        <v>0</v>
      </c>
      <c r="I331" s="213">
        <v>90750000</v>
      </c>
      <c r="J331" s="247"/>
    </row>
    <row r="332" spans="1:10" s="142" customFormat="1" hidden="1" x14ac:dyDescent="0.2">
      <c r="A332" s="119">
        <v>363</v>
      </c>
      <c r="B332" s="227" t="s">
        <v>926</v>
      </c>
      <c r="C332" s="117"/>
      <c r="D332" s="128"/>
      <c r="E332" s="120">
        <v>95500000</v>
      </c>
      <c r="F332" s="120">
        <v>95500000</v>
      </c>
      <c r="G332" s="120">
        <v>4750000</v>
      </c>
      <c r="H332" s="120">
        <v>0</v>
      </c>
      <c r="I332" s="120">
        <v>90750000</v>
      </c>
      <c r="J332" s="247"/>
    </row>
    <row r="333" spans="1:10" s="142" customFormat="1" ht="15" hidden="1" x14ac:dyDescent="0.2">
      <c r="A333" s="123">
        <v>3632</v>
      </c>
      <c r="B333" s="222" t="s">
        <v>244</v>
      </c>
      <c r="C333" s="111">
        <v>11</v>
      </c>
      <c r="D333" s="112" t="s">
        <v>27</v>
      </c>
      <c r="E333" s="147">
        <v>95000000</v>
      </c>
      <c r="F333" s="147">
        <v>95000000</v>
      </c>
      <c r="G333" s="147">
        <v>4750000</v>
      </c>
      <c r="H333" s="147"/>
      <c r="I333" s="147">
        <v>90250000</v>
      </c>
      <c r="J333" s="247"/>
    </row>
    <row r="334" spans="1:10" s="115" customFormat="1" hidden="1" x14ac:dyDescent="0.2">
      <c r="A334" s="207" t="s">
        <v>946</v>
      </c>
      <c r="B334" s="205" t="s">
        <v>947</v>
      </c>
      <c r="C334" s="208"/>
      <c r="D334" s="208"/>
      <c r="E334" s="209">
        <v>85400000</v>
      </c>
      <c r="F334" s="209">
        <v>83300000</v>
      </c>
      <c r="G334" s="209">
        <v>2170000</v>
      </c>
      <c r="H334" s="209">
        <v>0</v>
      </c>
      <c r="I334" s="209">
        <v>81130000</v>
      </c>
      <c r="J334" s="247"/>
    </row>
    <row r="335" spans="1:10" hidden="1" x14ac:dyDescent="0.2">
      <c r="A335" s="210" t="s">
        <v>983</v>
      </c>
      <c r="B335" s="211" t="s">
        <v>990</v>
      </c>
      <c r="C335" s="212"/>
      <c r="D335" s="212"/>
      <c r="E335" s="213">
        <v>85400000</v>
      </c>
      <c r="F335" s="213">
        <v>83300000</v>
      </c>
      <c r="G335" s="213">
        <v>2170000</v>
      </c>
      <c r="H335" s="213">
        <v>0</v>
      </c>
      <c r="I335" s="213">
        <v>81130000</v>
      </c>
      <c r="J335" s="247"/>
    </row>
    <row r="336" spans="1:10" s="142" customFormat="1" hidden="1" x14ac:dyDescent="0.2">
      <c r="A336" s="119">
        <v>363</v>
      </c>
      <c r="B336" s="227" t="s">
        <v>926</v>
      </c>
      <c r="C336" s="117"/>
      <c r="D336" s="128"/>
      <c r="E336" s="120">
        <v>85400000</v>
      </c>
      <c r="F336" s="120">
        <v>83300000</v>
      </c>
      <c r="G336" s="120">
        <v>2170000</v>
      </c>
      <c r="H336" s="120">
        <v>0</v>
      </c>
      <c r="I336" s="120">
        <v>81130000</v>
      </c>
      <c r="J336" s="247"/>
    </row>
    <row r="337" spans="1:10" s="142" customFormat="1" ht="15" hidden="1" x14ac:dyDescent="0.2">
      <c r="A337" s="123">
        <v>3632</v>
      </c>
      <c r="B337" s="222" t="s">
        <v>244</v>
      </c>
      <c r="C337" s="111">
        <v>12</v>
      </c>
      <c r="D337" s="112" t="s">
        <v>27</v>
      </c>
      <c r="E337" s="147">
        <v>84700000</v>
      </c>
      <c r="F337" s="147">
        <v>82600000</v>
      </c>
      <c r="G337" s="147">
        <v>2170000</v>
      </c>
      <c r="H337" s="147"/>
      <c r="I337" s="147">
        <v>80430000</v>
      </c>
      <c r="J337" s="247"/>
    </row>
    <row r="338" spans="1:10" s="115" customFormat="1" ht="31.5" hidden="1" x14ac:dyDescent="0.2">
      <c r="A338" s="170" t="s">
        <v>843</v>
      </c>
      <c r="B338" s="234" t="s">
        <v>844</v>
      </c>
      <c r="C338" s="198"/>
      <c r="D338" s="198"/>
      <c r="E338" s="174">
        <v>83000000</v>
      </c>
      <c r="F338" s="174">
        <v>83000000</v>
      </c>
      <c r="G338" s="174">
        <v>0</v>
      </c>
      <c r="H338" s="174">
        <v>19800000</v>
      </c>
      <c r="I338" s="174">
        <v>102800000</v>
      </c>
      <c r="J338" s="247"/>
    </row>
    <row r="339" spans="1:10" s="195" customFormat="1" hidden="1" x14ac:dyDescent="0.2">
      <c r="A339" s="205">
        <v>11</v>
      </c>
      <c r="B339" s="205" t="s">
        <v>910</v>
      </c>
      <c r="C339" s="206"/>
      <c r="D339" s="206"/>
      <c r="E339" s="209">
        <v>83000000</v>
      </c>
      <c r="F339" s="209">
        <v>83000000</v>
      </c>
      <c r="G339" s="209">
        <v>0</v>
      </c>
      <c r="H339" s="209">
        <v>19800000</v>
      </c>
      <c r="I339" s="209">
        <v>87800000</v>
      </c>
      <c r="J339" s="247"/>
    </row>
    <row r="340" spans="1:10" hidden="1" x14ac:dyDescent="0.2">
      <c r="A340" s="210" t="s">
        <v>983</v>
      </c>
      <c r="B340" s="211" t="s">
        <v>990</v>
      </c>
      <c r="C340" s="212"/>
      <c r="D340" s="212"/>
      <c r="E340" s="213">
        <v>83000000</v>
      </c>
      <c r="F340" s="213">
        <v>83000000</v>
      </c>
      <c r="G340" s="213">
        <v>0</v>
      </c>
      <c r="H340" s="213">
        <v>19800000</v>
      </c>
      <c r="I340" s="213">
        <v>87800000</v>
      </c>
      <c r="J340" s="247"/>
    </row>
    <row r="341" spans="1:10" s="115" customFormat="1" hidden="1" x14ac:dyDescent="0.2">
      <c r="A341" s="126">
        <v>363</v>
      </c>
      <c r="B341" s="227" t="s">
        <v>926</v>
      </c>
      <c r="C341" s="117"/>
      <c r="D341" s="128"/>
      <c r="E341" s="120">
        <v>83000000</v>
      </c>
      <c r="F341" s="120">
        <v>83000000</v>
      </c>
      <c r="G341" s="120">
        <v>0</v>
      </c>
      <c r="H341" s="120">
        <v>19800000</v>
      </c>
      <c r="I341" s="120">
        <v>87800000</v>
      </c>
      <c r="J341" s="247"/>
    </row>
    <row r="342" spans="1:10" s="115" customFormat="1" hidden="1" x14ac:dyDescent="0.2">
      <c r="A342" s="129">
        <v>3632</v>
      </c>
      <c r="B342" s="222" t="s">
        <v>244</v>
      </c>
      <c r="C342" s="111">
        <v>11</v>
      </c>
      <c r="D342" s="112" t="s">
        <v>27</v>
      </c>
      <c r="E342" s="140">
        <v>82000000</v>
      </c>
      <c r="F342" s="140">
        <v>82000000</v>
      </c>
      <c r="G342" s="140"/>
      <c r="H342" s="140">
        <v>19800000</v>
      </c>
      <c r="I342" s="140">
        <v>101800000</v>
      </c>
      <c r="J342" s="247"/>
    </row>
    <row r="343" spans="1:10" ht="31.5" hidden="1" x14ac:dyDescent="0.2">
      <c r="A343" s="171" t="s">
        <v>50</v>
      </c>
      <c r="B343" s="173" t="s">
        <v>590</v>
      </c>
      <c r="C343" s="194"/>
      <c r="D343" s="194"/>
      <c r="E343" s="174">
        <v>4490000</v>
      </c>
      <c r="F343" s="174">
        <v>4490000</v>
      </c>
      <c r="G343" s="174">
        <v>150000</v>
      </c>
      <c r="H343" s="174">
        <v>0</v>
      </c>
      <c r="I343" s="174">
        <v>4340000</v>
      </c>
      <c r="J343" s="247"/>
    </row>
    <row r="344" spans="1:10" s="195" customFormat="1" hidden="1" x14ac:dyDescent="0.2">
      <c r="A344" s="205">
        <v>11</v>
      </c>
      <c r="B344" s="205" t="s">
        <v>910</v>
      </c>
      <c r="C344" s="206"/>
      <c r="D344" s="206"/>
      <c r="E344" s="209">
        <v>4490000</v>
      </c>
      <c r="F344" s="209">
        <v>4490000</v>
      </c>
      <c r="G344" s="209">
        <v>150000</v>
      </c>
      <c r="H344" s="209">
        <v>0</v>
      </c>
      <c r="I344" s="209">
        <v>4340000</v>
      </c>
      <c r="J344" s="247"/>
    </row>
    <row r="345" spans="1:10" hidden="1" x14ac:dyDescent="0.2">
      <c r="A345" s="210" t="s">
        <v>976</v>
      </c>
      <c r="B345" s="211" t="s">
        <v>987</v>
      </c>
      <c r="C345" s="212"/>
      <c r="D345" s="212"/>
      <c r="E345" s="213">
        <v>3470000</v>
      </c>
      <c r="F345" s="213">
        <v>3470000</v>
      </c>
      <c r="G345" s="213">
        <v>150000</v>
      </c>
      <c r="H345" s="213">
        <v>0</v>
      </c>
      <c r="I345" s="213">
        <v>3320000</v>
      </c>
      <c r="J345" s="247"/>
    </row>
    <row r="346" spans="1:10" s="133" customFormat="1" hidden="1" x14ac:dyDescent="0.2">
      <c r="A346" s="126">
        <v>323</v>
      </c>
      <c r="B346" s="227" t="s">
        <v>918</v>
      </c>
      <c r="C346" s="117"/>
      <c r="D346" s="128"/>
      <c r="E346" s="120">
        <v>3130000</v>
      </c>
      <c r="F346" s="120">
        <v>3130000</v>
      </c>
      <c r="G346" s="120">
        <v>150000</v>
      </c>
      <c r="H346" s="120">
        <v>0</v>
      </c>
      <c r="I346" s="120">
        <v>2980000</v>
      </c>
      <c r="J346" s="247"/>
    </row>
    <row r="347" spans="1:10" s="153" customFormat="1" ht="15" hidden="1" x14ac:dyDescent="0.2">
      <c r="A347" s="129">
        <v>3237</v>
      </c>
      <c r="B347" s="222" t="s">
        <v>36</v>
      </c>
      <c r="C347" s="111">
        <v>11</v>
      </c>
      <c r="D347" s="112" t="s">
        <v>27</v>
      </c>
      <c r="E347" s="147">
        <v>3000000</v>
      </c>
      <c r="F347" s="147">
        <v>3000000</v>
      </c>
      <c r="G347" s="147">
        <v>150000</v>
      </c>
      <c r="H347" s="147"/>
      <c r="I347" s="147">
        <v>2850000</v>
      </c>
      <c r="J347" s="247"/>
    </row>
    <row r="348" spans="1:10" ht="31.5" hidden="1" x14ac:dyDescent="0.2">
      <c r="A348" s="171" t="s">
        <v>15</v>
      </c>
      <c r="B348" s="173" t="s">
        <v>326</v>
      </c>
      <c r="C348" s="194"/>
      <c r="D348" s="194"/>
      <c r="E348" s="174">
        <v>1100000</v>
      </c>
      <c r="F348" s="174">
        <v>1100000</v>
      </c>
      <c r="G348" s="174">
        <v>55000</v>
      </c>
      <c r="H348" s="174">
        <v>0</v>
      </c>
      <c r="I348" s="174">
        <v>1045000</v>
      </c>
      <c r="J348" s="247"/>
    </row>
    <row r="349" spans="1:10" s="115" customFormat="1" hidden="1" x14ac:dyDescent="0.2">
      <c r="A349" s="207" t="s">
        <v>956</v>
      </c>
      <c r="B349" s="205" t="s">
        <v>910</v>
      </c>
      <c r="C349" s="208"/>
      <c r="D349" s="208"/>
      <c r="E349" s="209">
        <v>1100000</v>
      </c>
      <c r="F349" s="209">
        <v>1100000</v>
      </c>
      <c r="G349" s="209">
        <v>55000</v>
      </c>
      <c r="H349" s="209">
        <v>0</v>
      </c>
      <c r="I349" s="209">
        <v>1045000</v>
      </c>
      <c r="J349" s="247"/>
    </row>
    <row r="350" spans="1:10" hidden="1" x14ac:dyDescent="0.2">
      <c r="A350" s="210" t="s">
        <v>976</v>
      </c>
      <c r="B350" s="211" t="s">
        <v>987</v>
      </c>
      <c r="C350" s="212"/>
      <c r="D350" s="212"/>
      <c r="E350" s="213">
        <v>1100000</v>
      </c>
      <c r="F350" s="213">
        <v>1100000</v>
      </c>
      <c r="G350" s="213">
        <v>55000</v>
      </c>
      <c r="H350" s="213">
        <v>0</v>
      </c>
      <c r="I350" s="213">
        <v>1045000</v>
      </c>
      <c r="J350" s="247"/>
    </row>
    <row r="351" spans="1:10" s="115" customFormat="1" hidden="1" x14ac:dyDescent="0.2">
      <c r="A351" s="119">
        <v>323</v>
      </c>
      <c r="B351" s="227" t="s">
        <v>918</v>
      </c>
      <c r="C351" s="117"/>
      <c r="D351" s="128"/>
      <c r="E351" s="120">
        <v>190000</v>
      </c>
      <c r="F351" s="120">
        <v>190000</v>
      </c>
      <c r="G351" s="120">
        <v>9500</v>
      </c>
      <c r="H351" s="120">
        <v>0</v>
      </c>
      <c r="I351" s="120">
        <v>180500</v>
      </c>
      <c r="J351" s="247"/>
    </row>
    <row r="352" spans="1:10" s="142" customFormat="1" ht="15" hidden="1" x14ac:dyDescent="0.2">
      <c r="A352" s="123">
        <v>3231</v>
      </c>
      <c r="B352" s="222" t="s">
        <v>117</v>
      </c>
      <c r="C352" s="111">
        <v>11</v>
      </c>
      <c r="D352" s="112" t="s">
        <v>23</v>
      </c>
      <c r="E352" s="147">
        <v>100000</v>
      </c>
      <c r="F352" s="147">
        <v>100000</v>
      </c>
      <c r="G352" s="147">
        <v>5000</v>
      </c>
      <c r="H352" s="147"/>
      <c r="I352" s="147">
        <v>95000</v>
      </c>
      <c r="J352" s="247"/>
    </row>
    <row r="353" spans="1:10" s="146" customFormat="1" hidden="1" x14ac:dyDescent="0.2">
      <c r="A353" s="123">
        <v>3237</v>
      </c>
      <c r="B353" s="222" t="s">
        <v>36</v>
      </c>
      <c r="C353" s="111">
        <v>11</v>
      </c>
      <c r="D353" s="112" t="s">
        <v>23</v>
      </c>
      <c r="E353" s="147">
        <v>90000</v>
      </c>
      <c r="F353" s="147">
        <v>90000</v>
      </c>
      <c r="G353" s="147">
        <v>4500</v>
      </c>
      <c r="H353" s="147"/>
      <c r="I353" s="147">
        <v>85500</v>
      </c>
      <c r="J353" s="247"/>
    </row>
    <row r="354" spans="1:10" s="115" customFormat="1" hidden="1" x14ac:dyDescent="0.2">
      <c r="A354" s="119">
        <v>329</v>
      </c>
      <c r="B354" s="227" t="s">
        <v>125</v>
      </c>
      <c r="C354" s="117"/>
      <c r="D354" s="128"/>
      <c r="E354" s="120">
        <v>910000</v>
      </c>
      <c r="F354" s="120">
        <v>910000</v>
      </c>
      <c r="G354" s="120">
        <v>45500</v>
      </c>
      <c r="H354" s="120">
        <v>0</v>
      </c>
      <c r="I354" s="120">
        <v>864500</v>
      </c>
      <c r="J354" s="247"/>
    </row>
    <row r="355" spans="1:10" s="146" customFormat="1" ht="30" hidden="1" x14ac:dyDescent="0.2">
      <c r="A355" s="123">
        <v>3291</v>
      </c>
      <c r="B355" s="222" t="s">
        <v>152</v>
      </c>
      <c r="C355" s="111">
        <v>11</v>
      </c>
      <c r="D355" s="112" t="s">
        <v>23</v>
      </c>
      <c r="E355" s="147">
        <v>60000</v>
      </c>
      <c r="F355" s="147">
        <v>60000</v>
      </c>
      <c r="G355" s="147">
        <v>3000</v>
      </c>
      <c r="H355" s="147"/>
      <c r="I355" s="147">
        <v>57000</v>
      </c>
      <c r="J355" s="247"/>
    </row>
    <row r="356" spans="1:10" s="142" customFormat="1" ht="15" hidden="1" x14ac:dyDescent="0.2">
      <c r="A356" s="123">
        <v>3294</v>
      </c>
      <c r="B356" s="222" t="s">
        <v>610</v>
      </c>
      <c r="C356" s="111">
        <v>11</v>
      </c>
      <c r="D356" s="112" t="s">
        <v>23</v>
      </c>
      <c r="E356" s="147">
        <v>850000</v>
      </c>
      <c r="F356" s="147">
        <v>850000</v>
      </c>
      <c r="G356" s="147">
        <v>42500</v>
      </c>
      <c r="H356" s="147"/>
      <c r="I356" s="147">
        <v>807500</v>
      </c>
      <c r="J356" s="247"/>
    </row>
    <row r="357" spans="1:10" s="115" customFormat="1" ht="31.5" hidden="1" x14ac:dyDescent="0.2">
      <c r="A357" s="170" t="s">
        <v>605</v>
      </c>
      <c r="B357" s="173" t="s">
        <v>606</v>
      </c>
      <c r="C357" s="194"/>
      <c r="D357" s="194"/>
      <c r="E357" s="174">
        <v>9309200</v>
      </c>
      <c r="F357" s="174">
        <v>9309200</v>
      </c>
      <c r="G357" s="174">
        <v>465460</v>
      </c>
      <c r="H357" s="174">
        <v>0</v>
      </c>
      <c r="I357" s="174">
        <v>8843740</v>
      </c>
      <c r="J357" s="247"/>
    </row>
    <row r="358" spans="1:10" s="115" customFormat="1" hidden="1" x14ac:dyDescent="0.2">
      <c r="A358" s="207" t="s">
        <v>956</v>
      </c>
      <c r="B358" s="205" t="s">
        <v>910</v>
      </c>
      <c r="C358" s="208"/>
      <c r="D358" s="208"/>
      <c r="E358" s="209">
        <v>9309200</v>
      </c>
      <c r="F358" s="209">
        <v>9309200</v>
      </c>
      <c r="G358" s="209">
        <v>465460</v>
      </c>
      <c r="H358" s="209">
        <v>0</v>
      </c>
      <c r="I358" s="209">
        <v>8843740</v>
      </c>
      <c r="J358" s="247"/>
    </row>
    <row r="359" spans="1:10" hidden="1" x14ac:dyDescent="0.2">
      <c r="A359" s="210" t="s">
        <v>976</v>
      </c>
      <c r="B359" s="211" t="s">
        <v>987</v>
      </c>
      <c r="C359" s="212"/>
      <c r="D359" s="212"/>
      <c r="E359" s="213">
        <v>9309200</v>
      </c>
      <c r="F359" s="213">
        <v>9309200</v>
      </c>
      <c r="G359" s="213">
        <v>465460</v>
      </c>
      <c r="H359" s="213">
        <v>0</v>
      </c>
      <c r="I359" s="213">
        <v>8843740</v>
      </c>
      <c r="J359" s="247"/>
    </row>
    <row r="360" spans="1:10" s="115" customFormat="1" hidden="1" x14ac:dyDescent="0.2">
      <c r="A360" s="126">
        <v>329</v>
      </c>
      <c r="B360" s="227" t="s">
        <v>125</v>
      </c>
      <c r="C360" s="116"/>
      <c r="D360" s="128"/>
      <c r="E360" s="120">
        <v>9309200</v>
      </c>
      <c r="F360" s="120">
        <v>9309200</v>
      </c>
      <c r="G360" s="120">
        <v>465460</v>
      </c>
      <c r="H360" s="120">
        <v>0</v>
      </c>
      <c r="I360" s="120">
        <v>8843740</v>
      </c>
      <c r="J360" s="247"/>
    </row>
    <row r="361" spans="1:10" s="142" customFormat="1" ht="15" hidden="1" x14ac:dyDescent="0.2">
      <c r="A361" s="129">
        <v>3299</v>
      </c>
      <c r="B361" s="222" t="s">
        <v>125</v>
      </c>
      <c r="C361" s="110">
        <v>11</v>
      </c>
      <c r="D361" s="112" t="s">
        <v>23</v>
      </c>
      <c r="E361" s="147">
        <v>9309200</v>
      </c>
      <c r="F361" s="147">
        <v>9309200</v>
      </c>
      <c r="G361" s="147">
        <v>465460</v>
      </c>
      <c r="H361" s="147"/>
      <c r="I361" s="147">
        <v>8843740</v>
      </c>
      <c r="J361" s="247"/>
    </row>
    <row r="362" spans="1:10" s="115" customFormat="1" ht="31.5" hidden="1" x14ac:dyDescent="0.2">
      <c r="A362" s="171" t="s">
        <v>623</v>
      </c>
      <c r="B362" s="173" t="s">
        <v>624</v>
      </c>
      <c r="C362" s="194"/>
      <c r="D362" s="194"/>
      <c r="E362" s="174">
        <v>1803703368</v>
      </c>
      <c r="F362" s="174">
        <v>1819465368</v>
      </c>
      <c r="G362" s="174">
        <v>252250</v>
      </c>
      <c r="H362" s="174">
        <v>10000</v>
      </c>
      <c r="I362" s="174">
        <v>1819223118</v>
      </c>
      <c r="J362" s="247"/>
    </row>
    <row r="363" spans="1:10" s="115" customFormat="1" hidden="1" x14ac:dyDescent="0.2">
      <c r="A363" s="207" t="s">
        <v>956</v>
      </c>
      <c r="B363" s="205" t="s">
        <v>910</v>
      </c>
      <c r="C363" s="208"/>
      <c r="D363" s="208"/>
      <c r="E363" s="209">
        <v>743500</v>
      </c>
      <c r="F363" s="209">
        <v>743500</v>
      </c>
      <c r="G363" s="209">
        <v>500</v>
      </c>
      <c r="H363" s="209">
        <v>8000</v>
      </c>
      <c r="I363" s="209">
        <v>751000</v>
      </c>
      <c r="J363" s="247"/>
    </row>
    <row r="364" spans="1:10" hidden="1" x14ac:dyDescent="0.2">
      <c r="A364" s="210" t="s">
        <v>976</v>
      </c>
      <c r="B364" s="211" t="s">
        <v>987</v>
      </c>
      <c r="C364" s="212"/>
      <c r="D364" s="212"/>
      <c r="E364" s="213">
        <v>382300</v>
      </c>
      <c r="F364" s="213">
        <v>382300</v>
      </c>
      <c r="G364" s="213">
        <v>500</v>
      </c>
      <c r="H364" s="213">
        <v>8000</v>
      </c>
      <c r="I364" s="213">
        <v>389800</v>
      </c>
      <c r="J364" s="247"/>
    </row>
    <row r="365" spans="1:10" s="115" customFormat="1" hidden="1" x14ac:dyDescent="0.2">
      <c r="A365" s="119">
        <v>321</v>
      </c>
      <c r="B365" s="227" t="s">
        <v>916</v>
      </c>
      <c r="C365" s="130"/>
      <c r="D365" s="118"/>
      <c r="E365" s="120">
        <v>2000</v>
      </c>
      <c r="F365" s="120">
        <v>2000</v>
      </c>
      <c r="G365" s="120">
        <v>0</v>
      </c>
      <c r="H365" s="120">
        <v>8000</v>
      </c>
      <c r="I365" s="120">
        <v>10000</v>
      </c>
      <c r="J365" s="247"/>
    </row>
    <row r="366" spans="1:10" s="142" customFormat="1" ht="15" hidden="1" x14ac:dyDescent="0.2">
      <c r="A366" s="123">
        <v>3211</v>
      </c>
      <c r="B366" s="222" t="s">
        <v>110</v>
      </c>
      <c r="C366" s="132">
        <v>11</v>
      </c>
      <c r="D366" s="122" t="s">
        <v>18</v>
      </c>
      <c r="E366" s="147">
        <v>1000</v>
      </c>
      <c r="F366" s="147">
        <v>1000</v>
      </c>
      <c r="G366" s="147"/>
      <c r="H366" s="147">
        <v>8000</v>
      </c>
      <c r="I366" s="147">
        <v>9000</v>
      </c>
      <c r="J366" s="250"/>
    </row>
    <row r="367" spans="1:10" s="115" customFormat="1" hidden="1" x14ac:dyDescent="0.2">
      <c r="A367" s="119">
        <v>322</v>
      </c>
      <c r="B367" s="227" t="s">
        <v>917</v>
      </c>
      <c r="C367" s="130"/>
      <c r="D367" s="118"/>
      <c r="E367" s="120">
        <v>2000</v>
      </c>
      <c r="F367" s="120">
        <v>2000</v>
      </c>
      <c r="G367" s="120">
        <v>100</v>
      </c>
      <c r="H367" s="120">
        <v>0</v>
      </c>
      <c r="I367" s="120">
        <v>1900</v>
      </c>
      <c r="J367" s="247"/>
    </row>
    <row r="368" spans="1:10" s="142" customFormat="1" ht="15" hidden="1" x14ac:dyDescent="0.2">
      <c r="A368" s="123">
        <v>3221</v>
      </c>
      <c r="B368" s="222" t="s">
        <v>146</v>
      </c>
      <c r="C368" s="132">
        <v>11</v>
      </c>
      <c r="D368" s="122" t="s">
        <v>18</v>
      </c>
      <c r="E368" s="147">
        <v>1000</v>
      </c>
      <c r="F368" s="147">
        <v>1000</v>
      </c>
      <c r="G368" s="147">
        <v>50</v>
      </c>
      <c r="H368" s="147"/>
      <c r="I368" s="147">
        <v>950</v>
      </c>
      <c r="J368" s="247"/>
    </row>
    <row r="369" spans="1:10" s="142" customFormat="1" ht="15" hidden="1" x14ac:dyDescent="0.2">
      <c r="A369" s="123">
        <v>3223</v>
      </c>
      <c r="B369" s="222" t="s">
        <v>115</v>
      </c>
      <c r="C369" s="132">
        <v>11</v>
      </c>
      <c r="D369" s="122" t="s">
        <v>18</v>
      </c>
      <c r="E369" s="147">
        <v>1000</v>
      </c>
      <c r="F369" s="147">
        <v>1000</v>
      </c>
      <c r="G369" s="147">
        <v>50</v>
      </c>
      <c r="H369" s="147"/>
      <c r="I369" s="147">
        <v>950</v>
      </c>
      <c r="J369" s="247"/>
    </row>
    <row r="370" spans="1:10" s="115" customFormat="1" hidden="1" x14ac:dyDescent="0.2">
      <c r="A370" s="119">
        <v>323</v>
      </c>
      <c r="B370" s="227" t="s">
        <v>918</v>
      </c>
      <c r="C370" s="130"/>
      <c r="D370" s="118"/>
      <c r="E370" s="120">
        <v>377300</v>
      </c>
      <c r="F370" s="120">
        <v>377300</v>
      </c>
      <c r="G370" s="120">
        <v>350</v>
      </c>
      <c r="H370" s="120">
        <v>0</v>
      </c>
      <c r="I370" s="120">
        <v>376950</v>
      </c>
      <c r="J370" s="247"/>
    </row>
    <row r="371" spans="1:10" s="142" customFormat="1" ht="15" hidden="1" x14ac:dyDescent="0.2">
      <c r="A371" s="123">
        <v>3231</v>
      </c>
      <c r="B371" s="222" t="s">
        <v>117</v>
      </c>
      <c r="C371" s="132">
        <v>11</v>
      </c>
      <c r="D371" s="122" t="s">
        <v>18</v>
      </c>
      <c r="E371" s="147">
        <v>1000</v>
      </c>
      <c r="F371" s="147">
        <v>1000</v>
      </c>
      <c r="G371" s="147">
        <v>50</v>
      </c>
      <c r="H371" s="147"/>
      <c r="I371" s="147">
        <v>950</v>
      </c>
      <c r="J371" s="247"/>
    </row>
    <row r="372" spans="1:10" s="142" customFormat="1" ht="15" hidden="1" x14ac:dyDescent="0.2">
      <c r="A372" s="123">
        <v>3232</v>
      </c>
      <c r="B372" s="222" t="s">
        <v>118</v>
      </c>
      <c r="C372" s="132">
        <v>11</v>
      </c>
      <c r="D372" s="122" t="s">
        <v>18</v>
      </c>
      <c r="E372" s="147">
        <v>1000</v>
      </c>
      <c r="F372" s="147">
        <v>1000</v>
      </c>
      <c r="G372" s="147">
        <v>50</v>
      </c>
      <c r="H372" s="147"/>
      <c r="I372" s="147">
        <v>950</v>
      </c>
      <c r="J372" s="247"/>
    </row>
    <row r="373" spans="1:10" s="142" customFormat="1" ht="15" hidden="1" x14ac:dyDescent="0.2">
      <c r="A373" s="123">
        <v>3233</v>
      </c>
      <c r="B373" s="222" t="s">
        <v>119</v>
      </c>
      <c r="C373" s="132">
        <v>11</v>
      </c>
      <c r="D373" s="122" t="s">
        <v>18</v>
      </c>
      <c r="E373" s="147">
        <v>1000</v>
      </c>
      <c r="F373" s="147">
        <v>1000</v>
      </c>
      <c r="G373" s="147">
        <v>50</v>
      </c>
      <c r="H373" s="147"/>
      <c r="I373" s="147">
        <v>950</v>
      </c>
      <c r="J373" s="247"/>
    </row>
    <row r="374" spans="1:10" s="142" customFormat="1" ht="15" hidden="1" x14ac:dyDescent="0.2">
      <c r="A374" s="123">
        <v>3234</v>
      </c>
      <c r="B374" s="222" t="s">
        <v>120</v>
      </c>
      <c r="C374" s="132">
        <v>11</v>
      </c>
      <c r="D374" s="122" t="s">
        <v>18</v>
      </c>
      <c r="E374" s="147">
        <v>1000</v>
      </c>
      <c r="F374" s="147">
        <v>1000</v>
      </c>
      <c r="G374" s="147">
        <v>50</v>
      </c>
      <c r="H374" s="147"/>
      <c r="I374" s="147">
        <v>950</v>
      </c>
      <c r="J374" s="247"/>
    </row>
    <row r="375" spans="1:10" s="142" customFormat="1" ht="15" hidden="1" x14ac:dyDescent="0.2">
      <c r="A375" s="123">
        <v>3235</v>
      </c>
      <c r="B375" s="222" t="s">
        <v>42</v>
      </c>
      <c r="C375" s="132">
        <v>11</v>
      </c>
      <c r="D375" s="122" t="s">
        <v>18</v>
      </c>
      <c r="E375" s="147">
        <v>1000</v>
      </c>
      <c r="F375" s="147">
        <v>1000</v>
      </c>
      <c r="G375" s="147">
        <v>50</v>
      </c>
      <c r="H375" s="147"/>
      <c r="I375" s="147">
        <v>950</v>
      </c>
      <c r="J375" s="247"/>
    </row>
    <row r="376" spans="1:10" s="142" customFormat="1" ht="15" hidden="1" x14ac:dyDescent="0.2">
      <c r="A376" s="123">
        <v>3238</v>
      </c>
      <c r="B376" s="222" t="s">
        <v>122</v>
      </c>
      <c r="C376" s="132">
        <v>11</v>
      </c>
      <c r="D376" s="122" t="s">
        <v>18</v>
      </c>
      <c r="E376" s="147">
        <v>1000</v>
      </c>
      <c r="F376" s="147">
        <v>1000</v>
      </c>
      <c r="G376" s="147">
        <v>50</v>
      </c>
      <c r="H376" s="147"/>
      <c r="I376" s="147">
        <v>950</v>
      </c>
      <c r="J376" s="247"/>
    </row>
    <row r="377" spans="1:10" s="142" customFormat="1" ht="15" hidden="1" x14ac:dyDescent="0.2">
      <c r="A377" s="123">
        <v>3239</v>
      </c>
      <c r="B377" s="222" t="s">
        <v>41</v>
      </c>
      <c r="C377" s="132">
        <v>11</v>
      </c>
      <c r="D377" s="122" t="s">
        <v>18</v>
      </c>
      <c r="E377" s="147">
        <v>1000</v>
      </c>
      <c r="F377" s="147">
        <v>1000</v>
      </c>
      <c r="G377" s="147">
        <v>50</v>
      </c>
      <c r="H377" s="147"/>
      <c r="I377" s="147">
        <v>950</v>
      </c>
      <c r="J377" s="247"/>
    </row>
    <row r="378" spans="1:10" s="115" customFormat="1" hidden="1" x14ac:dyDescent="0.2">
      <c r="A378" s="119">
        <v>329</v>
      </c>
      <c r="B378" s="227" t="s">
        <v>125</v>
      </c>
      <c r="C378" s="130"/>
      <c r="D378" s="118"/>
      <c r="E378" s="120">
        <v>1000</v>
      </c>
      <c r="F378" s="120">
        <v>1000</v>
      </c>
      <c r="G378" s="120">
        <v>50</v>
      </c>
      <c r="H378" s="120">
        <v>0</v>
      </c>
      <c r="I378" s="120">
        <v>950</v>
      </c>
      <c r="J378" s="247"/>
    </row>
    <row r="379" spans="1:10" s="146" customFormat="1" hidden="1" x14ac:dyDescent="0.2">
      <c r="A379" s="123">
        <v>3293</v>
      </c>
      <c r="B379" s="222" t="s">
        <v>124</v>
      </c>
      <c r="C379" s="132">
        <v>11</v>
      </c>
      <c r="D379" s="122" t="s">
        <v>18</v>
      </c>
      <c r="E379" s="147">
        <v>1000</v>
      </c>
      <c r="F379" s="147">
        <v>1000</v>
      </c>
      <c r="G379" s="147">
        <v>50</v>
      </c>
      <c r="H379" s="147"/>
      <c r="I379" s="147">
        <v>950</v>
      </c>
      <c r="J379" s="247"/>
    </row>
    <row r="380" spans="1:10" s="115" customFormat="1" hidden="1" x14ac:dyDescent="0.2">
      <c r="A380" s="207" t="s">
        <v>946</v>
      </c>
      <c r="B380" s="205" t="s">
        <v>947</v>
      </c>
      <c r="C380" s="208"/>
      <c r="D380" s="208"/>
      <c r="E380" s="209">
        <v>251484046</v>
      </c>
      <c r="F380" s="209">
        <v>267246046</v>
      </c>
      <c r="G380" s="209">
        <v>251750</v>
      </c>
      <c r="H380" s="209">
        <v>2000</v>
      </c>
      <c r="I380" s="209">
        <v>266996296</v>
      </c>
      <c r="J380" s="247"/>
    </row>
    <row r="381" spans="1:10" hidden="1" x14ac:dyDescent="0.2">
      <c r="A381" s="210" t="s">
        <v>976</v>
      </c>
      <c r="B381" s="211" t="s">
        <v>987</v>
      </c>
      <c r="C381" s="212"/>
      <c r="D381" s="212"/>
      <c r="E381" s="213">
        <v>2420421</v>
      </c>
      <c r="F381" s="213">
        <v>2412521</v>
      </c>
      <c r="G381" s="213">
        <v>35050</v>
      </c>
      <c r="H381" s="213">
        <v>0</v>
      </c>
      <c r="I381" s="213">
        <v>2377471</v>
      </c>
      <c r="J381" s="247"/>
    </row>
    <row r="382" spans="1:10" hidden="1" x14ac:dyDescent="0.2">
      <c r="A382" s="119">
        <v>321</v>
      </c>
      <c r="B382" s="227" t="s">
        <v>916</v>
      </c>
      <c r="C382" s="130"/>
      <c r="D382" s="118"/>
      <c r="E382" s="120">
        <v>222021</v>
      </c>
      <c r="F382" s="120">
        <v>222021</v>
      </c>
      <c r="G382" s="120">
        <v>7000</v>
      </c>
      <c r="H382" s="120">
        <v>0</v>
      </c>
      <c r="I382" s="120">
        <v>215021</v>
      </c>
      <c r="J382" s="247"/>
    </row>
    <row r="383" spans="1:10" s="142" customFormat="1" ht="15" hidden="1" x14ac:dyDescent="0.2">
      <c r="A383" s="123">
        <v>3211</v>
      </c>
      <c r="B383" s="222" t="s">
        <v>110</v>
      </c>
      <c r="C383" s="132">
        <v>12</v>
      </c>
      <c r="D383" s="122" t="s">
        <v>18</v>
      </c>
      <c r="E383" s="147">
        <v>140000</v>
      </c>
      <c r="F383" s="147">
        <v>140000</v>
      </c>
      <c r="G383" s="147">
        <v>7000</v>
      </c>
      <c r="H383" s="147"/>
      <c r="I383" s="147">
        <v>133000</v>
      </c>
      <c r="J383" s="247"/>
    </row>
    <row r="384" spans="1:10" hidden="1" x14ac:dyDescent="0.2">
      <c r="A384" s="119">
        <v>323</v>
      </c>
      <c r="B384" s="227" t="s">
        <v>918</v>
      </c>
      <c r="C384" s="130"/>
      <c r="D384" s="118"/>
      <c r="E384" s="120">
        <v>2115900</v>
      </c>
      <c r="F384" s="120">
        <v>2108000</v>
      </c>
      <c r="G384" s="120">
        <v>27000</v>
      </c>
      <c r="H384" s="120">
        <v>0</v>
      </c>
      <c r="I384" s="120">
        <v>2081000</v>
      </c>
      <c r="J384" s="247"/>
    </row>
    <row r="385" spans="1:10" s="142" customFormat="1" ht="15" hidden="1" x14ac:dyDescent="0.2">
      <c r="A385" s="123">
        <v>3233</v>
      </c>
      <c r="B385" s="222" t="s">
        <v>119</v>
      </c>
      <c r="C385" s="132">
        <v>12</v>
      </c>
      <c r="D385" s="122" t="s">
        <v>18</v>
      </c>
      <c r="E385" s="147">
        <v>380000</v>
      </c>
      <c r="F385" s="147">
        <v>380000</v>
      </c>
      <c r="G385" s="147">
        <v>19000</v>
      </c>
      <c r="H385" s="147"/>
      <c r="I385" s="147">
        <v>361000</v>
      </c>
      <c r="J385" s="247"/>
    </row>
    <row r="386" spans="1:10" s="153" customFormat="1" ht="15" hidden="1" x14ac:dyDescent="0.2">
      <c r="A386" s="123">
        <v>3237</v>
      </c>
      <c r="B386" s="222" t="s">
        <v>36</v>
      </c>
      <c r="C386" s="132">
        <v>12</v>
      </c>
      <c r="D386" s="122" t="s">
        <v>25</v>
      </c>
      <c r="E386" s="147">
        <v>307900</v>
      </c>
      <c r="F386" s="147">
        <v>301800</v>
      </c>
      <c r="G386" s="147">
        <v>8000</v>
      </c>
      <c r="H386" s="147"/>
      <c r="I386" s="147">
        <v>293800</v>
      </c>
      <c r="J386" s="247"/>
    </row>
    <row r="387" spans="1:10" hidden="1" x14ac:dyDescent="0.2">
      <c r="A387" s="119">
        <v>329</v>
      </c>
      <c r="B387" s="227" t="s">
        <v>125</v>
      </c>
      <c r="C387" s="130"/>
      <c r="D387" s="118"/>
      <c r="E387" s="120">
        <v>22500</v>
      </c>
      <c r="F387" s="120">
        <v>22500</v>
      </c>
      <c r="G387" s="120">
        <v>1050</v>
      </c>
      <c r="H387" s="120">
        <v>0</v>
      </c>
      <c r="I387" s="120">
        <v>21450</v>
      </c>
      <c r="J387" s="247"/>
    </row>
    <row r="388" spans="1:10" s="142" customFormat="1" ht="15" hidden="1" x14ac:dyDescent="0.2">
      <c r="A388" s="123">
        <v>3293</v>
      </c>
      <c r="B388" s="222" t="s">
        <v>124</v>
      </c>
      <c r="C388" s="132">
        <v>12</v>
      </c>
      <c r="D388" s="122" t="s">
        <v>18</v>
      </c>
      <c r="E388" s="147">
        <v>21000</v>
      </c>
      <c r="F388" s="147">
        <v>21000</v>
      </c>
      <c r="G388" s="147">
        <v>1050</v>
      </c>
      <c r="H388" s="147"/>
      <c r="I388" s="147">
        <v>19950</v>
      </c>
      <c r="J388" s="247"/>
    </row>
    <row r="389" spans="1:10" hidden="1" x14ac:dyDescent="0.2">
      <c r="A389" s="210" t="s">
        <v>985</v>
      </c>
      <c r="B389" s="211" t="s">
        <v>989</v>
      </c>
      <c r="C389" s="212"/>
      <c r="D389" s="212"/>
      <c r="E389" s="213">
        <v>143893</v>
      </c>
      <c r="F389" s="213">
        <v>83893</v>
      </c>
      <c r="G389" s="213">
        <v>0</v>
      </c>
      <c r="H389" s="213">
        <v>2000</v>
      </c>
      <c r="I389" s="213">
        <v>85893</v>
      </c>
      <c r="J389" s="247"/>
    </row>
    <row r="390" spans="1:10" s="115" customFormat="1" hidden="1" x14ac:dyDescent="0.2">
      <c r="A390" s="144">
        <v>351</v>
      </c>
      <c r="B390" s="228" t="s">
        <v>140</v>
      </c>
      <c r="C390" s="143"/>
      <c r="D390" s="151"/>
      <c r="E390" s="120">
        <v>143893</v>
      </c>
      <c r="F390" s="120">
        <v>83893</v>
      </c>
      <c r="G390" s="120">
        <v>0</v>
      </c>
      <c r="H390" s="120">
        <v>2000</v>
      </c>
      <c r="I390" s="120">
        <v>85893</v>
      </c>
      <c r="J390" s="247"/>
    </row>
    <row r="391" spans="1:10" s="142" customFormat="1" ht="15" hidden="1" x14ac:dyDescent="0.2">
      <c r="A391" s="123">
        <v>3512</v>
      </c>
      <c r="B391" s="222" t="s">
        <v>140</v>
      </c>
      <c r="C391" s="111">
        <v>12</v>
      </c>
      <c r="D391" s="122" t="s">
        <v>27</v>
      </c>
      <c r="E391" s="147">
        <v>124045</v>
      </c>
      <c r="F391" s="147">
        <v>64045</v>
      </c>
      <c r="G391" s="147"/>
      <c r="H391" s="147">
        <v>2000</v>
      </c>
      <c r="I391" s="147">
        <v>66045</v>
      </c>
      <c r="J391" s="247"/>
    </row>
    <row r="392" spans="1:10" ht="31.5" hidden="1" x14ac:dyDescent="0.2">
      <c r="A392" s="210" t="s">
        <v>984</v>
      </c>
      <c r="B392" s="211" t="s">
        <v>991</v>
      </c>
      <c r="C392" s="212"/>
      <c r="D392" s="212"/>
      <c r="E392" s="213">
        <v>1000</v>
      </c>
      <c r="F392" s="213">
        <v>1000</v>
      </c>
      <c r="G392" s="213">
        <v>50</v>
      </c>
      <c r="H392" s="213">
        <v>0</v>
      </c>
      <c r="I392" s="213">
        <v>950</v>
      </c>
      <c r="J392" s="247"/>
    </row>
    <row r="393" spans="1:10" s="115" customFormat="1" hidden="1" x14ac:dyDescent="0.2">
      <c r="A393" s="144">
        <v>372</v>
      </c>
      <c r="B393" s="227" t="s">
        <v>920</v>
      </c>
      <c r="C393" s="143"/>
      <c r="D393" s="151"/>
      <c r="E393" s="148">
        <v>1000</v>
      </c>
      <c r="F393" s="148">
        <v>1000</v>
      </c>
      <c r="G393" s="148">
        <v>50</v>
      </c>
      <c r="H393" s="148">
        <v>0</v>
      </c>
      <c r="I393" s="148">
        <v>950</v>
      </c>
      <c r="J393" s="247"/>
    </row>
    <row r="394" spans="1:10" s="142" customFormat="1" ht="15" hidden="1" x14ac:dyDescent="0.2">
      <c r="A394" s="123">
        <v>3721</v>
      </c>
      <c r="B394" s="222" t="s">
        <v>149</v>
      </c>
      <c r="C394" s="111">
        <v>12</v>
      </c>
      <c r="D394" s="122" t="s">
        <v>18</v>
      </c>
      <c r="E394" s="147">
        <v>1000</v>
      </c>
      <c r="F394" s="147">
        <v>1000</v>
      </c>
      <c r="G394" s="147">
        <v>50</v>
      </c>
      <c r="H394" s="147"/>
      <c r="I394" s="147">
        <v>950</v>
      </c>
      <c r="J394" s="247"/>
    </row>
    <row r="395" spans="1:10" hidden="1" x14ac:dyDescent="0.2">
      <c r="A395" s="210" t="s">
        <v>982</v>
      </c>
      <c r="B395" s="211" t="s">
        <v>992</v>
      </c>
      <c r="C395" s="212"/>
      <c r="D395" s="212"/>
      <c r="E395" s="213">
        <v>30360893</v>
      </c>
      <c r="F395" s="213">
        <v>28060893</v>
      </c>
      <c r="G395" s="213">
        <v>2000</v>
      </c>
      <c r="H395" s="213">
        <v>0</v>
      </c>
      <c r="I395" s="213">
        <v>28058893</v>
      </c>
      <c r="J395" s="247"/>
    </row>
    <row r="396" spans="1:10" s="115" customFormat="1" hidden="1" x14ac:dyDescent="0.2">
      <c r="A396" s="144">
        <v>386</v>
      </c>
      <c r="B396" s="227" t="s">
        <v>933</v>
      </c>
      <c r="C396" s="143"/>
      <c r="D396" s="151"/>
      <c r="E396" s="148">
        <v>8518707</v>
      </c>
      <c r="F396" s="148">
        <v>6218707</v>
      </c>
      <c r="G396" s="148">
        <v>2000</v>
      </c>
      <c r="H396" s="148">
        <v>0</v>
      </c>
      <c r="I396" s="148">
        <v>6216707</v>
      </c>
      <c r="J396" s="247"/>
    </row>
    <row r="397" spans="1:10" s="142" customFormat="1" ht="30" hidden="1" x14ac:dyDescent="0.2">
      <c r="A397" s="123">
        <v>3861</v>
      </c>
      <c r="B397" s="222" t="s">
        <v>282</v>
      </c>
      <c r="C397" s="111">
        <v>12</v>
      </c>
      <c r="D397" s="122" t="s">
        <v>27</v>
      </c>
      <c r="E397" s="147">
        <v>7446640</v>
      </c>
      <c r="F397" s="147">
        <v>5146640</v>
      </c>
      <c r="G397" s="147">
        <v>2000</v>
      </c>
      <c r="H397" s="147"/>
      <c r="I397" s="147">
        <v>5144640</v>
      </c>
      <c r="J397" s="247"/>
    </row>
    <row r="398" spans="1:10" hidden="1" x14ac:dyDescent="0.2">
      <c r="A398" s="210" t="s">
        <v>979</v>
      </c>
      <c r="B398" s="211" t="s">
        <v>993</v>
      </c>
      <c r="C398" s="212"/>
      <c r="D398" s="212"/>
      <c r="E398" s="213">
        <v>161000</v>
      </c>
      <c r="F398" s="213">
        <v>161000</v>
      </c>
      <c r="G398" s="213">
        <v>100</v>
      </c>
      <c r="H398" s="213">
        <v>0</v>
      </c>
      <c r="I398" s="213">
        <v>160900</v>
      </c>
      <c r="J398" s="247"/>
    </row>
    <row r="399" spans="1:10" hidden="1" x14ac:dyDescent="0.2">
      <c r="A399" s="119">
        <v>412</v>
      </c>
      <c r="B399" s="227" t="s">
        <v>935</v>
      </c>
      <c r="C399" s="130"/>
      <c r="D399" s="118"/>
      <c r="E399" s="120">
        <v>161000</v>
      </c>
      <c r="F399" s="120">
        <v>161000</v>
      </c>
      <c r="G399" s="120">
        <v>100</v>
      </c>
      <c r="H399" s="120">
        <v>0</v>
      </c>
      <c r="I399" s="120">
        <v>160900</v>
      </c>
      <c r="J399" s="247"/>
    </row>
    <row r="400" spans="1:10" s="142" customFormat="1" ht="15" hidden="1" x14ac:dyDescent="0.2">
      <c r="A400" s="123">
        <v>4123</v>
      </c>
      <c r="B400" s="222" t="s">
        <v>133</v>
      </c>
      <c r="C400" s="132">
        <v>12</v>
      </c>
      <c r="D400" s="122" t="s">
        <v>18</v>
      </c>
      <c r="E400" s="147">
        <v>1000</v>
      </c>
      <c r="F400" s="147">
        <v>1000</v>
      </c>
      <c r="G400" s="147">
        <v>50</v>
      </c>
      <c r="H400" s="147"/>
      <c r="I400" s="147">
        <v>950</v>
      </c>
      <c r="J400" s="247"/>
    </row>
    <row r="401" spans="1:10" s="153" customFormat="1" ht="15" hidden="1" x14ac:dyDescent="0.2">
      <c r="A401" s="123">
        <v>4126</v>
      </c>
      <c r="B401" s="222" t="s">
        <v>4</v>
      </c>
      <c r="C401" s="132">
        <v>12</v>
      </c>
      <c r="D401" s="122" t="s">
        <v>18</v>
      </c>
      <c r="E401" s="147">
        <v>1000</v>
      </c>
      <c r="F401" s="147">
        <v>1000</v>
      </c>
      <c r="G401" s="147">
        <v>50</v>
      </c>
      <c r="H401" s="147"/>
      <c r="I401" s="147">
        <v>950</v>
      </c>
      <c r="J401" s="247"/>
    </row>
    <row r="402" spans="1:10" hidden="1" x14ac:dyDescent="0.2">
      <c r="A402" s="210" t="s">
        <v>977</v>
      </c>
      <c r="B402" s="211" t="s">
        <v>994</v>
      </c>
      <c r="C402" s="212"/>
      <c r="D402" s="212"/>
      <c r="E402" s="213">
        <v>6575000</v>
      </c>
      <c r="F402" s="213">
        <v>6230900</v>
      </c>
      <c r="G402" s="213">
        <v>214450</v>
      </c>
      <c r="H402" s="213">
        <v>0</v>
      </c>
      <c r="I402" s="213">
        <v>6016450</v>
      </c>
      <c r="J402" s="247"/>
    </row>
    <row r="403" spans="1:10" hidden="1" x14ac:dyDescent="0.2">
      <c r="A403" s="119">
        <v>421</v>
      </c>
      <c r="B403" s="119" t="s">
        <v>936</v>
      </c>
      <c r="C403" s="130"/>
      <c r="D403" s="118"/>
      <c r="E403" s="120">
        <v>4287000</v>
      </c>
      <c r="F403" s="120">
        <v>4287000</v>
      </c>
      <c r="G403" s="120">
        <v>214350</v>
      </c>
      <c r="H403" s="120">
        <v>0</v>
      </c>
      <c r="I403" s="120">
        <v>4072650</v>
      </c>
      <c r="J403" s="247"/>
    </row>
    <row r="404" spans="1:10" s="142" customFormat="1" ht="15" hidden="1" x14ac:dyDescent="0.2">
      <c r="A404" s="123">
        <v>4214</v>
      </c>
      <c r="B404" s="222" t="s">
        <v>154</v>
      </c>
      <c r="C404" s="132">
        <v>12</v>
      </c>
      <c r="D404" s="122" t="s">
        <v>25</v>
      </c>
      <c r="E404" s="147">
        <v>4287000</v>
      </c>
      <c r="F404" s="147">
        <v>4287000</v>
      </c>
      <c r="G404" s="147">
        <v>214350</v>
      </c>
      <c r="H404" s="147"/>
      <c r="I404" s="147">
        <v>4072650</v>
      </c>
      <c r="J404" s="247"/>
    </row>
    <row r="405" spans="1:10" hidden="1" x14ac:dyDescent="0.2">
      <c r="A405" s="119">
        <v>422</v>
      </c>
      <c r="B405" s="227" t="s">
        <v>921</v>
      </c>
      <c r="C405" s="130"/>
      <c r="D405" s="118"/>
      <c r="E405" s="120">
        <v>1398000</v>
      </c>
      <c r="F405" s="120">
        <v>1397800</v>
      </c>
      <c r="G405" s="148">
        <v>100</v>
      </c>
      <c r="H405" s="120">
        <v>0</v>
      </c>
      <c r="I405" s="120">
        <v>1397700</v>
      </c>
      <c r="J405" s="247"/>
    </row>
    <row r="406" spans="1:10" s="142" customFormat="1" ht="15" hidden="1" x14ac:dyDescent="0.2">
      <c r="A406" s="123">
        <v>4222</v>
      </c>
      <c r="B406" s="222" t="s">
        <v>130</v>
      </c>
      <c r="C406" s="132">
        <v>12</v>
      </c>
      <c r="D406" s="122" t="s">
        <v>18</v>
      </c>
      <c r="E406" s="147">
        <v>1000</v>
      </c>
      <c r="F406" s="147">
        <v>1000</v>
      </c>
      <c r="G406" s="147">
        <v>50</v>
      </c>
      <c r="H406" s="147"/>
      <c r="I406" s="147">
        <v>950</v>
      </c>
      <c r="J406" s="247"/>
    </row>
    <row r="407" spans="1:10" s="142" customFormat="1" ht="15" hidden="1" x14ac:dyDescent="0.2">
      <c r="A407" s="123">
        <v>4227</v>
      </c>
      <c r="B407" s="222" t="s">
        <v>132</v>
      </c>
      <c r="C407" s="132">
        <v>12</v>
      </c>
      <c r="D407" s="122" t="s">
        <v>18</v>
      </c>
      <c r="E407" s="147">
        <v>1000</v>
      </c>
      <c r="F407" s="147">
        <v>1000</v>
      </c>
      <c r="G407" s="147">
        <v>50</v>
      </c>
      <c r="H407" s="147"/>
      <c r="I407" s="147">
        <v>950</v>
      </c>
      <c r="J407" s="247"/>
    </row>
    <row r="408" spans="1:10" hidden="1" x14ac:dyDescent="0.2">
      <c r="A408" s="210" t="s">
        <v>981</v>
      </c>
      <c r="B408" s="211" t="s">
        <v>996</v>
      </c>
      <c r="C408" s="212"/>
      <c r="D408" s="212"/>
      <c r="E408" s="213">
        <v>2000</v>
      </c>
      <c r="F408" s="213">
        <v>2000</v>
      </c>
      <c r="G408" s="213">
        <v>100</v>
      </c>
      <c r="H408" s="213">
        <v>0</v>
      </c>
      <c r="I408" s="213">
        <v>1900</v>
      </c>
      <c r="J408" s="247"/>
    </row>
    <row r="409" spans="1:10" hidden="1" x14ac:dyDescent="0.2">
      <c r="A409" s="119">
        <v>451</v>
      </c>
      <c r="B409" s="144" t="s">
        <v>136</v>
      </c>
      <c r="C409" s="130"/>
      <c r="D409" s="118"/>
      <c r="E409" s="120">
        <v>1000</v>
      </c>
      <c r="F409" s="120">
        <v>1000</v>
      </c>
      <c r="G409" s="120">
        <v>50</v>
      </c>
      <c r="H409" s="120">
        <v>0</v>
      </c>
      <c r="I409" s="120">
        <v>950</v>
      </c>
      <c r="J409" s="247"/>
    </row>
    <row r="410" spans="1:10" s="142" customFormat="1" ht="15" hidden="1" x14ac:dyDescent="0.2">
      <c r="A410" s="123">
        <v>4511</v>
      </c>
      <c r="B410" s="222" t="s">
        <v>136</v>
      </c>
      <c r="C410" s="132">
        <v>12</v>
      </c>
      <c r="D410" s="122" t="s">
        <v>18</v>
      </c>
      <c r="E410" s="147">
        <v>1000</v>
      </c>
      <c r="F410" s="147">
        <v>1000</v>
      </c>
      <c r="G410" s="147">
        <v>50</v>
      </c>
      <c r="H410" s="147"/>
      <c r="I410" s="147">
        <v>950</v>
      </c>
      <c r="J410" s="247"/>
    </row>
    <row r="411" spans="1:10" hidden="1" x14ac:dyDescent="0.2">
      <c r="A411" s="119">
        <v>452</v>
      </c>
      <c r="B411" s="144" t="s">
        <v>137</v>
      </c>
      <c r="C411" s="130"/>
      <c r="D411" s="118"/>
      <c r="E411" s="120">
        <v>1000</v>
      </c>
      <c r="F411" s="120">
        <v>1000</v>
      </c>
      <c r="G411" s="120">
        <v>50</v>
      </c>
      <c r="H411" s="120">
        <v>0</v>
      </c>
      <c r="I411" s="120">
        <v>950</v>
      </c>
      <c r="J411" s="247"/>
    </row>
    <row r="412" spans="1:10" s="142" customFormat="1" ht="15" hidden="1" x14ac:dyDescent="0.2">
      <c r="A412" s="123">
        <v>4521</v>
      </c>
      <c r="B412" s="222" t="s">
        <v>137</v>
      </c>
      <c r="C412" s="132">
        <v>12</v>
      </c>
      <c r="D412" s="122" t="s">
        <v>18</v>
      </c>
      <c r="E412" s="147">
        <v>1000</v>
      </c>
      <c r="F412" s="147">
        <v>1000</v>
      </c>
      <c r="G412" s="147">
        <v>50</v>
      </c>
      <c r="H412" s="147"/>
      <c r="I412" s="147">
        <v>950</v>
      </c>
      <c r="J412" s="247"/>
    </row>
    <row r="413" spans="1:10" s="154" customFormat="1" ht="31.5" hidden="1" x14ac:dyDescent="0.2">
      <c r="A413" s="176" t="s">
        <v>626</v>
      </c>
      <c r="B413" s="173" t="s">
        <v>627</v>
      </c>
      <c r="C413" s="194"/>
      <c r="D413" s="194"/>
      <c r="E413" s="178">
        <v>23654000</v>
      </c>
      <c r="F413" s="178">
        <v>23454000</v>
      </c>
      <c r="G413" s="178">
        <v>11221</v>
      </c>
      <c r="H413" s="178">
        <v>0</v>
      </c>
      <c r="I413" s="178">
        <v>23442779</v>
      </c>
      <c r="J413" s="247"/>
    </row>
    <row r="414" spans="1:10" s="115" customFormat="1" hidden="1" x14ac:dyDescent="0.2">
      <c r="A414" s="207" t="s">
        <v>946</v>
      </c>
      <c r="B414" s="205" t="s">
        <v>947</v>
      </c>
      <c r="C414" s="208"/>
      <c r="D414" s="208"/>
      <c r="E414" s="209">
        <v>845832</v>
      </c>
      <c r="F414" s="209">
        <v>645832</v>
      </c>
      <c r="G414" s="209">
        <v>11221</v>
      </c>
      <c r="H414" s="209">
        <v>0</v>
      </c>
      <c r="I414" s="209">
        <v>634611</v>
      </c>
      <c r="J414" s="247"/>
    </row>
    <row r="415" spans="1:10" hidden="1" x14ac:dyDescent="0.2">
      <c r="A415" s="210" t="s">
        <v>985</v>
      </c>
      <c r="B415" s="211" t="s">
        <v>989</v>
      </c>
      <c r="C415" s="212"/>
      <c r="D415" s="212"/>
      <c r="E415" s="213">
        <v>224418.00000000003</v>
      </c>
      <c r="F415" s="213">
        <v>224418.00000000003</v>
      </c>
      <c r="G415" s="213">
        <v>11221</v>
      </c>
      <c r="H415" s="213">
        <v>0</v>
      </c>
      <c r="I415" s="213">
        <v>213197.00000000003</v>
      </c>
      <c r="J415" s="247"/>
    </row>
    <row r="416" spans="1:10" s="157" customFormat="1" hidden="1" x14ac:dyDescent="0.2">
      <c r="A416" s="119">
        <v>351</v>
      </c>
      <c r="B416" s="228" t="s">
        <v>140</v>
      </c>
      <c r="C416" s="130"/>
      <c r="D416" s="118"/>
      <c r="E416" s="120">
        <v>224418.00000000003</v>
      </c>
      <c r="F416" s="120">
        <v>224418.00000000003</v>
      </c>
      <c r="G416" s="120">
        <v>11221</v>
      </c>
      <c r="H416" s="120">
        <v>0</v>
      </c>
      <c r="I416" s="120">
        <v>213197.00000000003</v>
      </c>
      <c r="J416" s="247"/>
    </row>
    <row r="417" spans="1:10" s="156" customFormat="1" ht="15" hidden="1" x14ac:dyDescent="0.2">
      <c r="A417" s="123">
        <v>3512</v>
      </c>
      <c r="B417" s="222" t="s">
        <v>140</v>
      </c>
      <c r="C417" s="132">
        <v>12</v>
      </c>
      <c r="D417" s="122" t="s">
        <v>26</v>
      </c>
      <c r="E417" s="147">
        <v>224418.00000000003</v>
      </c>
      <c r="F417" s="147">
        <v>224418.00000000003</v>
      </c>
      <c r="G417" s="147">
        <v>11221</v>
      </c>
      <c r="H417" s="147"/>
      <c r="I417" s="147">
        <v>213197.00000000003</v>
      </c>
      <c r="J417" s="247"/>
    </row>
    <row r="418" spans="1:10" hidden="1" x14ac:dyDescent="0.2">
      <c r="A418" s="177" t="s">
        <v>625</v>
      </c>
      <c r="B418" s="173" t="s">
        <v>694</v>
      </c>
      <c r="C418" s="194"/>
      <c r="D418" s="194"/>
      <c r="E418" s="174">
        <v>625000</v>
      </c>
      <c r="F418" s="174">
        <v>625000</v>
      </c>
      <c r="G418" s="174">
        <v>5300</v>
      </c>
      <c r="H418" s="174">
        <v>0</v>
      </c>
      <c r="I418" s="174">
        <v>619700</v>
      </c>
      <c r="J418" s="247"/>
    </row>
    <row r="419" spans="1:10" s="115" customFormat="1" hidden="1" x14ac:dyDescent="0.2">
      <c r="A419" s="207" t="s">
        <v>956</v>
      </c>
      <c r="B419" s="205" t="s">
        <v>910</v>
      </c>
      <c r="C419" s="208"/>
      <c r="D419" s="208"/>
      <c r="E419" s="209">
        <v>196000</v>
      </c>
      <c r="F419" s="209">
        <v>196000</v>
      </c>
      <c r="G419" s="209">
        <v>5300</v>
      </c>
      <c r="H419" s="209">
        <v>0</v>
      </c>
      <c r="I419" s="209">
        <v>190700</v>
      </c>
      <c r="J419" s="247"/>
    </row>
    <row r="420" spans="1:10" hidden="1" x14ac:dyDescent="0.2">
      <c r="A420" s="210" t="s">
        <v>944</v>
      </c>
      <c r="B420" s="211" t="s">
        <v>986</v>
      </c>
      <c r="C420" s="212"/>
      <c r="D420" s="212"/>
      <c r="E420" s="213">
        <v>4000</v>
      </c>
      <c r="F420" s="213">
        <v>4000</v>
      </c>
      <c r="G420" s="213">
        <v>200</v>
      </c>
      <c r="H420" s="213">
        <v>0</v>
      </c>
      <c r="I420" s="213">
        <v>3800</v>
      </c>
      <c r="J420" s="247"/>
    </row>
    <row r="421" spans="1:10" hidden="1" x14ac:dyDescent="0.2">
      <c r="A421" s="119">
        <v>311</v>
      </c>
      <c r="B421" s="226" t="s">
        <v>914</v>
      </c>
      <c r="C421" s="130"/>
      <c r="D421" s="118"/>
      <c r="E421" s="120">
        <v>2000</v>
      </c>
      <c r="F421" s="120">
        <v>2000</v>
      </c>
      <c r="G421" s="120">
        <v>100</v>
      </c>
      <c r="H421" s="120">
        <v>0</v>
      </c>
      <c r="I421" s="120">
        <v>1900</v>
      </c>
      <c r="J421" s="247"/>
    </row>
    <row r="422" spans="1:10" s="142" customFormat="1" ht="15" hidden="1" x14ac:dyDescent="0.2">
      <c r="A422" s="123">
        <v>3111</v>
      </c>
      <c r="B422" s="222" t="s">
        <v>19</v>
      </c>
      <c r="C422" s="132">
        <v>11</v>
      </c>
      <c r="D422" s="122" t="s">
        <v>18</v>
      </c>
      <c r="E422" s="147">
        <v>1000</v>
      </c>
      <c r="F422" s="147">
        <v>1000</v>
      </c>
      <c r="G422" s="147">
        <v>50</v>
      </c>
      <c r="H422" s="147"/>
      <c r="I422" s="147">
        <v>950</v>
      </c>
      <c r="J422" s="247"/>
    </row>
    <row r="423" spans="1:10" s="142" customFormat="1" ht="15" hidden="1" x14ac:dyDescent="0.2">
      <c r="A423" s="123">
        <v>3113</v>
      </c>
      <c r="B423" s="222" t="s">
        <v>20</v>
      </c>
      <c r="C423" s="132">
        <v>11</v>
      </c>
      <c r="D423" s="122" t="s">
        <v>18</v>
      </c>
      <c r="E423" s="147">
        <v>1000</v>
      </c>
      <c r="F423" s="147">
        <v>1000</v>
      </c>
      <c r="G423" s="147">
        <v>50</v>
      </c>
      <c r="H423" s="147"/>
      <c r="I423" s="147">
        <v>950</v>
      </c>
      <c r="J423" s="247"/>
    </row>
    <row r="424" spans="1:10" hidden="1" x14ac:dyDescent="0.2">
      <c r="A424" s="119">
        <v>312</v>
      </c>
      <c r="B424" s="227" t="s">
        <v>22</v>
      </c>
      <c r="C424" s="130"/>
      <c r="D424" s="118"/>
      <c r="E424" s="120">
        <v>1000</v>
      </c>
      <c r="F424" s="120">
        <v>1000</v>
      </c>
      <c r="G424" s="120">
        <v>50</v>
      </c>
      <c r="H424" s="120">
        <v>0</v>
      </c>
      <c r="I424" s="120">
        <v>950</v>
      </c>
      <c r="J424" s="247"/>
    </row>
    <row r="425" spans="1:10" s="142" customFormat="1" ht="15" hidden="1" x14ac:dyDescent="0.2">
      <c r="A425" s="123">
        <v>3121</v>
      </c>
      <c r="B425" s="222" t="s">
        <v>138</v>
      </c>
      <c r="C425" s="132">
        <v>11</v>
      </c>
      <c r="D425" s="122" t="s">
        <v>18</v>
      </c>
      <c r="E425" s="147">
        <v>1000</v>
      </c>
      <c r="F425" s="147">
        <v>1000</v>
      </c>
      <c r="G425" s="147">
        <v>50</v>
      </c>
      <c r="H425" s="147"/>
      <c r="I425" s="147">
        <v>950</v>
      </c>
      <c r="J425" s="247"/>
    </row>
    <row r="426" spans="1:10" hidden="1" x14ac:dyDescent="0.2">
      <c r="A426" s="119">
        <v>313</v>
      </c>
      <c r="B426" s="227" t="s">
        <v>915</v>
      </c>
      <c r="C426" s="130"/>
      <c r="D426" s="118"/>
      <c r="E426" s="120">
        <v>1000</v>
      </c>
      <c r="F426" s="120">
        <v>1000</v>
      </c>
      <c r="G426" s="120">
        <v>50</v>
      </c>
      <c r="H426" s="120">
        <v>0</v>
      </c>
      <c r="I426" s="120">
        <v>950</v>
      </c>
      <c r="J426" s="247"/>
    </row>
    <row r="427" spans="1:10" s="142" customFormat="1" ht="15" hidden="1" x14ac:dyDescent="0.2">
      <c r="A427" s="123">
        <v>3132</v>
      </c>
      <c r="B427" s="222" t="s">
        <v>280</v>
      </c>
      <c r="C427" s="132">
        <v>11</v>
      </c>
      <c r="D427" s="122" t="s">
        <v>18</v>
      </c>
      <c r="E427" s="147">
        <v>1000</v>
      </c>
      <c r="F427" s="147">
        <v>1000</v>
      </c>
      <c r="G427" s="147">
        <v>50</v>
      </c>
      <c r="H427" s="147"/>
      <c r="I427" s="147">
        <v>950</v>
      </c>
      <c r="J427" s="247"/>
    </row>
    <row r="428" spans="1:10" hidden="1" x14ac:dyDescent="0.2">
      <c r="A428" s="210" t="s">
        <v>976</v>
      </c>
      <c r="B428" s="211" t="s">
        <v>987</v>
      </c>
      <c r="C428" s="212"/>
      <c r="D428" s="212"/>
      <c r="E428" s="213">
        <v>190000</v>
      </c>
      <c r="F428" s="213">
        <v>190000</v>
      </c>
      <c r="G428" s="213">
        <v>5000</v>
      </c>
      <c r="H428" s="213">
        <v>0</v>
      </c>
      <c r="I428" s="213">
        <v>185000</v>
      </c>
      <c r="J428" s="247"/>
    </row>
    <row r="429" spans="1:10" hidden="1" x14ac:dyDescent="0.2">
      <c r="A429" s="119">
        <v>321</v>
      </c>
      <c r="B429" s="227" t="s">
        <v>916</v>
      </c>
      <c r="C429" s="117"/>
      <c r="D429" s="118"/>
      <c r="E429" s="120">
        <v>49000</v>
      </c>
      <c r="F429" s="120">
        <v>49000</v>
      </c>
      <c r="G429" s="120">
        <v>2450</v>
      </c>
      <c r="H429" s="120">
        <v>0</v>
      </c>
      <c r="I429" s="120">
        <v>46550</v>
      </c>
      <c r="J429" s="247"/>
    </row>
    <row r="430" spans="1:10" s="142" customFormat="1" ht="15" hidden="1" x14ac:dyDescent="0.2">
      <c r="A430" s="123">
        <v>3211</v>
      </c>
      <c r="B430" s="222" t="s">
        <v>110</v>
      </c>
      <c r="C430" s="111">
        <v>11</v>
      </c>
      <c r="D430" s="122" t="s">
        <v>18</v>
      </c>
      <c r="E430" s="147">
        <v>42000</v>
      </c>
      <c r="F430" s="147">
        <v>42000</v>
      </c>
      <c r="G430" s="147">
        <v>2100</v>
      </c>
      <c r="H430" s="147"/>
      <c r="I430" s="147">
        <v>39900</v>
      </c>
      <c r="J430" s="247"/>
    </row>
    <row r="431" spans="1:10" ht="15" hidden="1" x14ac:dyDescent="0.2">
      <c r="A431" s="123">
        <v>3212</v>
      </c>
      <c r="B431" s="222" t="s">
        <v>111</v>
      </c>
      <c r="C431" s="132">
        <v>11</v>
      </c>
      <c r="D431" s="122" t="s">
        <v>18</v>
      </c>
      <c r="E431" s="141">
        <v>1000</v>
      </c>
      <c r="F431" s="141">
        <v>1000</v>
      </c>
      <c r="G431" s="141">
        <v>50</v>
      </c>
      <c r="H431" s="141"/>
      <c r="I431" s="141">
        <v>950</v>
      </c>
      <c r="J431" s="247"/>
    </row>
    <row r="432" spans="1:10" ht="15" hidden="1" x14ac:dyDescent="0.2">
      <c r="A432" s="123">
        <v>3213</v>
      </c>
      <c r="B432" s="222" t="s">
        <v>112</v>
      </c>
      <c r="C432" s="132">
        <v>11</v>
      </c>
      <c r="D432" s="122" t="s">
        <v>18</v>
      </c>
      <c r="E432" s="141">
        <v>6000</v>
      </c>
      <c r="F432" s="141">
        <v>6000</v>
      </c>
      <c r="G432" s="141">
        <v>300</v>
      </c>
      <c r="H432" s="141"/>
      <c r="I432" s="141">
        <v>5700</v>
      </c>
      <c r="J432" s="247"/>
    </row>
    <row r="433" spans="1:10" hidden="1" x14ac:dyDescent="0.2">
      <c r="A433" s="119">
        <v>322</v>
      </c>
      <c r="B433" s="227" t="s">
        <v>917</v>
      </c>
      <c r="C433" s="117"/>
      <c r="D433" s="118"/>
      <c r="E433" s="120">
        <v>1000</v>
      </c>
      <c r="F433" s="120">
        <v>1000</v>
      </c>
      <c r="G433" s="120">
        <v>50</v>
      </c>
      <c r="H433" s="120">
        <v>0</v>
      </c>
      <c r="I433" s="120">
        <v>950</v>
      </c>
      <c r="J433" s="247"/>
    </row>
    <row r="434" spans="1:10" s="142" customFormat="1" ht="15" hidden="1" x14ac:dyDescent="0.2">
      <c r="A434" s="123">
        <v>3221</v>
      </c>
      <c r="B434" s="222" t="s">
        <v>146</v>
      </c>
      <c r="C434" s="111">
        <v>11</v>
      </c>
      <c r="D434" s="122" t="s">
        <v>18</v>
      </c>
      <c r="E434" s="147">
        <v>1000</v>
      </c>
      <c r="F434" s="147">
        <v>1000</v>
      </c>
      <c r="G434" s="147">
        <v>50</v>
      </c>
      <c r="H434" s="147"/>
      <c r="I434" s="147">
        <v>950</v>
      </c>
      <c r="J434" s="247"/>
    </row>
    <row r="435" spans="1:10" hidden="1" x14ac:dyDescent="0.2">
      <c r="A435" s="119">
        <v>323</v>
      </c>
      <c r="B435" s="227" t="s">
        <v>918</v>
      </c>
      <c r="C435" s="117"/>
      <c r="D435" s="118"/>
      <c r="E435" s="120">
        <v>139000</v>
      </c>
      <c r="F435" s="120">
        <v>139000</v>
      </c>
      <c r="G435" s="120">
        <v>2450</v>
      </c>
      <c r="H435" s="120">
        <v>0</v>
      </c>
      <c r="I435" s="120">
        <v>136550</v>
      </c>
      <c r="J435" s="247"/>
    </row>
    <row r="436" spans="1:10" s="142" customFormat="1" ht="15" hidden="1" x14ac:dyDescent="0.2">
      <c r="A436" s="123">
        <v>3231</v>
      </c>
      <c r="B436" s="222" t="s">
        <v>117</v>
      </c>
      <c r="C436" s="111">
        <v>11</v>
      </c>
      <c r="D436" s="122" t="s">
        <v>18</v>
      </c>
      <c r="E436" s="147">
        <v>1000</v>
      </c>
      <c r="F436" s="147">
        <v>1000</v>
      </c>
      <c r="G436" s="147">
        <v>50</v>
      </c>
      <c r="H436" s="147"/>
      <c r="I436" s="147">
        <v>950</v>
      </c>
      <c r="J436" s="247"/>
    </row>
    <row r="437" spans="1:10" s="142" customFormat="1" ht="15" hidden="1" x14ac:dyDescent="0.2">
      <c r="A437" s="123">
        <v>3235</v>
      </c>
      <c r="B437" s="222" t="s">
        <v>42</v>
      </c>
      <c r="C437" s="111">
        <v>11</v>
      </c>
      <c r="D437" s="122" t="s">
        <v>18</v>
      </c>
      <c r="E437" s="147">
        <v>1000</v>
      </c>
      <c r="F437" s="147">
        <v>1000</v>
      </c>
      <c r="G437" s="147">
        <v>50</v>
      </c>
      <c r="H437" s="147"/>
      <c r="I437" s="147">
        <v>950</v>
      </c>
      <c r="J437" s="247"/>
    </row>
    <row r="438" spans="1:10" s="142" customFormat="1" ht="15" hidden="1" x14ac:dyDescent="0.2">
      <c r="A438" s="123">
        <v>3237</v>
      </c>
      <c r="B438" s="222" t="s">
        <v>36</v>
      </c>
      <c r="C438" s="111">
        <v>11</v>
      </c>
      <c r="D438" s="122" t="s">
        <v>18</v>
      </c>
      <c r="E438" s="147">
        <v>46000</v>
      </c>
      <c r="F438" s="147">
        <v>46000</v>
      </c>
      <c r="G438" s="147">
        <v>2300</v>
      </c>
      <c r="H438" s="147"/>
      <c r="I438" s="147">
        <v>43700</v>
      </c>
      <c r="J438" s="247"/>
    </row>
    <row r="439" spans="1:10" ht="15" hidden="1" x14ac:dyDescent="0.2">
      <c r="A439" s="123">
        <v>3239</v>
      </c>
      <c r="B439" s="222" t="s">
        <v>41</v>
      </c>
      <c r="C439" s="111">
        <v>11</v>
      </c>
      <c r="D439" s="122" t="s">
        <v>18</v>
      </c>
      <c r="E439" s="147">
        <v>1000</v>
      </c>
      <c r="F439" s="147">
        <v>1000</v>
      </c>
      <c r="G439" s="147">
        <v>50</v>
      </c>
      <c r="H439" s="147"/>
      <c r="I439" s="147">
        <v>950</v>
      </c>
      <c r="J439" s="247"/>
    </row>
    <row r="440" spans="1:10" hidden="1" x14ac:dyDescent="0.2">
      <c r="A440" s="119">
        <v>329</v>
      </c>
      <c r="B440" s="227" t="s">
        <v>125</v>
      </c>
      <c r="C440" s="117"/>
      <c r="D440" s="118"/>
      <c r="E440" s="148">
        <v>1000</v>
      </c>
      <c r="F440" s="148">
        <v>1000</v>
      </c>
      <c r="G440" s="148">
        <v>50</v>
      </c>
      <c r="H440" s="148">
        <v>0</v>
      </c>
      <c r="I440" s="148">
        <v>950</v>
      </c>
      <c r="J440" s="247"/>
    </row>
    <row r="441" spans="1:10" s="142" customFormat="1" ht="15" hidden="1" x14ac:dyDescent="0.2">
      <c r="A441" s="123">
        <v>3293</v>
      </c>
      <c r="B441" s="222" t="s">
        <v>124</v>
      </c>
      <c r="C441" s="111">
        <v>11</v>
      </c>
      <c r="D441" s="122" t="s">
        <v>18</v>
      </c>
      <c r="E441" s="147">
        <v>1000</v>
      </c>
      <c r="F441" s="147">
        <v>1000</v>
      </c>
      <c r="G441" s="147">
        <v>50</v>
      </c>
      <c r="H441" s="147"/>
      <c r="I441" s="147">
        <v>950</v>
      </c>
      <c r="J441" s="247"/>
    </row>
    <row r="442" spans="1:10" hidden="1" x14ac:dyDescent="0.2">
      <c r="A442" s="210" t="s">
        <v>977</v>
      </c>
      <c r="B442" s="211" t="s">
        <v>994</v>
      </c>
      <c r="C442" s="212"/>
      <c r="D442" s="212"/>
      <c r="E442" s="213">
        <v>2000</v>
      </c>
      <c r="F442" s="213">
        <v>2000</v>
      </c>
      <c r="G442" s="213">
        <v>100</v>
      </c>
      <c r="H442" s="213">
        <v>0</v>
      </c>
      <c r="I442" s="213">
        <v>1900</v>
      </c>
      <c r="J442" s="250"/>
    </row>
    <row r="443" spans="1:10" hidden="1" x14ac:dyDescent="0.2">
      <c r="A443" s="119">
        <v>422</v>
      </c>
      <c r="B443" s="227" t="s">
        <v>921</v>
      </c>
      <c r="C443" s="117"/>
      <c r="D443" s="118"/>
      <c r="E443" s="148">
        <v>2000</v>
      </c>
      <c r="F443" s="148">
        <v>2000</v>
      </c>
      <c r="G443" s="148">
        <v>100</v>
      </c>
      <c r="H443" s="148">
        <v>0</v>
      </c>
      <c r="I443" s="148">
        <v>1900</v>
      </c>
      <c r="J443" s="247"/>
    </row>
    <row r="444" spans="1:10" ht="15" hidden="1" x14ac:dyDescent="0.2">
      <c r="A444" s="123">
        <v>4222</v>
      </c>
      <c r="B444" s="222" t="s">
        <v>130</v>
      </c>
      <c r="C444" s="111">
        <v>11</v>
      </c>
      <c r="D444" s="122" t="s">
        <v>18</v>
      </c>
      <c r="E444" s="147">
        <v>1000</v>
      </c>
      <c r="F444" s="147">
        <v>1000</v>
      </c>
      <c r="G444" s="147">
        <v>50</v>
      </c>
      <c r="H444" s="147"/>
      <c r="I444" s="147">
        <v>950</v>
      </c>
      <c r="J444" s="247"/>
    </row>
    <row r="445" spans="1:10" s="142" customFormat="1" ht="15" hidden="1" x14ac:dyDescent="0.2">
      <c r="A445" s="139">
        <v>4227</v>
      </c>
      <c r="B445" s="223" t="s">
        <v>132</v>
      </c>
      <c r="C445" s="137">
        <v>11</v>
      </c>
      <c r="D445" s="138" t="s">
        <v>18</v>
      </c>
      <c r="E445" s="147">
        <v>1000</v>
      </c>
      <c r="F445" s="147">
        <v>1000</v>
      </c>
      <c r="G445" s="147">
        <v>50</v>
      </c>
      <c r="H445" s="147"/>
      <c r="I445" s="147">
        <v>950</v>
      </c>
      <c r="J445" s="247"/>
    </row>
    <row r="446" spans="1:10" ht="31.5" hidden="1" x14ac:dyDescent="0.2">
      <c r="A446" s="171" t="s">
        <v>1008</v>
      </c>
      <c r="B446" s="173" t="s">
        <v>1009</v>
      </c>
      <c r="C446" s="194"/>
      <c r="D446" s="194"/>
      <c r="E446" s="174">
        <v>144975000</v>
      </c>
      <c r="F446" s="174">
        <v>144975000</v>
      </c>
      <c r="G446" s="174">
        <v>5950</v>
      </c>
      <c r="H446" s="174">
        <v>0</v>
      </c>
      <c r="I446" s="174">
        <v>144969050</v>
      </c>
      <c r="J446" s="247"/>
    </row>
    <row r="447" spans="1:10" s="115" customFormat="1" hidden="1" x14ac:dyDescent="0.2">
      <c r="A447" s="207" t="s">
        <v>956</v>
      </c>
      <c r="B447" s="205" t="s">
        <v>910</v>
      </c>
      <c r="C447" s="208"/>
      <c r="D447" s="208"/>
      <c r="E447" s="209">
        <v>1119000</v>
      </c>
      <c r="F447" s="209">
        <v>1119000</v>
      </c>
      <c r="G447" s="209">
        <v>5950</v>
      </c>
      <c r="H447" s="209">
        <v>0</v>
      </c>
      <c r="I447" s="209">
        <v>1113050</v>
      </c>
      <c r="J447" s="247"/>
    </row>
    <row r="448" spans="1:10" s="115" customFormat="1" hidden="1" x14ac:dyDescent="0.2">
      <c r="A448" s="210" t="s">
        <v>944</v>
      </c>
      <c r="B448" s="211" t="s">
        <v>986</v>
      </c>
      <c r="C448" s="211"/>
      <c r="D448" s="211"/>
      <c r="E448" s="213">
        <v>115000</v>
      </c>
      <c r="F448" s="213">
        <v>115000</v>
      </c>
      <c r="G448" s="213">
        <v>5750</v>
      </c>
      <c r="H448" s="213">
        <v>0</v>
      </c>
      <c r="I448" s="213">
        <v>109250</v>
      </c>
      <c r="J448" s="247"/>
    </row>
    <row r="449" spans="1:10" s="115" customFormat="1" hidden="1" x14ac:dyDescent="0.2">
      <c r="A449" s="248" t="s">
        <v>1015</v>
      </c>
      <c r="B449" s="226" t="s">
        <v>914</v>
      </c>
      <c r="C449" s="117"/>
      <c r="D449" s="117"/>
      <c r="E449" s="120">
        <v>91000</v>
      </c>
      <c r="F449" s="120">
        <v>91000</v>
      </c>
      <c r="G449" s="120">
        <v>4550</v>
      </c>
      <c r="H449" s="120">
        <v>0</v>
      </c>
      <c r="I449" s="120">
        <v>86450</v>
      </c>
      <c r="J449" s="247"/>
    </row>
    <row r="450" spans="1:10" s="115" customFormat="1" hidden="1" x14ac:dyDescent="0.2">
      <c r="A450" s="139">
        <v>3111</v>
      </c>
      <c r="B450" s="223" t="s">
        <v>19</v>
      </c>
      <c r="C450" s="137">
        <v>11</v>
      </c>
      <c r="D450" s="138" t="s">
        <v>18</v>
      </c>
      <c r="E450" s="147">
        <v>90000</v>
      </c>
      <c r="F450" s="147">
        <v>90000</v>
      </c>
      <c r="G450" s="147">
        <v>4500</v>
      </c>
      <c r="H450" s="120"/>
      <c r="I450" s="147">
        <v>85500</v>
      </c>
      <c r="J450" s="247"/>
    </row>
    <row r="451" spans="1:10" s="115" customFormat="1" hidden="1" x14ac:dyDescent="0.2">
      <c r="A451" s="139">
        <v>3113</v>
      </c>
      <c r="B451" s="223" t="s">
        <v>20</v>
      </c>
      <c r="C451" s="137">
        <v>11</v>
      </c>
      <c r="D451" s="138" t="s">
        <v>18</v>
      </c>
      <c r="E451" s="147">
        <v>1000</v>
      </c>
      <c r="F451" s="147">
        <v>1000</v>
      </c>
      <c r="G451" s="147">
        <v>50</v>
      </c>
      <c r="H451" s="120"/>
      <c r="I451" s="147">
        <v>950</v>
      </c>
      <c r="J451" s="247"/>
    </row>
    <row r="452" spans="1:10" s="115" customFormat="1" hidden="1" x14ac:dyDescent="0.2">
      <c r="A452" s="119">
        <v>312</v>
      </c>
      <c r="B452" s="227" t="s">
        <v>22</v>
      </c>
      <c r="C452" s="117"/>
      <c r="D452" s="117"/>
      <c r="E452" s="120">
        <v>9000</v>
      </c>
      <c r="F452" s="120">
        <v>9000</v>
      </c>
      <c r="G452" s="120">
        <v>450</v>
      </c>
      <c r="H452" s="120">
        <v>0</v>
      </c>
      <c r="I452" s="120">
        <v>8550</v>
      </c>
      <c r="J452" s="247"/>
    </row>
    <row r="453" spans="1:10" s="115" customFormat="1" hidden="1" x14ac:dyDescent="0.2">
      <c r="A453" s="139">
        <v>3121</v>
      </c>
      <c r="B453" s="223" t="s">
        <v>138</v>
      </c>
      <c r="C453" s="137">
        <v>11</v>
      </c>
      <c r="D453" s="138" t="s">
        <v>18</v>
      </c>
      <c r="E453" s="147">
        <v>9000</v>
      </c>
      <c r="F453" s="147">
        <v>9000</v>
      </c>
      <c r="G453" s="147">
        <v>450</v>
      </c>
      <c r="H453" s="120"/>
      <c r="I453" s="147">
        <v>8550</v>
      </c>
      <c r="J453" s="247"/>
    </row>
    <row r="454" spans="1:10" s="115" customFormat="1" hidden="1" x14ac:dyDescent="0.2">
      <c r="A454" s="248" t="s">
        <v>1017</v>
      </c>
      <c r="B454" s="227" t="s">
        <v>915</v>
      </c>
      <c r="C454" s="117"/>
      <c r="D454" s="117"/>
      <c r="E454" s="120">
        <v>15000</v>
      </c>
      <c r="F454" s="120">
        <v>15000</v>
      </c>
      <c r="G454" s="120">
        <v>750</v>
      </c>
      <c r="H454" s="120">
        <v>0</v>
      </c>
      <c r="I454" s="120">
        <v>14250</v>
      </c>
      <c r="J454" s="247"/>
    </row>
    <row r="455" spans="1:10" s="115" customFormat="1" hidden="1" x14ac:dyDescent="0.2">
      <c r="A455" s="139">
        <v>3132</v>
      </c>
      <c r="B455" s="223" t="s">
        <v>280</v>
      </c>
      <c r="C455" s="137">
        <v>11</v>
      </c>
      <c r="D455" s="138" t="s">
        <v>18</v>
      </c>
      <c r="E455" s="147">
        <v>15000</v>
      </c>
      <c r="F455" s="147">
        <v>15000</v>
      </c>
      <c r="G455" s="147">
        <v>750</v>
      </c>
      <c r="H455" s="120"/>
      <c r="I455" s="147">
        <v>14250</v>
      </c>
      <c r="J455" s="247"/>
    </row>
    <row r="456" spans="1:10" hidden="1" x14ac:dyDescent="0.2">
      <c r="A456" s="210" t="s">
        <v>976</v>
      </c>
      <c r="B456" s="211" t="s">
        <v>987</v>
      </c>
      <c r="C456" s="212"/>
      <c r="D456" s="212"/>
      <c r="E456" s="213">
        <v>1004000</v>
      </c>
      <c r="F456" s="213">
        <v>1004000</v>
      </c>
      <c r="G456" s="213">
        <v>200</v>
      </c>
      <c r="H456" s="213">
        <v>0</v>
      </c>
      <c r="I456" s="213">
        <v>1003800</v>
      </c>
      <c r="J456" s="247"/>
    </row>
    <row r="457" spans="1:10" hidden="1" x14ac:dyDescent="0.2">
      <c r="A457" s="248" t="s">
        <v>1018</v>
      </c>
      <c r="B457" s="227" t="s">
        <v>916</v>
      </c>
      <c r="C457" s="117"/>
      <c r="D457" s="117"/>
      <c r="E457" s="120">
        <v>4000</v>
      </c>
      <c r="F457" s="120">
        <v>54000</v>
      </c>
      <c r="G457" s="120">
        <v>200</v>
      </c>
      <c r="H457" s="120">
        <v>0</v>
      </c>
      <c r="I457" s="120">
        <v>53800</v>
      </c>
      <c r="J457" s="247"/>
    </row>
    <row r="458" spans="1:10" hidden="1" x14ac:dyDescent="0.2">
      <c r="A458" s="139">
        <v>3211</v>
      </c>
      <c r="B458" s="223" t="s">
        <v>110</v>
      </c>
      <c r="C458" s="137">
        <v>11</v>
      </c>
      <c r="D458" s="138" t="s">
        <v>18</v>
      </c>
      <c r="E458" s="147">
        <v>1000</v>
      </c>
      <c r="F458" s="147">
        <v>51000</v>
      </c>
      <c r="G458" s="147">
        <v>200</v>
      </c>
      <c r="H458" s="120"/>
      <c r="I458" s="147">
        <v>50800</v>
      </c>
      <c r="J458" s="247"/>
    </row>
    <row r="459" spans="1:10" ht="15.6" hidden="1" customHeight="1" x14ac:dyDescent="0.2">
      <c r="A459" s="202" t="s">
        <v>637</v>
      </c>
      <c r="B459" s="225" t="s">
        <v>911</v>
      </c>
      <c r="C459" s="203"/>
      <c r="D459" s="203"/>
      <c r="E459" s="204">
        <v>496321600</v>
      </c>
      <c r="F459" s="204">
        <v>497625600</v>
      </c>
      <c r="G459" s="204">
        <v>3140900</v>
      </c>
      <c r="H459" s="204">
        <v>100000</v>
      </c>
      <c r="I459" s="204">
        <v>494584700</v>
      </c>
      <c r="J459" s="247"/>
    </row>
    <row r="460" spans="1:10" ht="31.5" hidden="1" x14ac:dyDescent="0.2">
      <c r="A460" s="171" t="s">
        <v>77</v>
      </c>
      <c r="B460" s="173" t="s">
        <v>643</v>
      </c>
      <c r="C460" s="194"/>
      <c r="D460" s="194"/>
      <c r="E460" s="174">
        <v>3744600</v>
      </c>
      <c r="F460" s="174">
        <v>3637600</v>
      </c>
      <c r="G460" s="174">
        <v>29650</v>
      </c>
      <c r="H460" s="174">
        <v>0</v>
      </c>
      <c r="I460" s="174">
        <v>3607950</v>
      </c>
      <c r="J460" s="247"/>
    </row>
    <row r="461" spans="1:10" hidden="1" x14ac:dyDescent="0.2">
      <c r="A461" s="207" t="s">
        <v>956</v>
      </c>
      <c r="B461" s="205" t="s">
        <v>910</v>
      </c>
      <c r="C461" s="208"/>
      <c r="D461" s="208"/>
      <c r="E461" s="209">
        <v>3744600</v>
      </c>
      <c r="F461" s="209">
        <v>3637600</v>
      </c>
      <c r="G461" s="209">
        <v>29650</v>
      </c>
      <c r="H461" s="209">
        <v>0</v>
      </c>
      <c r="I461" s="209">
        <v>3607950</v>
      </c>
      <c r="J461" s="247"/>
    </row>
    <row r="462" spans="1:10" hidden="1" x14ac:dyDescent="0.2">
      <c r="A462" s="210" t="s">
        <v>944</v>
      </c>
      <c r="B462" s="211" t="s">
        <v>986</v>
      </c>
      <c r="C462" s="212"/>
      <c r="D462" s="212"/>
      <c r="E462" s="213">
        <v>2440000</v>
      </c>
      <c r="F462" s="213">
        <v>2339000</v>
      </c>
      <c r="G462" s="213">
        <v>21000</v>
      </c>
      <c r="H462" s="213">
        <v>0</v>
      </c>
      <c r="I462" s="213">
        <v>2318000</v>
      </c>
      <c r="J462" s="247"/>
    </row>
    <row r="463" spans="1:10" s="115" customFormat="1" hidden="1" x14ac:dyDescent="0.2">
      <c r="A463" s="119">
        <v>311</v>
      </c>
      <c r="B463" s="226" t="s">
        <v>914</v>
      </c>
      <c r="C463" s="117"/>
      <c r="D463" s="118"/>
      <c r="E463" s="120">
        <v>2035000</v>
      </c>
      <c r="F463" s="120">
        <v>1934000</v>
      </c>
      <c r="G463" s="120">
        <v>750</v>
      </c>
      <c r="H463" s="120">
        <v>0</v>
      </c>
      <c r="I463" s="120">
        <v>1933250</v>
      </c>
      <c r="J463" s="247"/>
    </row>
    <row r="464" spans="1:10" s="142" customFormat="1" ht="15" hidden="1" x14ac:dyDescent="0.2">
      <c r="A464" s="123">
        <v>3111</v>
      </c>
      <c r="B464" s="222" t="s">
        <v>19</v>
      </c>
      <c r="C464" s="111">
        <v>11</v>
      </c>
      <c r="D464" s="122" t="s">
        <v>25</v>
      </c>
      <c r="E464" s="147">
        <v>2035000</v>
      </c>
      <c r="F464" s="147">
        <v>1934000</v>
      </c>
      <c r="G464" s="147">
        <v>750</v>
      </c>
      <c r="H464" s="147"/>
      <c r="I464" s="147">
        <v>1933250</v>
      </c>
      <c r="J464" s="247"/>
    </row>
    <row r="465" spans="1:10" s="115" customFormat="1" hidden="1" x14ac:dyDescent="0.2">
      <c r="A465" s="119">
        <v>312</v>
      </c>
      <c r="B465" s="227" t="s">
        <v>22</v>
      </c>
      <c r="C465" s="117"/>
      <c r="D465" s="118"/>
      <c r="E465" s="145">
        <v>65000</v>
      </c>
      <c r="F465" s="145">
        <v>65000</v>
      </c>
      <c r="G465" s="145">
        <v>3250</v>
      </c>
      <c r="H465" s="145">
        <v>0</v>
      </c>
      <c r="I465" s="145">
        <v>61750</v>
      </c>
      <c r="J465" s="247"/>
    </row>
    <row r="466" spans="1:10" s="142" customFormat="1" ht="15" hidden="1" x14ac:dyDescent="0.2">
      <c r="A466" s="123">
        <v>3121</v>
      </c>
      <c r="B466" s="222" t="s">
        <v>138</v>
      </c>
      <c r="C466" s="111">
        <v>11</v>
      </c>
      <c r="D466" s="122" t="s">
        <v>25</v>
      </c>
      <c r="E466" s="147">
        <v>65000</v>
      </c>
      <c r="F466" s="147">
        <v>65000</v>
      </c>
      <c r="G466" s="147">
        <v>3250</v>
      </c>
      <c r="H466" s="147"/>
      <c r="I466" s="147">
        <v>61750</v>
      </c>
      <c r="J466" s="247"/>
    </row>
    <row r="467" spans="1:10" s="115" customFormat="1" hidden="1" x14ac:dyDescent="0.2">
      <c r="A467" s="119">
        <v>313</v>
      </c>
      <c r="B467" s="227" t="s">
        <v>915</v>
      </c>
      <c r="C467" s="117"/>
      <c r="D467" s="118"/>
      <c r="E467" s="145">
        <v>340000</v>
      </c>
      <c r="F467" s="145">
        <v>340000</v>
      </c>
      <c r="G467" s="145">
        <v>17000</v>
      </c>
      <c r="H467" s="145">
        <v>0</v>
      </c>
      <c r="I467" s="145">
        <v>323000</v>
      </c>
      <c r="J467" s="247"/>
    </row>
    <row r="468" spans="1:10" s="142" customFormat="1" ht="15" hidden="1" x14ac:dyDescent="0.2">
      <c r="A468" s="123">
        <v>3132</v>
      </c>
      <c r="B468" s="222" t="s">
        <v>280</v>
      </c>
      <c r="C468" s="111">
        <v>11</v>
      </c>
      <c r="D468" s="122" t="s">
        <v>25</v>
      </c>
      <c r="E468" s="147">
        <v>340000</v>
      </c>
      <c r="F468" s="147">
        <v>340000</v>
      </c>
      <c r="G468" s="147">
        <v>17000</v>
      </c>
      <c r="H468" s="147"/>
      <c r="I468" s="147">
        <v>323000</v>
      </c>
      <c r="J468" s="247"/>
    </row>
    <row r="469" spans="1:10" hidden="1" x14ac:dyDescent="0.2">
      <c r="A469" s="210" t="s">
        <v>976</v>
      </c>
      <c r="B469" s="211" t="s">
        <v>987</v>
      </c>
      <c r="C469" s="212"/>
      <c r="D469" s="212"/>
      <c r="E469" s="213">
        <v>1275100</v>
      </c>
      <c r="F469" s="213">
        <v>1269100</v>
      </c>
      <c r="G469" s="213">
        <v>8450</v>
      </c>
      <c r="H469" s="213">
        <v>0</v>
      </c>
      <c r="I469" s="213">
        <v>1260650</v>
      </c>
      <c r="J469" s="247"/>
    </row>
    <row r="470" spans="1:10" s="115" customFormat="1" hidden="1" x14ac:dyDescent="0.2">
      <c r="A470" s="119">
        <v>324</v>
      </c>
      <c r="B470" s="227" t="s">
        <v>238</v>
      </c>
      <c r="C470" s="117"/>
      <c r="D470" s="118"/>
      <c r="E470" s="121">
        <v>4000</v>
      </c>
      <c r="F470" s="121">
        <v>4000</v>
      </c>
      <c r="G470" s="121">
        <v>200</v>
      </c>
      <c r="H470" s="121">
        <v>0</v>
      </c>
      <c r="I470" s="121">
        <v>3800</v>
      </c>
      <c r="J470" s="247"/>
    </row>
    <row r="471" spans="1:10" s="142" customFormat="1" ht="15" hidden="1" x14ac:dyDescent="0.2">
      <c r="A471" s="123">
        <v>3241</v>
      </c>
      <c r="B471" s="222" t="s">
        <v>238</v>
      </c>
      <c r="C471" s="111">
        <v>11</v>
      </c>
      <c r="D471" s="122" t="s">
        <v>25</v>
      </c>
      <c r="E471" s="147">
        <v>4000</v>
      </c>
      <c r="F471" s="147">
        <v>4000</v>
      </c>
      <c r="G471" s="147">
        <v>200</v>
      </c>
      <c r="H471" s="147"/>
      <c r="I471" s="147">
        <v>3800</v>
      </c>
      <c r="J471" s="247"/>
    </row>
    <row r="472" spans="1:10" s="115" customFormat="1" hidden="1" x14ac:dyDescent="0.2">
      <c r="A472" s="119">
        <v>329</v>
      </c>
      <c r="B472" s="227" t="s">
        <v>125</v>
      </c>
      <c r="C472" s="117"/>
      <c r="D472" s="118"/>
      <c r="E472" s="120">
        <v>292500</v>
      </c>
      <c r="F472" s="120">
        <v>290500</v>
      </c>
      <c r="G472" s="120">
        <v>8250</v>
      </c>
      <c r="H472" s="120">
        <v>0</v>
      </c>
      <c r="I472" s="120">
        <v>282250</v>
      </c>
      <c r="J472" s="247"/>
    </row>
    <row r="473" spans="1:10" s="142" customFormat="1" ht="30" hidden="1" x14ac:dyDescent="0.2">
      <c r="A473" s="123">
        <v>3291</v>
      </c>
      <c r="B473" s="222" t="s">
        <v>152</v>
      </c>
      <c r="C473" s="111">
        <v>11</v>
      </c>
      <c r="D473" s="122" t="s">
        <v>25</v>
      </c>
      <c r="E473" s="147">
        <v>203000</v>
      </c>
      <c r="F473" s="147">
        <v>203000</v>
      </c>
      <c r="G473" s="147">
        <v>8000</v>
      </c>
      <c r="H473" s="147"/>
      <c r="I473" s="147">
        <v>195000</v>
      </c>
      <c r="J473" s="247"/>
    </row>
    <row r="474" spans="1:10" s="142" customFormat="1" ht="15" hidden="1" x14ac:dyDescent="0.2">
      <c r="A474" s="123">
        <v>3296</v>
      </c>
      <c r="B474" s="222" t="s">
        <v>611</v>
      </c>
      <c r="C474" s="111">
        <v>11</v>
      </c>
      <c r="D474" s="122" t="s">
        <v>25</v>
      </c>
      <c r="E474" s="147">
        <v>45000</v>
      </c>
      <c r="F474" s="147">
        <v>43000</v>
      </c>
      <c r="G474" s="147">
        <v>250</v>
      </c>
      <c r="H474" s="147"/>
      <c r="I474" s="147">
        <v>42750</v>
      </c>
      <c r="J474" s="247"/>
    </row>
    <row r="475" spans="1:10" hidden="1" x14ac:dyDescent="0.2">
      <c r="A475" s="210" t="s">
        <v>978</v>
      </c>
      <c r="B475" s="211" t="s">
        <v>988</v>
      </c>
      <c r="C475" s="212"/>
      <c r="D475" s="212"/>
      <c r="E475" s="213">
        <v>2500</v>
      </c>
      <c r="F475" s="213">
        <v>2500</v>
      </c>
      <c r="G475" s="213">
        <v>100</v>
      </c>
      <c r="H475" s="213">
        <v>0</v>
      </c>
      <c r="I475" s="213">
        <v>2400</v>
      </c>
      <c r="J475" s="247"/>
    </row>
    <row r="476" spans="1:10" s="115" customFormat="1" hidden="1" x14ac:dyDescent="0.2">
      <c r="A476" s="119">
        <v>343</v>
      </c>
      <c r="B476" s="227" t="s">
        <v>919</v>
      </c>
      <c r="C476" s="117"/>
      <c r="D476" s="118"/>
      <c r="E476" s="121">
        <v>2500</v>
      </c>
      <c r="F476" s="121">
        <v>2500</v>
      </c>
      <c r="G476" s="121">
        <v>100</v>
      </c>
      <c r="H476" s="121">
        <v>0</v>
      </c>
      <c r="I476" s="121">
        <v>2400</v>
      </c>
      <c r="J476" s="247"/>
    </row>
    <row r="477" spans="1:10" s="142" customFormat="1" ht="15" hidden="1" x14ac:dyDescent="0.2">
      <c r="A477" s="123">
        <v>3433</v>
      </c>
      <c r="B477" s="222" t="s">
        <v>126</v>
      </c>
      <c r="C477" s="111">
        <v>11</v>
      </c>
      <c r="D477" s="122" t="s">
        <v>25</v>
      </c>
      <c r="E477" s="147">
        <v>2000</v>
      </c>
      <c r="F477" s="147">
        <v>2000</v>
      </c>
      <c r="G477" s="147">
        <v>100</v>
      </c>
      <c r="H477" s="147"/>
      <c r="I477" s="147">
        <v>1900</v>
      </c>
      <c r="J477" s="247"/>
    </row>
    <row r="478" spans="1:10" hidden="1" x14ac:dyDescent="0.2">
      <c r="A478" s="210" t="s">
        <v>977</v>
      </c>
      <c r="B478" s="211" t="s">
        <v>994</v>
      </c>
      <c r="C478" s="212"/>
      <c r="D478" s="212"/>
      <c r="E478" s="213">
        <v>27000</v>
      </c>
      <c r="F478" s="213">
        <v>27000</v>
      </c>
      <c r="G478" s="213">
        <v>100</v>
      </c>
      <c r="H478" s="213">
        <v>0</v>
      </c>
      <c r="I478" s="213">
        <v>26900</v>
      </c>
      <c r="J478" s="247"/>
    </row>
    <row r="479" spans="1:10" s="115" customFormat="1" hidden="1" x14ac:dyDescent="0.2">
      <c r="A479" s="119">
        <v>426</v>
      </c>
      <c r="B479" s="227" t="s">
        <v>939</v>
      </c>
      <c r="C479" s="117"/>
      <c r="D479" s="118"/>
      <c r="E479" s="121">
        <v>2000</v>
      </c>
      <c r="F479" s="121">
        <v>2000</v>
      </c>
      <c r="G479" s="121">
        <v>100</v>
      </c>
      <c r="H479" s="121">
        <v>0</v>
      </c>
      <c r="I479" s="121">
        <v>1900</v>
      </c>
      <c r="J479" s="247"/>
    </row>
    <row r="480" spans="1:10" s="142" customFormat="1" ht="15" hidden="1" x14ac:dyDescent="0.2">
      <c r="A480" s="123">
        <v>4262</v>
      </c>
      <c r="B480" s="222" t="s">
        <v>135</v>
      </c>
      <c r="C480" s="111">
        <v>11</v>
      </c>
      <c r="D480" s="122" t="s">
        <v>25</v>
      </c>
      <c r="E480" s="147">
        <v>2000</v>
      </c>
      <c r="F480" s="147">
        <v>2000</v>
      </c>
      <c r="G480" s="147">
        <v>100</v>
      </c>
      <c r="H480" s="147"/>
      <c r="I480" s="147">
        <v>1900</v>
      </c>
      <c r="J480" s="247"/>
    </row>
    <row r="481" spans="1:10" ht="31.5" hidden="1" x14ac:dyDescent="0.2">
      <c r="A481" s="171" t="s">
        <v>175</v>
      </c>
      <c r="B481" s="173" t="s">
        <v>76</v>
      </c>
      <c r="C481" s="194"/>
      <c r="D481" s="194"/>
      <c r="E481" s="174">
        <v>490000000</v>
      </c>
      <c r="F481" s="174">
        <v>491000000</v>
      </c>
      <c r="G481" s="174">
        <v>3110000</v>
      </c>
      <c r="H481" s="174">
        <v>0</v>
      </c>
      <c r="I481" s="174">
        <v>487890000</v>
      </c>
      <c r="J481" s="247"/>
    </row>
    <row r="482" spans="1:10" s="115" customFormat="1" hidden="1" x14ac:dyDescent="0.2">
      <c r="A482" s="207" t="s">
        <v>956</v>
      </c>
      <c r="B482" s="205" t="s">
        <v>910</v>
      </c>
      <c r="C482" s="208"/>
      <c r="D482" s="208"/>
      <c r="E482" s="209">
        <v>490000000</v>
      </c>
      <c r="F482" s="209">
        <v>491000000</v>
      </c>
      <c r="G482" s="209">
        <v>3110000</v>
      </c>
      <c r="H482" s="209">
        <v>0</v>
      </c>
      <c r="I482" s="209">
        <v>487890000</v>
      </c>
      <c r="J482" s="247"/>
    </row>
    <row r="483" spans="1:10" hidden="1" x14ac:dyDescent="0.2">
      <c r="A483" s="210" t="s">
        <v>985</v>
      </c>
      <c r="B483" s="211" t="s">
        <v>989</v>
      </c>
      <c r="C483" s="212"/>
      <c r="D483" s="212"/>
      <c r="E483" s="213">
        <v>490000000</v>
      </c>
      <c r="F483" s="213">
        <v>491000000</v>
      </c>
      <c r="G483" s="213">
        <v>3110000</v>
      </c>
      <c r="H483" s="213">
        <v>0</v>
      </c>
      <c r="I483" s="213">
        <v>487890000</v>
      </c>
      <c r="J483" s="247"/>
    </row>
    <row r="484" spans="1:10" s="115" customFormat="1" hidden="1" x14ac:dyDescent="0.2">
      <c r="A484" s="119">
        <v>351</v>
      </c>
      <c r="B484" s="228" t="s">
        <v>140</v>
      </c>
      <c r="C484" s="117"/>
      <c r="D484" s="128"/>
      <c r="E484" s="120">
        <v>401200000</v>
      </c>
      <c r="F484" s="120">
        <v>401200000</v>
      </c>
      <c r="G484" s="120">
        <v>2370000</v>
      </c>
      <c r="H484" s="120">
        <v>0</v>
      </c>
      <c r="I484" s="120">
        <v>398830000</v>
      </c>
      <c r="J484" s="247"/>
    </row>
    <row r="485" spans="1:10" s="142" customFormat="1" ht="15" hidden="1" x14ac:dyDescent="0.2">
      <c r="A485" s="123">
        <v>3512</v>
      </c>
      <c r="B485" s="222" t="s">
        <v>140</v>
      </c>
      <c r="C485" s="111">
        <v>11</v>
      </c>
      <c r="D485" s="112" t="s">
        <v>25</v>
      </c>
      <c r="E485" s="147">
        <v>401200000</v>
      </c>
      <c r="F485" s="147">
        <v>401200000</v>
      </c>
      <c r="G485" s="147">
        <v>2370000</v>
      </c>
      <c r="H485" s="147"/>
      <c r="I485" s="147">
        <v>398830000</v>
      </c>
      <c r="J485" s="247"/>
    </row>
    <row r="486" spans="1:10" ht="31.5" hidden="1" x14ac:dyDescent="0.2">
      <c r="A486" s="119">
        <v>352</v>
      </c>
      <c r="B486" s="227" t="s">
        <v>923</v>
      </c>
      <c r="C486" s="117"/>
      <c r="D486" s="128"/>
      <c r="E486" s="121">
        <v>88800000</v>
      </c>
      <c r="F486" s="121">
        <v>89800000</v>
      </c>
      <c r="G486" s="121">
        <v>740000</v>
      </c>
      <c r="H486" s="121">
        <v>0</v>
      </c>
      <c r="I486" s="121">
        <v>89060000</v>
      </c>
      <c r="J486" s="247"/>
    </row>
    <row r="487" spans="1:10" s="142" customFormat="1" ht="30" hidden="1" x14ac:dyDescent="0.2">
      <c r="A487" s="123">
        <v>3522</v>
      </c>
      <c r="B487" s="222" t="s">
        <v>646</v>
      </c>
      <c r="C487" s="111">
        <v>11</v>
      </c>
      <c r="D487" s="112" t="s">
        <v>25</v>
      </c>
      <c r="E487" s="147">
        <v>88800000</v>
      </c>
      <c r="F487" s="147">
        <v>89800000</v>
      </c>
      <c r="G487" s="147">
        <v>740000</v>
      </c>
      <c r="H487" s="147"/>
      <c r="I487" s="147">
        <v>89060000</v>
      </c>
      <c r="J487" s="247"/>
    </row>
    <row r="488" spans="1:10" s="115" customFormat="1" ht="31.5" hidden="1" x14ac:dyDescent="0.2">
      <c r="A488" s="171" t="s">
        <v>378</v>
      </c>
      <c r="B488" s="173" t="s">
        <v>35</v>
      </c>
      <c r="C488" s="194"/>
      <c r="D488" s="194"/>
      <c r="E488" s="174">
        <v>127000</v>
      </c>
      <c r="F488" s="174">
        <v>123000</v>
      </c>
      <c r="G488" s="174">
        <v>1250</v>
      </c>
      <c r="H488" s="174">
        <v>0</v>
      </c>
      <c r="I488" s="174">
        <v>121750</v>
      </c>
      <c r="J488" s="247"/>
    </row>
    <row r="489" spans="1:10" s="115" customFormat="1" hidden="1" x14ac:dyDescent="0.2">
      <c r="A489" s="207" t="s">
        <v>956</v>
      </c>
      <c r="B489" s="205" t="s">
        <v>910</v>
      </c>
      <c r="C489" s="208"/>
      <c r="D489" s="208"/>
      <c r="E489" s="209">
        <v>127000</v>
      </c>
      <c r="F489" s="209">
        <v>123000</v>
      </c>
      <c r="G489" s="209">
        <v>1250</v>
      </c>
      <c r="H489" s="209">
        <v>0</v>
      </c>
      <c r="I489" s="209">
        <v>121750</v>
      </c>
      <c r="J489" s="247"/>
    </row>
    <row r="490" spans="1:10" hidden="1" x14ac:dyDescent="0.2">
      <c r="A490" s="210" t="s">
        <v>976</v>
      </c>
      <c r="B490" s="211" t="s">
        <v>987</v>
      </c>
      <c r="C490" s="212"/>
      <c r="D490" s="212"/>
      <c r="E490" s="213">
        <v>127000</v>
      </c>
      <c r="F490" s="213">
        <v>123000</v>
      </c>
      <c r="G490" s="213">
        <v>1250</v>
      </c>
      <c r="H490" s="213">
        <v>0</v>
      </c>
      <c r="I490" s="213">
        <v>121750</v>
      </c>
      <c r="J490" s="247"/>
    </row>
    <row r="491" spans="1:10" s="115" customFormat="1" hidden="1" x14ac:dyDescent="0.2">
      <c r="A491" s="126">
        <v>323</v>
      </c>
      <c r="B491" s="227" t="s">
        <v>918</v>
      </c>
      <c r="C491" s="117"/>
      <c r="D491" s="128"/>
      <c r="E491" s="120">
        <v>107000</v>
      </c>
      <c r="F491" s="120">
        <v>103000</v>
      </c>
      <c r="G491" s="120">
        <v>250</v>
      </c>
      <c r="H491" s="120">
        <v>0</v>
      </c>
      <c r="I491" s="120">
        <v>102750</v>
      </c>
      <c r="J491" s="247"/>
    </row>
    <row r="492" spans="1:10" s="142" customFormat="1" ht="15" hidden="1" x14ac:dyDescent="0.2">
      <c r="A492" s="123">
        <v>3235</v>
      </c>
      <c r="B492" s="222" t="s">
        <v>42</v>
      </c>
      <c r="C492" s="111">
        <v>11</v>
      </c>
      <c r="D492" s="112" t="s">
        <v>25</v>
      </c>
      <c r="E492" s="147">
        <v>85000</v>
      </c>
      <c r="F492" s="147">
        <v>81000</v>
      </c>
      <c r="G492" s="147">
        <v>250</v>
      </c>
      <c r="H492" s="147"/>
      <c r="I492" s="147">
        <v>80750</v>
      </c>
      <c r="J492" s="247"/>
    </row>
    <row r="493" spans="1:10" s="115" customFormat="1" hidden="1" x14ac:dyDescent="0.2">
      <c r="A493" s="119">
        <v>329</v>
      </c>
      <c r="B493" s="227" t="s">
        <v>125</v>
      </c>
      <c r="C493" s="117"/>
      <c r="D493" s="128"/>
      <c r="E493" s="120">
        <v>20000</v>
      </c>
      <c r="F493" s="120">
        <v>20000</v>
      </c>
      <c r="G493" s="120">
        <v>1000</v>
      </c>
      <c r="H493" s="120">
        <v>0</v>
      </c>
      <c r="I493" s="120">
        <v>19000</v>
      </c>
      <c r="J493" s="247"/>
    </row>
    <row r="494" spans="1:10" s="142" customFormat="1" ht="15" hidden="1" x14ac:dyDescent="0.2">
      <c r="A494" s="123">
        <v>3292</v>
      </c>
      <c r="B494" s="222" t="s">
        <v>123</v>
      </c>
      <c r="C494" s="111">
        <v>11</v>
      </c>
      <c r="D494" s="112" t="s">
        <v>25</v>
      </c>
      <c r="E494" s="147">
        <v>18000</v>
      </c>
      <c r="F494" s="147">
        <v>18000</v>
      </c>
      <c r="G494" s="147">
        <v>900</v>
      </c>
      <c r="H494" s="147"/>
      <c r="I494" s="147">
        <v>17100</v>
      </c>
      <c r="J494" s="247"/>
    </row>
    <row r="495" spans="1:10" s="142" customFormat="1" ht="15" hidden="1" x14ac:dyDescent="0.2">
      <c r="A495" s="123">
        <v>3299</v>
      </c>
      <c r="B495" s="222" t="s">
        <v>125</v>
      </c>
      <c r="C495" s="111">
        <v>11</v>
      </c>
      <c r="D495" s="112" t="s">
        <v>25</v>
      </c>
      <c r="E495" s="147">
        <v>2000</v>
      </c>
      <c r="F495" s="147">
        <v>2000</v>
      </c>
      <c r="G495" s="147">
        <v>100</v>
      </c>
      <c r="H495" s="147"/>
      <c r="I495" s="147">
        <v>1900</v>
      </c>
      <c r="J495" s="247"/>
    </row>
    <row r="496" spans="1:10" s="115" customFormat="1" hidden="1" x14ac:dyDescent="0.2">
      <c r="A496" s="170" t="s">
        <v>596</v>
      </c>
      <c r="B496" s="173" t="s">
        <v>560</v>
      </c>
      <c r="C496" s="194"/>
      <c r="D496" s="194"/>
      <c r="E496" s="174">
        <v>2450000</v>
      </c>
      <c r="F496" s="174">
        <v>2865000</v>
      </c>
      <c r="G496" s="174">
        <v>0</v>
      </c>
      <c r="H496" s="174">
        <v>100000</v>
      </c>
      <c r="I496" s="174">
        <v>2965000</v>
      </c>
      <c r="J496" s="247"/>
    </row>
    <row r="497" spans="1:10" s="115" customFormat="1" hidden="1" x14ac:dyDescent="0.2">
      <c r="A497" s="207" t="s">
        <v>956</v>
      </c>
      <c r="B497" s="205" t="s">
        <v>910</v>
      </c>
      <c r="C497" s="208"/>
      <c r="D497" s="208"/>
      <c r="E497" s="209">
        <v>2450000</v>
      </c>
      <c r="F497" s="209">
        <v>2865000</v>
      </c>
      <c r="G497" s="209">
        <v>0</v>
      </c>
      <c r="H497" s="209">
        <v>100000</v>
      </c>
      <c r="I497" s="209">
        <v>2965000</v>
      </c>
      <c r="J497" s="247"/>
    </row>
    <row r="498" spans="1:10" hidden="1" x14ac:dyDescent="0.2">
      <c r="A498" s="210" t="s">
        <v>976</v>
      </c>
      <c r="B498" s="211" t="s">
        <v>987</v>
      </c>
      <c r="C498" s="212"/>
      <c r="D498" s="212"/>
      <c r="E498" s="213">
        <v>2441000</v>
      </c>
      <c r="F498" s="213">
        <v>2441000</v>
      </c>
      <c r="G498" s="213">
        <v>0</v>
      </c>
      <c r="H498" s="213">
        <v>100000</v>
      </c>
      <c r="I498" s="213">
        <v>2541000</v>
      </c>
      <c r="J498" s="247"/>
    </row>
    <row r="499" spans="1:10" s="115" customFormat="1" hidden="1" x14ac:dyDescent="0.2">
      <c r="A499" s="126">
        <v>323</v>
      </c>
      <c r="B499" s="227" t="s">
        <v>918</v>
      </c>
      <c r="C499" s="116"/>
      <c r="D499" s="128"/>
      <c r="E499" s="120">
        <v>2441000</v>
      </c>
      <c r="F499" s="120">
        <v>2441000</v>
      </c>
      <c r="G499" s="120">
        <v>0</v>
      </c>
      <c r="H499" s="120">
        <v>100000</v>
      </c>
      <c r="I499" s="120">
        <v>2541000</v>
      </c>
      <c r="J499" s="247"/>
    </row>
    <row r="500" spans="1:10" s="142" customFormat="1" ht="15" hidden="1" x14ac:dyDescent="0.2">
      <c r="A500" s="129">
        <v>3239</v>
      </c>
      <c r="B500" s="222" t="s">
        <v>41</v>
      </c>
      <c r="C500" s="110">
        <v>11</v>
      </c>
      <c r="D500" s="112" t="s">
        <v>25</v>
      </c>
      <c r="E500" s="147">
        <v>1590000</v>
      </c>
      <c r="F500" s="147">
        <v>1590000</v>
      </c>
      <c r="G500" s="147"/>
      <c r="H500" s="147">
        <v>100000</v>
      </c>
      <c r="I500" s="147">
        <v>1690000</v>
      </c>
      <c r="J500" s="247"/>
    </row>
    <row r="501" spans="1:10" s="127" customFormat="1" hidden="1" x14ac:dyDescent="0.2">
      <c r="A501" s="202" t="s">
        <v>638</v>
      </c>
      <c r="B501" s="225" t="s">
        <v>635</v>
      </c>
      <c r="C501" s="203"/>
      <c r="D501" s="203"/>
      <c r="E501" s="204">
        <v>6059000</v>
      </c>
      <c r="F501" s="204">
        <v>6059000</v>
      </c>
      <c r="G501" s="204">
        <v>208039</v>
      </c>
      <c r="H501" s="204">
        <v>0</v>
      </c>
      <c r="I501" s="204">
        <v>5850961</v>
      </c>
      <c r="J501" s="247"/>
    </row>
    <row r="502" spans="1:10" s="115" customFormat="1" ht="31.5" hidden="1" x14ac:dyDescent="0.2">
      <c r="A502" s="171" t="s">
        <v>227</v>
      </c>
      <c r="B502" s="173" t="s">
        <v>263</v>
      </c>
      <c r="C502" s="194"/>
      <c r="D502" s="194"/>
      <c r="E502" s="174">
        <v>5665500</v>
      </c>
      <c r="F502" s="174">
        <v>5665500</v>
      </c>
      <c r="G502" s="174">
        <v>190914</v>
      </c>
      <c r="H502" s="174">
        <v>0</v>
      </c>
      <c r="I502" s="174">
        <v>5474586</v>
      </c>
      <c r="J502" s="247"/>
    </row>
    <row r="503" spans="1:10" s="115" customFormat="1" hidden="1" x14ac:dyDescent="0.2">
      <c r="A503" s="207" t="s">
        <v>956</v>
      </c>
      <c r="B503" s="205" t="s">
        <v>910</v>
      </c>
      <c r="C503" s="208"/>
      <c r="D503" s="208"/>
      <c r="E503" s="209">
        <v>5353000</v>
      </c>
      <c r="F503" s="209">
        <v>5353000</v>
      </c>
      <c r="G503" s="209">
        <v>190914</v>
      </c>
      <c r="H503" s="209">
        <v>0</v>
      </c>
      <c r="I503" s="209">
        <v>5162086</v>
      </c>
      <c r="J503" s="247"/>
    </row>
    <row r="504" spans="1:10" hidden="1" x14ac:dyDescent="0.2">
      <c r="A504" s="210" t="s">
        <v>944</v>
      </c>
      <c r="B504" s="211" t="s">
        <v>986</v>
      </c>
      <c r="C504" s="212"/>
      <c r="D504" s="212"/>
      <c r="E504" s="213">
        <v>3951000</v>
      </c>
      <c r="F504" s="213">
        <v>3951000</v>
      </c>
      <c r="G504" s="213">
        <v>190914</v>
      </c>
      <c r="H504" s="213">
        <v>0</v>
      </c>
      <c r="I504" s="213">
        <v>3760086</v>
      </c>
      <c r="J504" s="247"/>
    </row>
    <row r="505" spans="1:10" s="115" customFormat="1" hidden="1" x14ac:dyDescent="0.2">
      <c r="A505" s="119">
        <v>311</v>
      </c>
      <c r="B505" s="226" t="s">
        <v>914</v>
      </c>
      <c r="C505" s="117"/>
      <c r="D505" s="128"/>
      <c r="E505" s="148">
        <v>3311000</v>
      </c>
      <c r="F505" s="148">
        <v>3311000</v>
      </c>
      <c r="G505" s="148">
        <v>165550</v>
      </c>
      <c r="H505" s="148">
        <v>0</v>
      </c>
      <c r="I505" s="148">
        <v>3145450</v>
      </c>
      <c r="J505" s="247"/>
    </row>
    <row r="506" spans="1:10" s="146" customFormat="1" hidden="1" x14ac:dyDescent="0.2">
      <c r="A506" s="129">
        <v>3111</v>
      </c>
      <c r="B506" s="222" t="s">
        <v>19</v>
      </c>
      <c r="C506" s="111">
        <v>11</v>
      </c>
      <c r="D506" s="112" t="s">
        <v>27</v>
      </c>
      <c r="E506" s="147">
        <v>3306000</v>
      </c>
      <c r="F506" s="147">
        <v>3306000</v>
      </c>
      <c r="G506" s="147">
        <v>165550</v>
      </c>
      <c r="H506" s="147"/>
      <c r="I506" s="147">
        <v>3140450</v>
      </c>
      <c r="J506" s="247"/>
    </row>
    <row r="507" spans="1:10" s="115" customFormat="1" hidden="1" x14ac:dyDescent="0.2">
      <c r="A507" s="126">
        <v>313</v>
      </c>
      <c r="B507" s="227" t="s">
        <v>915</v>
      </c>
      <c r="C507" s="117"/>
      <c r="D507" s="128"/>
      <c r="E507" s="120">
        <v>540000</v>
      </c>
      <c r="F507" s="120">
        <v>540000</v>
      </c>
      <c r="G507" s="120">
        <v>25364</v>
      </c>
      <c r="H507" s="120">
        <v>0</v>
      </c>
      <c r="I507" s="120">
        <v>514636</v>
      </c>
      <c r="J507" s="247"/>
    </row>
    <row r="508" spans="1:10" s="146" customFormat="1" hidden="1" x14ac:dyDescent="0.2">
      <c r="A508" s="129">
        <v>3132</v>
      </c>
      <c r="B508" s="222" t="s">
        <v>280</v>
      </c>
      <c r="C508" s="111">
        <v>11</v>
      </c>
      <c r="D508" s="112" t="s">
        <v>27</v>
      </c>
      <c r="E508" s="147">
        <v>540000</v>
      </c>
      <c r="F508" s="147">
        <v>540000</v>
      </c>
      <c r="G508" s="147">
        <v>25364</v>
      </c>
      <c r="H508" s="147"/>
      <c r="I508" s="147">
        <v>514636</v>
      </c>
      <c r="J508" s="247"/>
    </row>
    <row r="509" spans="1:10" s="115" customFormat="1" ht="31.5" hidden="1" x14ac:dyDescent="0.2">
      <c r="A509" s="171" t="s">
        <v>267</v>
      </c>
      <c r="B509" s="173" t="s">
        <v>242</v>
      </c>
      <c r="C509" s="194"/>
      <c r="D509" s="194"/>
      <c r="E509" s="174">
        <v>206000</v>
      </c>
      <c r="F509" s="174">
        <v>206000</v>
      </c>
      <c r="G509" s="174">
        <v>7750</v>
      </c>
      <c r="H509" s="174">
        <v>0</v>
      </c>
      <c r="I509" s="174">
        <v>198250</v>
      </c>
      <c r="J509" s="247"/>
    </row>
    <row r="510" spans="1:10" hidden="1" x14ac:dyDescent="0.2">
      <c r="A510" s="207" t="s">
        <v>956</v>
      </c>
      <c r="B510" s="205" t="s">
        <v>910</v>
      </c>
      <c r="C510" s="208"/>
      <c r="D510" s="208"/>
      <c r="E510" s="209">
        <v>206000</v>
      </c>
      <c r="F510" s="209">
        <v>206000</v>
      </c>
      <c r="G510" s="209">
        <v>7750</v>
      </c>
      <c r="H510" s="209">
        <v>0</v>
      </c>
      <c r="I510" s="209">
        <v>198250</v>
      </c>
      <c r="J510" s="247"/>
    </row>
    <row r="511" spans="1:10" hidden="1" x14ac:dyDescent="0.2">
      <c r="A511" s="210" t="s">
        <v>976</v>
      </c>
      <c r="B511" s="211" t="s">
        <v>987</v>
      </c>
      <c r="C511" s="212"/>
      <c r="D511" s="212"/>
      <c r="E511" s="213">
        <v>30000</v>
      </c>
      <c r="F511" s="213">
        <v>30000</v>
      </c>
      <c r="G511" s="213">
        <v>1500</v>
      </c>
      <c r="H511" s="213">
        <v>0</v>
      </c>
      <c r="I511" s="213">
        <v>28500</v>
      </c>
      <c r="J511" s="247"/>
    </row>
    <row r="512" spans="1:10" s="115" customFormat="1" hidden="1" x14ac:dyDescent="0.2">
      <c r="A512" s="126">
        <v>323</v>
      </c>
      <c r="B512" s="227" t="s">
        <v>918</v>
      </c>
      <c r="C512" s="117"/>
      <c r="D512" s="128"/>
      <c r="E512" s="120">
        <v>30000</v>
      </c>
      <c r="F512" s="120">
        <v>30000</v>
      </c>
      <c r="G512" s="120">
        <v>1500</v>
      </c>
      <c r="H512" s="120">
        <v>0</v>
      </c>
      <c r="I512" s="120">
        <v>28500</v>
      </c>
      <c r="J512" s="247"/>
    </row>
    <row r="513" spans="1:10" s="146" customFormat="1" hidden="1" x14ac:dyDescent="0.2">
      <c r="A513" s="129">
        <v>3238</v>
      </c>
      <c r="B513" s="222" t="s">
        <v>122</v>
      </c>
      <c r="C513" s="111">
        <v>11</v>
      </c>
      <c r="D513" s="112" t="s">
        <v>27</v>
      </c>
      <c r="E513" s="147">
        <v>20000</v>
      </c>
      <c r="F513" s="147">
        <v>20000</v>
      </c>
      <c r="G513" s="147">
        <v>1500</v>
      </c>
      <c r="H513" s="147"/>
      <c r="I513" s="147">
        <v>18500</v>
      </c>
      <c r="J513" s="247"/>
    </row>
    <row r="514" spans="1:10" hidden="1" x14ac:dyDescent="0.2">
      <c r="A514" s="210" t="s">
        <v>979</v>
      </c>
      <c r="B514" s="211" t="s">
        <v>993</v>
      </c>
      <c r="C514" s="212"/>
      <c r="D514" s="212"/>
      <c r="E514" s="213">
        <v>25000</v>
      </c>
      <c r="F514" s="213">
        <v>25000</v>
      </c>
      <c r="G514" s="213">
        <v>1250</v>
      </c>
      <c r="H514" s="213">
        <v>0</v>
      </c>
      <c r="I514" s="213">
        <v>23750</v>
      </c>
      <c r="J514" s="247"/>
    </row>
    <row r="515" spans="1:10" s="115" customFormat="1" hidden="1" x14ac:dyDescent="0.2">
      <c r="A515" s="126">
        <v>412</v>
      </c>
      <c r="B515" s="227" t="s">
        <v>935</v>
      </c>
      <c r="C515" s="117"/>
      <c r="D515" s="128"/>
      <c r="E515" s="120">
        <v>25000</v>
      </c>
      <c r="F515" s="120">
        <v>25000</v>
      </c>
      <c r="G515" s="120">
        <v>1250</v>
      </c>
      <c r="H515" s="120">
        <v>0</v>
      </c>
      <c r="I515" s="120">
        <v>23750</v>
      </c>
      <c r="J515" s="247"/>
    </row>
    <row r="516" spans="1:10" s="146" customFormat="1" hidden="1" x14ac:dyDescent="0.2">
      <c r="A516" s="129">
        <v>4123</v>
      </c>
      <c r="B516" s="222" t="s">
        <v>133</v>
      </c>
      <c r="C516" s="111">
        <v>11</v>
      </c>
      <c r="D516" s="112" t="s">
        <v>27</v>
      </c>
      <c r="E516" s="147">
        <v>25000</v>
      </c>
      <c r="F516" s="147">
        <v>25000</v>
      </c>
      <c r="G516" s="147">
        <v>1250</v>
      </c>
      <c r="H516" s="147"/>
      <c r="I516" s="147">
        <v>23750</v>
      </c>
      <c r="J516" s="247"/>
    </row>
    <row r="517" spans="1:10" hidden="1" x14ac:dyDescent="0.2">
      <c r="A517" s="210" t="s">
        <v>977</v>
      </c>
      <c r="B517" s="211" t="s">
        <v>994</v>
      </c>
      <c r="C517" s="212"/>
      <c r="D517" s="212"/>
      <c r="E517" s="213">
        <v>151000</v>
      </c>
      <c r="F517" s="213">
        <v>151000</v>
      </c>
      <c r="G517" s="213">
        <v>5000</v>
      </c>
      <c r="H517" s="213">
        <v>0</v>
      </c>
      <c r="I517" s="213">
        <v>146000</v>
      </c>
      <c r="J517" s="247"/>
    </row>
    <row r="518" spans="1:10" s="115" customFormat="1" hidden="1" x14ac:dyDescent="0.2">
      <c r="A518" s="126">
        <v>426</v>
      </c>
      <c r="B518" s="227" t="s">
        <v>939</v>
      </c>
      <c r="C518" s="117"/>
      <c r="D518" s="128"/>
      <c r="E518" s="120">
        <v>125000</v>
      </c>
      <c r="F518" s="120">
        <v>125000</v>
      </c>
      <c r="G518" s="120">
        <v>5000</v>
      </c>
      <c r="H518" s="120">
        <v>0</v>
      </c>
      <c r="I518" s="120">
        <v>120000</v>
      </c>
      <c r="J518" s="247"/>
    </row>
    <row r="519" spans="1:10" s="146" customFormat="1" hidden="1" x14ac:dyDescent="0.2">
      <c r="A519" s="129">
        <v>4262</v>
      </c>
      <c r="B519" s="222" t="s">
        <v>135</v>
      </c>
      <c r="C519" s="111">
        <v>11</v>
      </c>
      <c r="D519" s="112" t="s">
        <v>27</v>
      </c>
      <c r="E519" s="147">
        <v>125000</v>
      </c>
      <c r="F519" s="147">
        <v>125000</v>
      </c>
      <c r="G519" s="147">
        <v>5000</v>
      </c>
      <c r="H519" s="147"/>
      <c r="I519" s="147">
        <v>120000</v>
      </c>
      <c r="J519" s="247"/>
    </row>
    <row r="520" spans="1:10" s="115" customFormat="1" ht="31.5" hidden="1" x14ac:dyDescent="0.2">
      <c r="A520" s="171" t="s">
        <v>658</v>
      </c>
      <c r="B520" s="173" t="s">
        <v>79</v>
      </c>
      <c r="C520" s="194"/>
      <c r="D520" s="194"/>
      <c r="E520" s="174">
        <v>187500</v>
      </c>
      <c r="F520" s="174">
        <v>187500</v>
      </c>
      <c r="G520" s="174">
        <v>9375</v>
      </c>
      <c r="H520" s="174">
        <v>0</v>
      </c>
      <c r="I520" s="174">
        <v>178125</v>
      </c>
      <c r="J520" s="247"/>
    </row>
    <row r="521" spans="1:10" hidden="1" x14ac:dyDescent="0.2">
      <c r="A521" s="207" t="s">
        <v>956</v>
      </c>
      <c r="B521" s="205" t="s">
        <v>910</v>
      </c>
      <c r="C521" s="208"/>
      <c r="D521" s="208"/>
      <c r="E521" s="209">
        <v>187500</v>
      </c>
      <c r="F521" s="209">
        <v>187500</v>
      </c>
      <c r="G521" s="209">
        <v>9375</v>
      </c>
      <c r="H521" s="209">
        <v>0</v>
      </c>
      <c r="I521" s="209">
        <v>178125</v>
      </c>
      <c r="J521" s="247"/>
    </row>
    <row r="522" spans="1:10" hidden="1" x14ac:dyDescent="0.2">
      <c r="A522" s="210" t="s">
        <v>944</v>
      </c>
      <c r="B522" s="211" t="s">
        <v>986</v>
      </c>
      <c r="C522" s="212"/>
      <c r="D522" s="212"/>
      <c r="E522" s="213">
        <v>122500</v>
      </c>
      <c r="F522" s="213">
        <v>122500</v>
      </c>
      <c r="G522" s="213">
        <v>6125</v>
      </c>
      <c r="H522" s="213">
        <v>0</v>
      </c>
      <c r="I522" s="213">
        <v>116375</v>
      </c>
      <c r="J522" s="247"/>
    </row>
    <row r="523" spans="1:10" s="115" customFormat="1" hidden="1" x14ac:dyDescent="0.2">
      <c r="A523" s="126">
        <v>311</v>
      </c>
      <c r="B523" s="226" t="s">
        <v>914</v>
      </c>
      <c r="C523" s="117"/>
      <c r="D523" s="128"/>
      <c r="E523" s="120">
        <v>100000</v>
      </c>
      <c r="F523" s="120">
        <v>100000</v>
      </c>
      <c r="G523" s="120">
        <v>5000</v>
      </c>
      <c r="H523" s="120">
        <v>0</v>
      </c>
      <c r="I523" s="120">
        <v>95000</v>
      </c>
      <c r="J523" s="247"/>
    </row>
    <row r="524" spans="1:10" s="146" customFormat="1" hidden="1" x14ac:dyDescent="0.2">
      <c r="A524" s="129">
        <v>3111</v>
      </c>
      <c r="B524" s="222" t="s">
        <v>19</v>
      </c>
      <c r="C524" s="111">
        <v>11</v>
      </c>
      <c r="D524" s="112" t="s">
        <v>27</v>
      </c>
      <c r="E524" s="147">
        <v>100000</v>
      </c>
      <c r="F524" s="147">
        <v>100000</v>
      </c>
      <c r="G524" s="147">
        <v>5000</v>
      </c>
      <c r="H524" s="147"/>
      <c r="I524" s="147">
        <v>95000</v>
      </c>
      <c r="J524" s="247"/>
    </row>
    <row r="525" spans="1:10" s="115" customFormat="1" hidden="1" x14ac:dyDescent="0.2">
      <c r="A525" s="126">
        <v>313</v>
      </c>
      <c r="B525" s="227" t="s">
        <v>915</v>
      </c>
      <c r="C525" s="117"/>
      <c r="D525" s="128"/>
      <c r="E525" s="120">
        <v>22500</v>
      </c>
      <c r="F525" s="120">
        <v>22500</v>
      </c>
      <c r="G525" s="120">
        <v>1125</v>
      </c>
      <c r="H525" s="120">
        <v>0</v>
      </c>
      <c r="I525" s="120">
        <v>21375</v>
      </c>
      <c r="J525" s="247"/>
    </row>
    <row r="526" spans="1:10" s="146" customFormat="1" hidden="1" x14ac:dyDescent="0.2">
      <c r="A526" s="129">
        <v>3132</v>
      </c>
      <c r="B526" s="222" t="s">
        <v>280</v>
      </c>
      <c r="C526" s="111">
        <v>11</v>
      </c>
      <c r="D526" s="112" t="s">
        <v>27</v>
      </c>
      <c r="E526" s="147">
        <v>20000</v>
      </c>
      <c r="F526" s="147">
        <v>20000</v>
      </c>
      <c r="G526" s="147">
        <v>1000</v>
      </c>
      <c r="H526" s="147"/>
      <c r="I526" s="147">
        <v>19000</v>
      </c>
      <c r="J526" s="247"/>
    </row>
    <row r="527" spans="1:10" s="146" customFormat="1" hidden="1" x14ac:dyDescent="0.2">
      <c r="A527" s="129">
        <v>3133</v>
      </c>
      <c r="B527" s="222" t="s">
        <v>258</v>
      </c>
      <c r="C527" s="111">
        <v>11</v>
      </c>
      <c r="D527" s="112" t="s">
        <v>27</v>
      </c>
      <c r="E527" s="147">
        <v>2500</v>
      </c>
      <c r="F527" s="147">
        <v>2500</v>
      </c>
      <c r="G527" s="147">
        <v>125</v>
      </c>
      <c r="H527" s="147"/>
      <c r="I527" s="147">
        <v>2375</v>
      </c>
      <c r="J527" s="247"/>
    </row>
    <row r="528" spans="1:10" hidden="1" x14ac:dyDescent="0.2">
      <c r="A528" s="210" t="s">
        <v>976</v>
      </c>
      <c r="B528" s="211" t="s">
        <v>987</v>
      </c>
      <c r="C528" s="212"/>
      <c r="D528" s="212"/>
      <c r="E528" s="213">
        <v>45000</v>
      </c>
      <c r="F528" s="213">
        <v>45000</v>
      </c>
      <c r="G528" s="213">
        <v>2250</v>
      </c>
      <c r="H528" s="213">
        <v>0</v>
      </c>
      <c r="I528" s="213">
        <v>42750</v>
      </c>
      <c r="J528" s="247"/>
    </row>
    <row r="529" spans="1:12" s="115" customFormat="1" hidden="1" x14ac:dyDescent="0.2">
      <c r="A529" s="126">
        <v>323</v>
      </c>
      <c r="B529" s="227" t="s">
        <v>918</v>
      </c>
      <c r="C529" s="117"/>
      <c r="D529" s="128"/>
      <c r="E529" s="120">
        <v>25000</v>
      </c>
      <c r="F529" s="120">
        <v>25000</v>
      </c>
      <c r="G529" s="120">
        <v>1250</v>
      </c>
      <c r="H529" s="120">
        <v>0</v>
      </c>
      <c r="I529" s="120">
        <v>23750</v>
      </c>
      <c r="J529" s="247"/>
    </row>
    <row r="530" spans="1:12" s="146" customFormat="1" hidden="1" x14ac:dyDescent="0.2">
      <c r="A530" s="129">
        <v>3237</v>
      </c>
      <c r="B530" s="222" t="s">
        <v>36</v>
      </c>
      <c r="C530" s="111">
        <v>11</v>
      </c>
      <c r="D530" s="112" t="s">
        <v>27</v>
      </c>
      <c r="E530" s="147">
        <v>25000</v>
      </c>
      <c r="F530" s="147">
        <v>25000</v>
      </c>
      <c r="G530" s="147">
        <v>1250</v>
      </c>
      <c r="H530" s="147"/>
      <c r="I530" s="147">
        <v>23750</v>
      </c>
      <c r="J530" s="247"/>
    </row>
    <row r="531" spans="1:12" s="115" customFormat="1" hidden="1" x14ac:dyDescent="0.2">
      <c r="A531" s="126">
        <v>329</v>
      </c>
      <c r="B531" s="227" t="s">
        <v>125</v>
      </c>
      <c r="C531" s="117"/>
      <c r="D531" s="128"/>
      <c r="E531" s="120">
        <v>20000</v>
      </c>
      <c r="F531" s="120">
        <v>20000</v>
      </c>
      <c r="G531" s="120">
        <v>1000</v>
      </c>
      <c r="H531" s="120">
        <v>0</v>
      </c>
      <c r="I531" s="120">
        <v>19000</v>
      </c>
      <c r="J531" s="247"/>
    </row>
    <row r="532" spans="1:12" s="146" customFormat="1" hidden="1" x14ac:dyDescent="0.2">
      <c r="A532" s="129">
        <v>3295</v>
      </c>
      <c r="B532" s="222" t="s">
        <v>237</v>
      </c>
      <c r="C532" s="111">
        <v>11</v>
      </c>
      <c r="D532" s="112" t="s">
        <v>27</v>
      </c>
      <c r="E532" s="147">
        <v>5000</v>
      </c>
      <c r="F532" s="147">
        <v>5000</v>
      </c>
      <c r="G532" s="147">
        <v>250</v>
      </c>
      <c r="H532" s="147"/>
      <c r="I532" s="147">
        <v>4750</v>
      </c>
      <c r="J532" s="247"/>
    </row>
    <row r="533" spans="1:12" s="146" customFormat="1" hidden="1" x14ac:dyDescent="0.2">
      <c r="A533" s="129">
        <v>3296</v>
      </c>
      <c r="B533" s="222" t="s">
        <v>611</v>
      </c>
      <c r="C533" s="111">
        <v>11</v>
      </c>
      <c r="D533" s="112" t="s">
        <v>27</v>
      </c>
      <c r="E533" s="147">
        <v>10000</v>
      </c>
      <c r="F533" s="147">
        <v>10000</v>
      </c>
      <c r="G533" s="147">
        <v>500</v>
      </c>
      <c r="H533" s="147"/>
      <c r="I533" s="147">
        <v>9500</v>
      </c>
      <c r="J533" s="247"/>
    </row>
    <row r="534" spans="1:12" s="146" customFormat="1" hidden="1" x14ac:dyDescent="0.2">
      <c r="A534" s="129">
        <v>3299</v>
      </c>
      <c r="B534" s="222" t="s">
        <v>125</v>
      </c>
      <c r="C534" s="111">
        <v>11</v>
      </c>
      <c r="D534" s="112" t="s">
        <v>27</v>
      </c>
      <c r="E534" s="147">
        <v>5000</v>
      </c>
      <c r="F534" s="147">
        <v>5000</v>
      </c>
      <c r="G534" s="147">
        <v>250</v>
      </c>
      <c r="H534" s="147"/>
      <c r="I534" s="147">
        <v>4750</v>
      </c>
      <c r="J534" s="247"/>
    </row>
    <row r="535" spans="1:12" hidden="1" x14ac:dyDescent="0.2">
      <c r="A535" s="210" t="s">
        <v>978</v>
      </c>
      <c r="B535" s="211" t="s">
        <v>988</v>
      </c>
      <c r="C535" s="212"/>
      <c r="D535" s="212"/>
      <c r="E535" s="213">
        <v>20000</v>
      </c>
      <c r="F535" s="213">
        <v>20000</v>
      </c>
      <c r="G535" s="213">
        <v>1000</v>
      </c>
      <c r="H535" s="213">
        <v>0</v>
      </c>
      <c r="I535" s="213">
        <v>19000</v>
      </c>
      <c r="J535" s="247"/>
    </row>
    <row r="536" spans="1:12" s="115" customFormat="1" hidden="1" x14ac:dyDescent="0.2">
      <c r="A536" s="126">
        <v>343</v>
      </c>
      <c r="B536" s="227" t="s">
        <v>919</v>
      </c>
      <c r="C536" s="117"/>
      <c r="D536" s="128"/>
      <c r="E536" s="120">
        <v>20000</v>
      </c>
      <c r="F536" s="120">
        <v>20000</v>
      </c>
      <c r="G536" s="120">
        <v>1000</v>
      </c>
      <c r="H536" s="120">
        <v>0</v>
      </c>
      <c r="I536" s="120">
        <v>19000</v>
      </c>
      <c r="J536" s="247"/>
    </row>
    <row r="537" spans="1:12" s="146" customFormat="1" hidden="1" x14ac:dyDescent="0.2">
      <c r="A537" s="129">
        <v>3433</v>
      </c>
      <c r="B537" s="222" t="s">
        <v>126</v>
      </c>
      <c r="C537" s="111">
        <v>11</v>
      </c>
      <c r="D537" s="112" t="s">
        <v>27</v>
      </c>
      <c r="E537" s="147">
        <v>20000</v>
      </c>
      <c r="F537" s="147">
        <v>20000</v>
      </c>
      <c r="G537" s="147">
        <v>1000</v>
      </c>
      <c r="H537" s="147"/>
      <c r="I537" s="147">
        <v>19000</v>
      </c>
      <c r="J537" s="247"/>
    </row>
    <row r="538" spans="1:12" s="115" customFormat="1" ht="31.5" hidden="1" x14ac:dyDescent="0.2">
      <c r="A538" s="202" t="s">
        <v>639</v>
      </c>
      <c r="B538" s="225" t="s">
        <v>634</v>
      </c>
      <c r="C538" s="203"/>
      <c r="D538" s="203"/>
      <c r="E538" s="204">
        <v>3863600</v>
      </c>
      <c r="F538" s="204">
        <v>3863600</v>
      </c>
      <c r="G538" s="204">
        <v>24708</v>
      </c>
      <c r="H538" s="204">
        <v>32450</v>
      </c>
      <c r="I538" s="204">
        <v>3871342</v>
      </c>
      <c r="J538" s="247"/>
      <c r="K538" s="146"/>
      <c r="L538" s="146"/>
    </row>
    <row r="539" spans="1:12" s="115" customFormat="1" ht="31.5" hidden="1" x14ac:dyDescent="0.2">
      <c r="A539" s="171" t="s">
        <v>599</v>
      </c>
      <c r="B539" s="173" t="s">
        <v>85</v>
      </c>
      <c r="C539" s="194"/>
      <c r="D539" s="194"/>
      <c r="E539" s="174">
        <v>3770600</v>
      </c>
      <c r="F539" s="174">
        <v>3770600</v>
      </c>
      <c r="G539" s="174">
        <v>24708</v>
      </c>
      <c r="H539" s="174">
        <v>32450</v>
      </c>
      <c r="I539" s="174">
        <v>3778342</v>
      </c>
      <c r="J539" s="247"/>
    </row>
    <row r="540" spans="1:12" hidden="1" x14ac:dyDescent="0.2">
      <c r="A540" s="207" t="s">
        <v>956</v>
      </c>
      <c r="B540" s="205" t="s">
        <v>910</v>
      </c>
      <c r="C540" s="208"/>
      <c r="D540" s="208"/>
      <c r="E540" s="209">
        <v>3760600</v>
      </c>
      <c r="F540" s="209">
        <v>3760600</v>
      </c>
      <c r="G540" s="209">
        <v>24708</v>
      </c>
      <c r="H540" s="209">
        <v>32450</v>
      </c>
      <c r="I540" s="209">
        <v>3768342</v>
      </c>
      <c r="J540" s="247"/>
    </row>
    <row r="541" spans="1:12" hidden="1" x14ac:dyDescent="0.2">
      <c r="A541" s="210" t="s">
        <v>944</v>
      </c>
      <c r="B541" s="211" t="s">
        <v>986</v>
      </c>
      <c r="C541" s="212"/>
      <c r="D541" s="212"/>
      <c r="E541" s="213">
        <v>2557600</v>
      </c>
      <c r="F541" s="213">
        <v>2553887</v>
      </c>
      <c r="G541" s="213">
        <v>24708</v>
      </c>
      <c r="H541" s="213">
        <v>0</v>
      </c>
      <c r="I541" s="213">
        <v>2529179</v>
      </c>
      <c r="J541" s="247"/>
    </row>
    <row r="542" spans="1:12" s="115" customFormat="1" hidden="1" x14ac:dyDescent="0.2">
      <c r="A542" s="119">
        <v>311</v>
      </c>
      <c r="B542" s="226" t="s">
        <v>914</v>
      </c>
      <c r="C542" s="117"/>
      <c r="D542" s="128"/>
      <c r="E542" s="120">
        <v>2140900</v>
      </c>
      <c r="F542" s="120">
        <v>2140900</v>
      </c>
      <c r="G542" s="120">
        <v>13096</v>
      </c>
      <c r="H542" s="120">
        <v>0</v>
      </c>
      <c r="I542" s="120">
        <v>2127804</v>
      </c>
      <c r="J542" s="247"/>
    </row>
    <row r="543" spans="1:12" s="146" customFormat="1" hidden="1" x14ac:dyDescent="0.2">
      <c r="A543" s="129">
        <v>3111</v>
      </c>
      <c r="B543" s="222" t="s">
        <v>19</v>
      </c>
      <c r="C543" s="111">
        <v>11</v>
      </c>
      <c r="D543" s="112" t="s">
        <v>23</v>
      </c>
      <c r="E543" s="147">
        <v>2140900</v>
      </c>
      <c r="F543" s="147">
        <v>2140900</v>
      </c>
      <c r="G543" s="147">
        <v>13096</v>
      </c>
      <c r="H543" s="147"/>
      <c r="I543" s="147">
        <v>2127804</v>
      </c>
      <c r="J543" s="247"/>
    </row>
    <row r="544" spans="1:12" s="115" customFormat="1" hidden="1" x14ac:dyDescent="0.2">
      <c r="A544" s="126">
        <v>313</v>
      </c>
      <c r="B544" s="227" t="s">
        <v>915</v>
      </c>
      <c r="C544" s="117"/>
      <c r="D544" s="128"/>
      <c r="E544" s="148">
        <v>368700</v>
      </c>
      <c r="F544" s="148">
        <v>362700</v>
      </c>
      <c r="G544" s="148">
        <v>11612</v>
      </c>
      <c r="H544" s="148">
        <v>0</v>
      </c>
      <c r="I544" s="148">
        <v>351088</v>
      </c>
      <c r="J544" s="247"/>
    </row>
    <row r="545" spans="1:10" s="146" customFormat="1" hidden="1" x14ac:dyDescent="0.2">
      <c r="A545" s="129">
        <v>3132</v>
      </c>
      <c r="B545" s="222" t="s">
        <v>280</v>
      </c>
      <c r="C545" s="111">
        <v>11</v>
      </c>
      <c r="D545" s="112" t="s">
        <v>23</v>
      </c>
      <c r="E545" s="147">
        <v>368700</v>
      </c>
      <c r="F545" s="147">
        <v>362700</v>
      </c>
      <c r="G545" s="147">
        <v>11612</v>
      </c>
      <c r="H545" s="147"/>
      <c r="I545" s="147">
        <v>351088</v>
      </c>
      <c r="J545" s="247"/>
    </row>
    <row r="546" spans="1:10" hidden="1" x14ac:dyDescent="0.2">
      <c r="A546" s="210" t="s">
        <v>976</v>
      </c>
      <c r="B546" s="211" t="s">
        <v>987</v>
      </c>
      <c r="C546" s="212"/>
      <c r="D546" s="212"/>
      <c r="E546" s="213">
        <v>1143000</v>
      </c>
      <c r="F546" s="213">
        <v>1149213</v>
      </c>
      <c r="G546" s="213">
        <v>0</v>
      </c>
      <c r="H546" s="213">
        <v>32450</v>
      </c>
      <c r="I546" s="213">
        <v>1181663</v>
      </c>
      <c r="J546" s="247"/>
    </row>
    <row r="547" spans="1:10" s="115" customFormat="1" hidden="1" x14ac:dyDescent="0.2">
      <c r="A547" s="126">
        <v>322</v>
      </c>
      <c r="B547" s="227" t="s">
        <v>917</v>
      </c>
      <c r="C547" s="117"/>
      <c r="D547" s="128"/>
      <c r="E547" s="120">
        <v>85075</v>
      </c>
      <c r="F547" s="120">
        <v>94288</v>
      </c>
      <c r="G547" s="120">
        <v>0</v>
      </c>
      <c r="H547" s="120">
        <v>8950</v>
      </c>
      <c r="I547" s="120">
        <v>103238</v>
      </c>
      <c r="J547" s="247"/>
    </row>
    <row r="548" spans="1:10" s="146" customFormat="1" hidden="1" x14ac:dyDescent="0.2">
      <c r="A548" s="129">
        <v>3223</v>
      </c>
      <c r="B548" s="222" t="s">
        <v>115</v>
      </c>
      <c r="C548" s="111">
        <v>11</v>
      </c>
      <c r="D548" s="112" t="s">
        <v>23</v>
      </c>
      <c r="E548" s="147">
        <v>49075</v>
      </c>
      <c r="F548" s="147">
        <v>58288</v>
      </c>
      <c r="G548" s="147"/>
      <c r="H548" s="147">
        <v>6500</v>
      </c>
      <c r="I548" s="147">
        <v>64788</v>
      </c>
      <c r="J548" s="247"/>
    </row>
    <row r="549" spans="1:10" s="146" customFormat="1" hidden="1" x14ac:dyDescent="0.2">
      <c r="A549" s="129">
        <v>3225</v>
      </c>
      <c r="B549" s="222" t="s">
        <v>151</v>
      </c>
      <c r="C549" s="111">
        <v>11</v>
      </c>
      <c r="D549" s="112" t="s">
        <v>23</v>
      </c>
      <c r="E549" s="147">
        <v>5000</v>
      </c>
      <c r="F549" s="147">
        <v>5000</v>
      </c>
      <c r="G549" s="147"/>
      <c r="H549" s="147">
        <v>2450</v>
      </c>
      <c r="I549" s="147">
        <v>7450</v>
      </c>
      <c r="J549" s="247"/>
    </row>
    <row r="550" spans="1:10" s="115" customFormat="1" hidden="1" x14ac:dyDescent="0.2">
      <c r="A550" s="126">
        <v>323</v>
      </c>
      <c r="B550" s="227" t="s">
        <v>918</v>
      </c>
      <c r="C550" s="117"/>
      <c r="D550" s="128"/>
      <c r="E550" s="120">
        <v>739925</v>
      </c>
      <c r="F550" s="120">
        <v>744925</v>
      </c>
      <c r="G550" s="120">
        <v>0</v>
      </c>
      <c r="H550" s="120">
        <v>23500</v>
      </c>
      <c r="I550" s="120">
        <v>768425</v>
      </c>
      <c r="J550" s="247"/>
    </row>
    <row r="551" spans="1:10" s="146" customFormat="1" hidden="1" x14ac:dyDescent="0.2">
      <c r="A551" s="129">
        <v>3231</v>
      </c>
      <c r="B551" s="222" t="s">
        <v>117</v>
      </c>
      <c r="C551" s="111">
        <v>11</v>
      </c>
      <c r="D551" s="112" t="s">
        <v>23</v>
      </c>
      <c r="E551" s="147">
        <v>37000</v>
      </c>
      <c r="F551" s="147">
        <v>42000</v>
      </c>
      <c r="G551" s="147"/>
      <c r="H551" s="147">
        <v>13500</v>
      </c>
      <c r="I551" s="147">
        <v>55500</v>
      </c>
      <c r="J551" s="247"/>
    </row>
    <row r="552" spans="1:10" s="146" customFormat="1" hidden="1" x14ac:dyDescent="0.2">
      <c r="A552" s="129">
        <v>3237</v>
      </c>
      <c r="B552" s="222" t="s">
        <v>36</v>
      </c>
      <c r="C552" s="111">
        <v>11</v>
      </c>
      <c r="D552" s="112" t="s">
        <v>23</v>
      </c>
      <c r="E552" s="147">
        <v>80000</v>
      </c>
      <c r="F552" s="147">
        <v>80000</v>
      </c>
      <c r="G552" s="147"/>
      <c r="H552" s="147">
        <v>4500</v>
      </c>
      <c r="I552" s="147">
        <v>84500</v>
      </c>
      <c r="J552" s="247"/>
    </row>
    <row r="553" spans="1:10" s="146" customFormat="1" hidden="1" x14ac:dyDescent="0.2">
      <c r="A553" s="129">
        <v>3239</v>
      </c>
      <c r="B553" s="222" t="s">
        <v>41</v>
      </c>
      <c r="C553" s="111">
        <v>11</v>
      </c>
      <c r="D553" s="112" t="s">
        <v>23</v>
      </c>
      <c r="E553" s="147">
        <v>107000</v>
      </c>
      <c r="F553" s="147">
        <v>107000</v>
      </c>
      <c r="G553" s="147"/>
      <c r="H553" s="147">
        <v>5500</v>
      </c>
      <c r="I553" s="147">
        <v>112500</v>
      </c>
      <c r="J553" s="247"/>
    </row>
    <row r="554" spans="1:10" s="115" customFormat="1" hidden="1" x14ac:dyDescent="0.2">
      <c r="A554" s="202" t="s">
        <v>641</v>
      </c>
      <c r="B554" s="225" t="s">
        <v>912</v>
      </c>
      <c r="C554" s="203"/>
      <c r="D554" s="203"/>
      <c r="E554" s="204">
        <v>28034750</v>
      </c>
      <c r="F554" s="204">
        <v>27834750</v>
      </c>
      <c r="G554" s="204">
        <v>312500</v>
      </c>
      <c r="H554" s="204">
        <v>0</v>
      </c>
      <c r="I554" s="204">
        <v>27522250</v>
      </c>
      <c r="J554" s="247"/>
    </row>
    <row r="555" spans="1:10" s="115" customFormat="1" ht="31.5" hidden="1" x14ac:dyDescent="0.2">
      <c r="A555" s="171" t="s">
        <v>870</v>
      </c>
      <c r="B555" s="173" t="s">
        <v>261</v>
      </c>
      <c r="C555" s="194"/>
      <c r="D555" s="194"/>
      <c r="E555" s="174">
        <v>25653750</v>
      </c>
      <c r="F555" s="174">
        <v>25453750</v>
      </c>
      <c r="G555" s="174">
        <v>312500</v>
      </c>
      <c r="H555" s="174">
        <v>0</v>
      </c>
      <c r="I555" s="174">
        <v>25141250</v>
      </c>
      <c r="J555" s="247"/>
    </row>
    <row r="556" spans="1:10" s="142" customFormat="1" hidden="1" x14ac:dyDescent="0.2">
      <c r="A556" s="207" t="s">
        <v>956</v>
      </c>
      <c r="B556" s="205" t="s">
        <v>910</v>
      </c>
      <c r="C556" s="208"/>
      <c r="D556" s="208"/>
      <c r="E556" s="209">
        <v>12062250</v>
      </c>
      <c r="F556" s="209">
        <v>11862250</v>
      </c>
      <c r="G556" s="209">
        <v>312500</v>
      </c>
      <c r="H556" s="209">
        <v>0</v>
      </c>
      <c r="I556" s="209">
        <v>11549750</v>
      </c>
      <c r="J556" s="247"/>
    </row>
    <row r="557" spans="1:10" hidden="1" x14ac:dyDescent="0.2">
      <c r="A557" s="210" t="s">
        <v>944</v>
      </c>
      <c r="B557" s="211" t="s">
        <v>986</v>
      </c>
      <c r="C557" s="212"/>
      <c r="D557" s="212"/>
      <c r="E557" s="213">
        <v>10951250</v>
      </c>
      <c r="F557" s="213">
        <v>10751250</v>
      </c>
      <c r="G557" s="213">
        <v>302500</v>
      </c>
      <c r="H557" s="213">
        <v>0</v>
      </c>
      <c r="I557" s="213">
        <v>10448750</v>
      </c>
      <c r="J557" s="247"/>
    </row>
    <row r="558" spans="1:10" s="142" customFormat="1" hidden="1" x14ac:dyDescent="0.2">
      <c r="A558" s="119">
        <v>311</v>
      </c>
      <c r="B558" s="226" t="s">
        <v>914</v>
      </c>
      <c r="C558" s="117"/>
      <c r="D558" s="128"/>
      <c r="E558" s="120">
        <v>8900000</v>
      </c>
      <c r="F558" s="120">
        <v>8680000</v>
      </c>
      <c r="G558" s="120">
        <v>225000</v>
      </c>
      <c r="H558" s="120">
        <v>0</v>
      </c>
      <c r="I558" s="120">
        <v>8455000</v>
      </c>
      <c r="J558" s="247"/>
    </row>
    <row r="559" spans="1:10" s="115" customFormat="1" hidden="1" x14ac:dyDescent="0.2">
      <c r="A559" s="129">
        <v>3111</v>
      </c>
      <c r="B559" s="222" t="s">
        <v>19</v>
      </c>
      <c r="C559" s="111">
        <v>11</v>
      </c>
      <c r="D559" s="112" t="s">
        <v>25</v>
      </c>
      <c r="E559" s="147">
        <v>8750000</v>
      </c>
      <c r="F559" s="147">
        <v>8530000</v>
      </c>
      <c r="G559" s="147">
        <v>217500</v>
      </c>
      <c r="H559" s="147"/>
      <c r="I559" s="147">
        <v>8312500</v>
      </c>
      <c r="J559" s="247"/>
    </row>
    <row r="560" spans="1:10" s="142" customFormat="1" ht="15" hidden="1" x14ac:dyDescent="0.2">
      <c r="A560" s="129">
        <v>3113</v>
      </c>
      <c r="B560" s="222" t="s">
        <v>20</v>
      </c>
      <c r="C560" s="111">
        <v>11</v>
      </c>
      <c r="D560" s="112" t="s">
        <v>25</v>
      </c>
      <c r="E560" s="147">
        <v>150000</v>
      </c>
      <c r="F560" s="147">
        <v>150000</v>
      </c>
      <c r="G560" s="147">
        <v>7500</v>
      </c>
      <c r="H560" s="147"/>
      <c r="I560" s="147">
        <v>142500</v>
      </c>
      <c r="J560" s="247"/>
    </row>
    <row r="561" spans="1:10" s="142" customFormat="1" hidden="1" x14ac:dyDescent="0.2">
      <c r="A561" s="126">
        <v>313</v>
      </c>
      <c r="B561" s="227" t="s">
        <v>915</v>
      </c>
      <c r="C561" s="117"/>
      <c r="D561" s="128"/>
      <c r="E561" s="148">
        <v>1550000</v>
      </c>
      <c r="F561" s="148">
        <v>1550000</v>
      </c>
      <c r="G561" s="148">
        <v>77500</v>
      </c>
      <c r="H561" s="148">
        <v>0</v>
      </c>
      <c r="I561" s="148">
        <v>1472500</v>
      </c>
      <c r="J561" s="247"/>
    </row>
    <row r="562" spans="1:10" ht="15" hidden="1" x14ac:dyDescent="0.2">
      <c r="A562" s="129">
        <v>3131</v>
      </c>
      <c r="B562" s="222" t="s">
        <v>211</v>
      </c>
      <c r="C562" s="111">
        <v>11</v>
      </c>
      <c r="D562" s="112" t="s">
        <v>25</v>
      </c>
      <c r="E562" s="147">
        <v>80000</v>
      </c>
      <c r="F562" s="147">
        <v>80000</v>
      </c>
      <c r="G562" s="147">
        <v>4000</v>
      </c>
      <c r="H562" s="147"/>
      <c r="I562" s="147">
        <v>76000</v>
      </c>
      <c r="J562" s="247"/>
    </row>
    <row r="563" spans="1:10" ht="15" hidden="1" x14ac:dyDescent="0.2">
      <c r="A563" s="129">
        <v>3132</v>
      </c>
      <c r="B563" s="222" t="s">
        <v>280</v>
      </c>
      <c r="C563" s="111">
        <v>11</v>
      </c>
      <c r="D563" s="112" t="s">
        <v>25</v>
      </c>
      <c r="E563" s="147">
        <v>1470000</v>
      </c>
      <c r="F563" s="147">
        <v>1470000</v>
      </c>
      <c r="G563" s="147">
        <v>73500</v>
      </c>
      <c r="H563" s="147"/>
      <c r="I563" s="147">
        <v>1396500</v>
      </c>
      <c r="J563" s="247"/>
    </row>
    <row r="564" spans="1:10" hidden="1" x14ac:dyDescent="0.2">
      <c r="A564" s="210" t="s">
        <v>976</v>
      </c>
      <c r="B564" s="211" t="s">
        <v>987</v>
      </c>
      <c r="C564" s="212"/>
      <c r="D564" s="212"/>
      <c r="E564" s="213">
        <v>1111000</v>
      </c>
      <c r="F564" s="213">
        <v>1111000</v>
      </c>
      <c r="G564" s="213">
        <v>10000</v>
      </c>
      <c r="H564" s="213">
        <v>0</v>
      </c>
      <c r="I564" s="213">
        <v>1101000</v>
      </c>
      <c r="J564" s="247"/>
    </row>
    <row r="565" spans="1:10" hidden="1" x14ac:dyDescent="0.2">
      <c r="A565" s="126">
        <v>329</v>
      </c>
      <c r="B565" s="227" t="s">
        <v>125</v>
      </c>
      <c r="C565" s="117"/>
      <c r="D565" s="128"/>
      <c r="E565" s="120">
        <v>225000</v>
      </c>
      <c r="F565" s="120">
        <v>225000</v>
      </c>
      <c r="G565" s="120">
        <v>10000</v>
      </c>
      <c r="H565" s="120">
        <v>0</v>
      </c>
      <c r="I565" s="120">
        <v>215000</v>
      </c>
      <c r="J565" s="247"/>
    </row>
    <row r="566" spans="1:10" s="115" customFormat="1" hidden="1" x14ac:dyDescent="0.2">
      <c r="A566" s="129">
        <v>3294</v>
      </c>
      <c r="B566" s="222" t="s">
        <v>610</v>
      </c>
      <c r="C566" s="111">
        <v>11</v>
      </c>
      <c r="D566" s="112" t="s">
        <v>25</v>
      </c>
      <c r="E566" s="147">
        <v>225000</v>
      </c>
      <c r="F566" s="147">
        <v>225000</v>
      </c>
      <c r="G566" s="147">
        <v>10000</v>
      </c>
      <c r="H566" s="147"/>
      <c r="I566" s="147">
        <v>215000</v>
      </c>
      <c r="J566" s="247"/>
    </row>
    <row r="567" spans="1:10" hidden="1" x14ac:dyDescent="0.2">
      <c r="A567" s="202" t="s">
        <v>860</v>
      </c>
      <c r="B567" s="225" t="s">
        <v>704</v>
      </c>
      <c r="C567" s="203"/>
      <c r="D567" s="203"/>
      <c r="E567" s="204">
        <v>45140000</v>
      </c>
      <c r="F567" s="204">
        <v>43890000</v>
      </c>
      <c r="G567" s="204">
        <v>992500</v>
      </c>
      <c r="H567" s="204">
        <v>0</v>
      </c>
      <c r="I567" s="204">
        <v>42897500</v>
      </c>
    </row>
    <row r="568" spans="1:10" s="115" customFormat="1" ht="47.25" hidden="1" x14ac:dyDescent="0.2">
      <c r="A568" s="171" t="s">
        <v>273</v>
      </c>
      <c r="B568" s="173" t="s">
        <v>790</v>
      </c>
      <c r="C568" s="194"/>
      <c r="D568" s="194"/>
      <c r="E568" s="174">
        <v>5800000</v>
      </c>
      <c r="F568" s="174">
        <v>5800000</v>
      </c>
      <c r="G568" s="174">
        <v>7500</v>
      </c>
      <c r="H568" s="174">
        <v>0</v>
      </c>
      <c r="I568" s="174">
        <v>5792500</v>
      </c>
      <c r="J568" s="120"/>
    </row>
    <row r="569" spans="1:10" s="142" customFormat="1" hidden="1" x14ac:dyDescent="0.2">
      <c r="A569" s="207" t="s">
        <v>956</v>
      </c>
      <c r="B569" s="205" t="s">
        <v>910</v>
      </c>
      <c r="C569" s="208"/>
      <c r="D569" s="208"/>
      <c r="E569" s="209">
        <v>5800000</v>
      </c>
      <c r="F569" s="209">
        <v>5800000</v>
      </c>
      <c r="G569" s="209">
        <v>7500</v>
      </c>
      <c r="H569" s="209">
        <v>0</v>
      </c>
      <c r="I569" s="209">
        <v>5792500</v>
      </c>
      <c r="J569" s="140"/>
    </row>
    <row r="570" spans="1:10" hidden="1" x14ac:dyDescent="0.2">
      <c r="A570" s="210" t="s">
        <v>978</v>
      </c>
      <c r="B570" s="211" t="s">
        <v>988</v>
      </c>
      <c r="C570" s="212"/>
      <c r="D570" s="212"/>
      <c r="E570" s="213">
        <v>150000</v>
      </c>
      <c r="F570" s="213">
        <v>150000</v>
      </c>
      <c r="G570" s="213">
        <v>7500</v>
      </c>
      <c r="H570" s="213">
        <v>0</v>
      </c>
      <c r="I570" s="213">
        <v>142500</v>
      </c>
    </row>
    <row r="571" spans="1:10" s="142" customFormat="1" hidden="1" x14ac:dyDescent="0.2">
      <c r="A571" s="119">
        <v>342</v>
      </c>
      <c r="B571" s="119" t="s">
        <v>922</v>
      </c>
      <c r="C571" s="117"/>
      <c r="D571" s="118"/>
      <c r="E571" s="148">
        <v>150000</v>
      </c>
      <c r="F571" s="148">
        <v>150000</v>
      </c>
      <c r="G571" s="148">
        <v>7500</v>
      </c>
      <c r="H571" s="148">
        <v>0</v>
      </c>
      <c r="I571" s="148">
        <v>142500</v>
      </c>
      <c r="J571" s="140"/>
    </row>
    <row r="572" spans="1:10" s="142" customFormat="1" ht="30" hidden="1" x14ac:dyDescent="0.2">
      <c r="A572" s="139">
        <v>3421</v>
      </c>
      <c r="B572" s="223" t="s">
        <v>730</v>
      </c>
      <c r="C572" s="137">
        <v>11</v>
      </c>
      <c r="D572" s="112" t="s">
        <v>25</v>
      </c>
      <c r="E572" s="147">
        <v>150000</v>
      </c>
      <c r="F572" s="147">
        <v>150000</v>
      </c>
      <c r="G572" s="147">
        <v>7500</v>
      </c>
      <c r="H572" s="147"/>
      <c r="I572" s="147">
        <v>142500</v>
      </c>
      <c r="J572" s="140"/>
    </row>
    <row r="573" spans="1:10" s="142" customFormat="1" ht="31.5" hidden="1" x14ac:dyDescent="0.2">
      <c r="A573" s="171" t="s">
        <v>819</v>
      </c>
      <c r="B573" s="173" t="s">
        <v>845</v>
      </c>
      <c r="C573" s="194"/>
      <c r="D573" s="194"/>
      <c r="E573" s="174">
        <v>30191000</v>
      </c>
      <c r="F573" s="174">
        <v>28941000</v>
      </c>
      <c r="G573" s="174">
        <v>985000</v>
      </c>
      <c r="H573" s="174">
        <v>0</v>
      </c>
      <c r="I573" s="174">
        <v>27956000</v>
      </c>
      <c r="J573" s="140"/>
    </row>
    <row r="574" spans="1:10" s="142" customFormat="1" hidden="1" x14ac:dyDescent="0.2">
      <c r="A574" s="207" t="s">
        <v>956</v>
      </c>
      <c r="B574" s="205" t="s">
        <v>910</v>
      </c>
      <c r="C574" s="208"/>
      <c r="D574" s="208"/>
      <c r="E574" s="209">
        <v>20700000</v>
      </c>
      <c r="F574" s="209">
        <v>20700000</v>
      </c>
      <c r="G574" s="209">
        <v>985000</v>
      </c>
      <c r="H574" s="209">
        <v>0</v>
      </c>
      <c r="I574" s="209">
        <v>19715000</v>
      </c>
      <c r="J574" s="140"/>
    </row>
    <row r="575" spans="1:10" s="146" customFormat="1" hidden="1" x14ac:dyDescent="0.2">
      <c r="A575" s="211">
        <v>42</v>
      </c>
      <c r="B575" s="211" t="s">
        <v>994</v>
      </c>
      <c r="C575" s="212"/>
      <c r="D575" s="214"/>
      <c r="E575" s="215">
        <v>19700000</v>
      </c>
      <c r="F575" s="215">
        <v>19700000</v>
      </c>
      <c r="G575" s="215">
        <v>985000</v>
      </c>
      <c r="H575" s="215">
        <v>0</v>
      </c>
      <c r="I575" s="215">
        <v>18715000</v>
      </c>
      <c r="J575" s="148"/>
    </row>
    <row r="576" spans="1:10" s="142" customFormat="1" hidden="1" x14ac:dyDescent="0.2">
      <c r="A576" s="144">
        <v>421</v>
      </c>
      <c r="B576" s="119" t="s">
        <v>936</v>
      </c>
      <c r="C576" s="143"/>
      <c r="D576" s="112"/>
      <c r="E576" s="145">
        <v>16000000</v>
      </c>
      <c r="F576" s="145">
        <v>16000000</v>
      </c>
      <c r="G576" s="145">
        <v>800000</v>
      </c>
      <c r="H576" s="145">
        <v>0</v>
      </c>
      <c r="I576" s="145">
        <v>15200000</v>
      </c>
      <c r="J576" s="140"/>
    </row>
    <row r="577" spans="1:10" s="142" customFormat="1" ht="15" hidden="1" x14ac:dyDescent="0.2">
      <c r="A577" s="139">
        <v>4213</v>
      </c>
      <c r="B577" s="223" t="s">
        <v>750</v>
      </c>
      <c r="C577" s="137">
        <v>11</v>
      </c>
      <c r="D577" s="112" t="s">
        <v>25</v>
      </c>
      <c r="E577" s="141">
        <v>1000000</v>
      </c>
      <c r="F577" s="141">
        <v>1000000</v>
      </c>
      <c r="G577" s="141">
        <v>50000</v>
      </c>
      <c r="H577" s="141"/>
      <c r="I577" s="141">
        <v>950000</v>
      </c>
      <c r="J577" s="140"/>
    </row>
    <row r="578" spans="1:10" s="142" customFormat="1" ht="15" hidden="1" x14ac:dyDescent="0.2">
      <c r="A578" s="139">
        <v>4214</v>
      </c>
      <c r="B578" s="223" t="s">
        <v>154</v>
      </c>
      <c r="C578" s="137">
        <v>11</v>
      </c>
      <c r="D578" s="112" t="s">
        <v>25</v>
      </c>
      <c r="E578" s="141">
        <v>15000000</v>
      </c>
      <c r="F578" s="141">
        <v>15000000</v>
      </c>
      <c r="G578" s="141">
        <v>750000</v>
      </c>
      <c r="H578" s="141"/>
      <c r="I578" s="141">
        <v>14250000</v>
      </c>
      <c r="J578" s="140"/>
    </row>
    <row r="579" spans="1:10" s="142" customFormat="1" hidden="1" x14ac:dyDescent="0.2">
      <c r="A579" s="144">
        <v>422</v>
      </c>
      <c r="B579" s="227" t="s">
        <v>921</v>
      </c>
      <c r="C579" s="143"/>
      <c r="D579" s="112"/>
      <c r="E579" s="145">
        <v>3700000</v>
      </c>
      <c r="F579" s="145">
        <v>3700000</v>
      </c>
      <c r="G579" s="145">
        <v>185000</v>
      </c>
      <c r="H579" s="145">
        <v>0</v>
      </c>
      <c r="I579" s="145">
        <v>3515000</v>
      </c>
      <c r="J579" s="140"/>
    </row>
    <row r="580" spans="1:10" s="142" customFormat="1" hidden="1" x14ac:dyDescent="0.2">
      <c r="A580" s="139">
        <v>4223</v>
      </c>
      <c r="B580" s="223" t="s">
        <v>131</v>
      </c>
      <c r="C580" s="137">
        <v>11</v>
      </c>
      <c r="D580" s="112" t="s">
        <v>25</v>
      </c>
      <c r="E580" s="141">
        <v>3700000</v>
      </c>
      <c r="F580" s="141">
        <v>3700000</v>
      </c>
      <c r="G580" s="141">
        <v>185000</v>
      </c>
      <c r="H580" s="145"/>
      <c r="I580" s="141">
        <v>3515000</v>
      </c>
      <c r="J580" s="140"/>
    </row>
    <row r="581" spans="1:10" hidden="1" x14ac:dyDescent="0.2">
      <c r="A581" s="202" t="s">
        <v>862</v>
      </c>
      <c r="B581" s="225" t="s">
        <v>705</v>
      </c>
      <c r="C581" s="203"/>
      <c r="D581" s="203"/>
      <c r="E581" s="204">
        <v>75197092</v>
      </c>
      <c r="F581" s="204">
        <v>75197092</v>
      </c>
      <c r="G581" s="204">
        <v>6275</v>
      </c>
      <c r="H581" s="204">
        <v>0</v>
      </c>
      <c r="I581" s="204">
        <v>75190817</v>
      </c>
    </row>
    <row r="582" spans="1:10" s="115" customFormat="1" ht="31.5" hidden="1" x14ac:dyDescent="0.2">
      <c r="A582" s="171" t="s">
        <v>834</v>
      </c>
      <c r="B582" s="173" t="s">
        <v>833</v>
      </c>
      <c r="C582" s="194"/>
      <c r="D582" s="194"/>
      <c r="E582" s="174">
        <v>10053725</v>
      </c>
      <c r="F582" s="174">
        <v>10053725</v>
      </c>
      <c r="G582" s="174">
        <v>6050</v>
      </c>
      <c r="H582" s="174">
        <v>0</v>
      </c>
      <c r="I582" s="174">
        <v>10047675</v>
      </c>
      <c r="J582" s="120"/>
    </row>
    <row r="583" spans="1:10" s="115" customFormat="1" hidden="1" x14ac:dyDescent="0.2">
      <c r="A583" s="207" t="s">
        <v>946</v>
      </c>
      <c r="B583" s="205" t="s">
        <v>947</v>
      </c>
      <c r="C583" s="208"/>
      <c r="D583" s="208"/>
      <c r="E583" s="209">
        <v>1521725</v>
      </c>
      <c r="F583" s="209">
        <v>1521725</v>
      </c>
      <c r="G583" s="209">
        <v>6050</v>
      </c>
      <c r="H583" s="209">
        <v>0</v>
      </c>
      <c r="I583" s="209">
        <v>1515675</v>
      </c>
      <c r="J583" s="120"/>
    </row>
    <row r="584" spans="1:10" s="115" customFormat="1" hidden="1" x14ac:dyDescent="0.2">
      <c r="A584" s="210" t="s">
        <v>944</v>
      </c>
      <c r="B584" s="211" t="s">
        <v>986</v>
      </c>
      <c r="C584" s="212"/>
      <c r="D584" s="212"/>
      <c r="E584" s="213">
        <v>121000</v>
      </c>
      <c r="F584" s="213">
        <v>121000</v>
      </c>
      <c r="G584" s="213">
        <v>6050</v>
      </c>
      <c r="H584" s="213">
        <v>0</v>
      </c>
      <c r="I584" s="213">
        <v>114950</v>
      </c>
      <c r="J584" s="120"/>
    </row>
    <row r="585" spans="1:10" hidden="1" x14ac:dyDescent="0.2">
      <c r="A585" s="126">
        <v>311</v>
      </c>
      <c r="B585" s="226" t="s">
        <v>914</v>
      </c>
      <c r="C585" s="117"/>
      <c r="D585" s="128"/>
      <c r="E585" s="121">
        <v>100000</v>
      </c>
      <c r="F585" s="121">
        <v>100000</v>
      </c>
      <c r="G585" s="121">
        <v>5000</v>
      </c>
      <c r="H585" s="121">
        <v>0</v>
      </c>
      <c r="I585" s="121">
        <v>95000</v>
      </c>
    </row>
    <row r="586" spans="1:10" s="115" customFormat="1" hidden="1" x14ac:dyDescent="0.2">
      <c r="A586" s="129">
        <v>3111</v>
      </c>
      <c r="B586" s="222" t="s">
        <v>19</v>
      </c>
      <c r="C586" s="111">
        <v>12</v>
      </c>
      <c r="D586" s="112" t="s">
        <v>25</v>
      </c>
      <c r="E586" s="179">
        <v>100000</v>
      </c>
      <c r="F586" s="179">
        <v>100000</v>
      </c>
      <c r="G586" s="179">
        <v>5000</v>
      </c>
      <c r="H586" s="179"/>
      <c r="I586" s="179">
        <v>95000</v>
      </c>
      <c r="J586" s="120"/>
    </row>
    <row r="587" spans="1:10" hidden="1" x14ac:dyDescent="0.2">
      <c r="A587" s="126">
        <v>312</v>
      </c>
      <c r="B587" s="227" t="s">
        <v>22</v>
      </c>
      <c r="C587" s="117"/>
      <c r="D587" s="128"/>
      <c r="E587" s="121">
        <v>1000</v>
      </c>
      <c r="F587" s="121">
        <v>1000</v>
      </c>
      <c r="G587" s="121">
        <v>50</v>
      </c>
      <c r="H587" s="121">
        <v>0</v>
      </c>
      <c r="I587" s="121">
        <v>950</v>
      </c>
    </row>
    <row r="588" spans="1:10" s="115" customFormat="1" hidden="1" x14ac:dyDescent="0.2">
      <c r="A588" s="129">
        <v>3121</v>
      </c>
      <c r="B588" s="222" t="s">
        <v>138</v>
      </c>
      <c r="C588" s="111">
        <v>12</v>
      </c>
      <c r="D588" s="112" t="s">
        <v>25</v>
      </c>
      <c r="E588" s="179">
        <v>1000</v>
      </c>
      <c r="F588" s="179">
        <v>1000</v>
      </c>
      <c r="G588" s="179">
        <v>50</v>
      </c>
      <c r="H588" s="179"/>
      <c r="I588" s="179">
        <v>950</v>
      </c>
      <c r="J588" s="120"/>
    </row>
    <row r="589" spans="1:10" hidden="1" x14ac:dyDescent="0.2">
      <c r="A589" s="126">
        <v>313</v>
      </c>
      <c r="B589" s="227" t="s">
        <v>915</v>
      </c>
      <c r="C589" s="117"/>
      <c r="D589" s="128"/>
      <c r="E589" s="121">
        <v>20000</v>
      </c>
      <c r="F589" s="121">
        <v>20000</v>
      </c>
      <c r="G589" s="121">
        <v>1000</v>
      </c>
      <c r="H589" s="121">
        <v>0</v>
      </c>
      <c r="I589" s="121">
        <v>19000</v>
      </c>
    </row>
    <row r="590" spans="1:10" ht="15" hidden="1" x14ac:dyDescent="0.2">
      <c r="A590" s="129">
        <v>3132</v>
      </c>
      <c r="B590" s="222" t="s">
        <v>280</v>
      </c>
      <c r="C590" s="111">
        <v>12</v>
      </c>
      <c r="D590" s="112" t="s">
        <v>25</v>
      </c>
      <c r="E590" s="179">
        <v>20000</v>
      </c>
      <c r="F590" s="179">
        <v>20000</v>
      </c>
      <c r="G590" s="179">
        <v>1000</v>
      </c>
      <c r="H590" s="179"/>
      <c r="I590" s="179">
        <v>19000</v>
      </c>
    </row>
    <row r="591" spans="1:10" s="115" customFormat="1" ht="31.5" hidden="1" x14ac:dyDescent="0.2">
      <c r="A591" s="171" t="s">
        <v>894</v>
      </c>
      <c r="B591" s="173" t="s">
        <v>895</v>
      </c>
      <c r="C591" s="194"/>
      <c r="D591" s="194"/>
      <c r="E591" s="174">
        <v>30000</v>
      </c>
      <c r="F591" s="174">
        <v>30000</v>
      </c>
      <c r="G591" s="174">
        <v>225</v>
      </c>
      <c r="H591" s="174">
        <v>0</v>
      </c>
      <c r="I591" s="174">
        <v>29775</v>
      </c>
      <c r="J591" s="120"/>
    </row>
    <row r="592" spans="1:10" s="115" customFormat="1" hidden="1" x14ac:dyDescent="0.2">
      <c r="A592" s="207" t="s">
        <v>946</v>
      </c>
      <c r="B592" s="205" t="s">
        <v>947</v>
      </c>
      <c r="C592" s="208"/>
      <c r="D592" s="208"/>
      <c r="E592" s="209">
        <v>4500</v>
      </c>
      <c r="F592" s="209">
        <v>4500</v>
      </c>
      <c r="G592" s="209">
        <v>225</v>
      </c>
      <c r="H592" s="209">
        <v>0</v>
      </c>
      <c r="I592" s="209">
        <v>4275</v>
      </c>
      <c r="J592" s="120"/>
    </row>
    <row r="593" spans="1:10" s="115" customFormat="1" hidden="1" x14ac:dyDescent="0.2">
      <c r="A593" s="210" t="s">
        <v>976</v>
      </c>
      <c r="B593" s="211" t="s">
        <v>987</v>
      </c>
      <c r="C593" s="212"/>
      <c r="D593" s="212"/>
      <c r="E593" s="213">
        <v>4500</v>
      </c>
      <c r="F593" s="213">
        <v>4500</v>
      </c>
      <c r="G593" s="213">
        <v>225</v>
      </c>
      <c r="H593" s="213">
        <v>0</v>
      </c>
      <c r="I593" s="213">
        <v>4275</v>
      </c>
      <c r="J593" s="120"/>
    </row>
    <row r="594" spans="1:10" hidden="1" x14ac:dyDescent="0.2">
      <c r="A594" s="126">
        <v>323</v>
      </c>
      <c r="B594" s="227" t="s">
        <v>918</v>
      </c>
      <c r="C594" s="117"/>
      <c r="D594" s="128"/>
      <c r="E594" s="121">
        <v>3000</v>
      </c>
      <c r="F594" s="121">
        <v>3000</v>
      </c>
      <c r="G594" s="121">
        <v>150</v>
      </c>
      <c r="H594" s="121">
        <v>0</v>
      </c>
      <c r="I594" s="121">
        <v>2850</v>
      </c>
    </row>
    <row r="595" spans="1:10" s="142" customFormat="1" ht="15" hidden="1" x14ac:dyDescent="0.2">
      <c r="A595" s="186">
        <v>3233</v>
      </c>
      <c r="B595" s="223" t="s">
        <v>119</v>
      </c>
      <c r="C595" s="137">
        <v>12</v>
      </c>
      <c r="D595" s="150" t="s">
        <v>25</v>
      </c>
      <c r="E595" s="141">
        <v>1500</v>
      </c>
      <c r="F595" s="141">
        <v>1500</v>
      </c>
      <c r="G595" s="141">
        <v>75</v>
      </c>
      <c r="H595" s="141"/>
      <c r="I595" s="141">
        <v>1425</v>
      </c>
      <c r="J595" s="140"/>
    </row>
    <row r="596" spans="1:10" s="142" customFormat="1" ht="15" hidden="1" x14ac:dyDescent="0.2">
      <c r="A596" s="186">
        <v>3237</v>
      </c>
      <c r="B596" s="223" t="s">
        <v>36</v>
      </c>
      <c r="C596" s="137">
        <v>12</v>
      </c>
      <c r="D596" s="150" t="s">
        <v>25</v>
      </c>
      <c r="E596" s="141">
        <v>1500</v>
      </c>
      <c r="F596" s="141">
        <v>1500</v>
      </c>
      <c r="G596" s="141">
        <v>75</v>
      </c>
      <c r="H596" s="141"/>
      <c r="I596" s="141">
        <v>1425</v>
      </c>
      <c r="J596" s="140"/>
    </row>
    <row r="597" spans="1:10" hidden="1" x14ac:dyDescent="0.2">
      <c r="A597" s="126">
        <v>329</v>
      </c>
      <c r="B597" s="227" t="s">
        <v>125</v>
      </c>
      <c r="C597" s="117"/>
      <c r="D597" s="128"/>
      <c r="E597" s="121">
        <v>1500</v>
      </c>
      <c r="F597" s="121">
        <v>1500</v>
      </c>
      <c r="G597" s="121">
        <v>75</v>
      </c>
      <c r="H597" s="121">
        <v>0</v>
      </c>
      <c r="I597" s="121">
        <v>1425</v>
      </c>
    </row>
    <row r="598" spans="1:10" s="142" customFormat="1" ht="15" hidden="1" x14ac:dyDescent="0.2">
      <c r="A598" s="186">
        <v>3293</v>
      </c>
      <c r="B598" s="223" t="s">
        <v>124</v>
      </c>
      <c r="C598" s="137">
        <v>12</v>
      </c>
      <c r="D598" s="150" t="s">
        <v>25</v>
      </c>
      <c r="E598" s="141">
        <v>1500</v>
      </c>
      <c r="F598" s="141">
        <v>1500</v>
      </c>
      <c r="G598" s="141">
        <v>75</v>
      </c>
      <c r="H598" s="141"/>
      <c r="I598" s="141">
        <v>1425</v>
      </c>
      <c r="J598" s="140"/>
    </row>
    <row r="599" spans="1:10" hidden="1" x14ac:dyDescent="0.2">
      <c r="A599" s="202" t="s">
        <v>864</v>
      </c>
      <c r="B599" s="225" t="s">
        <v>707</v>
      </c>
      <c r="C599" s="203"/>
      <c r="D599" s="203"/>
      <c r="E599" s="204">
        <v>29585000</v>
      </c>
      <c r="F599" s="204">
        <v>29585000</v>
      </c>
      <c r="G599" s="204">
        <v>15000</v>
      </c>
      <c r="H599" s="204">
        <v>0</v>
      </c>
      <c r="I599" s="204">
        <v>29570000</v>
      </c>
    </row>
    <row r="600" spans="1:10" ht="31.5" hidden="1" x14ac:dyDescent="0.2">
      <c r="A600" s="171" t="s">
        <v>836</v>
      </c>
      <c r="B600" s="173" t="s">
        <v>723</v>
      </c>
      <c r="C600" s="194"/>
      <c r="D600" s="194"/>
      <c r="E600" s="174">
        <v>9830000</v>
      </c>
      <c r="F600" s="174">
        <v>9830000</v>
      </c>
      <c r="G600" s="174">
        <v>15000</v>
      </c>
      <c r="H600" s="174">
        <v>0</v>
      </c>
      <c r="I600" s="174">
        <v>9815000</v>
      </c>
    </row>
    <row r="601" spans="1:10" s="142" customFormat="1" hidden="1" x14ac:dyDescent="0.2">
      <c r="A601" s="207" t="s">
        <v>956</v>
      </c>
      <c r="B601" s="205" t="s">
        <v>910</v>
      </c>
      <c r="C601" s="208"/>
      <c r="D601" s="208"/>
      <c r="E601" s="209">
        <v>300000</v>
      </c>
      <c r="F601" s="209">
        <v>300000</v>
      </c>
      <c r="G601" s="209">
        <v>15000</v>
      </c>
      <c r="H601" s="209">
        <v>0</v>
      </c>
      <c r="I601" s="209">
        <v>285000</v>
      </c>
      <c r="J601" s="140"/>
    </row>
    <row r="602" spans="1:10" hidden="1" x14ac:dyDescent="0.2">
      <c r="A602" s="210" t="s">
        <v>976</v>
      </c>
      <c r="B602" s="211" t="s">
        <v>987</v>
      </c>
      <c r="C602" s="212"/>
      <c r="D602" s="212"/>
      <c r="E602" s="213">
        <v>300000</v>
      </c>
      <c r="F602" s="213">
        <v>300000</v>
      </c>
      <c r="G602" s="213">
        <v>15000</v>
      </c>
      <c r="H602" s="213">
        <v>0</v>
      </c>
      <c r="I602" s="213">
        <v>285000</v>
      </c>
    </row>
    <row r="603" spans="1:10" s="115" customFormat="1" hidden="1" x14ac:dyDescent="0.2">
      <c r="A603" s="126">
        <v>323</v>
      </c>
      <c r="B603" s="227" t="s">
        <v>918</v>
      </c>
      <c r="C603" s="117"/>
      <c r="D603" s="128"/>
      <c r="E603" s="121">
        <v>300000</v>
      </c>
      <c r="F603" s="121">
        <v>300000</v>
      </c>
      <c r="G603" s="121">
        <v>15000</v>
      </c>
      <c r="H603" s="121">
        <v>0</v>
      </c>
      <c r="I603" s="121">
        <v>285000</v>
      </c>
      <c r="J603" s="120"/>
    </row>
    <row r="604" spans="1:10" ht="15" hidden="1" x14ac:dyDescent="0.2">
      <c r="A604" s="129">
        <v>3232</v>
      </c>
      <c r="B604" s="222" t="s">
        <v>118</v>
      </c>
      <c r="C604" s="111">
        <v>11</v>
      </c>
      <c r="D604" s="112" t="s">
        <v>25</v>
      </c>
      <c r="E604" s="179">
        <v>300000</v>
      </c>
      <c r="F604" s="179">
        <v>300000</v>
      </c>
      <c r="G604" s="179">
        <v>15000</v>
      </c>
      <c r="H604" s="179"/>
      <c r="I604" s="179">
        <v>285000</v>
      </c>
    </row>
    <row r="605" spans="1:10" x14ac:dyDescent="0.2">
      <c r="A605" s="202" t="s">
        <v>868</v>
      </c>
      <c r="B605" s="225" t="s">
        <v>708</v>
      </c>
      <c r="C605" s="203"/>
      <c r="D605" s="203"/>
      <c r="E605" s="204">
        <v>41267685</v>
      </c>
      <c r="F605" s="204">
        <v>41267685</v>
      </c>
      <c r="G605" s="204">
        <v>515668</v>
      </c>
      <c r="H605" s="204">
        <v>0</v>
      </c>
      <c r="I605" s="204">
        <v>40752017</v>
      </c>
    </row>
    <row r="606" spans="1:10" ht="31.5" x14ac:dyDescent="0.2">
      <c r="A606" s="171" t="s">
        <v>760</v>
      </c>
      <c r="B606" s="173" t="s">
        <v>723</v>
      </c>
      <c r="C606" s="194"/>
      <c r="D606" s="194"/>
      <c r="E606" s="178">
        <v>13338354</v>
      </c>
      <c r="F606" s="178">
        <v>13338354</v>
      </c>
      <c r="G606" s="178">
        <v>515668</v>
      </c>
      <c r="H606" s="178">
        <v>0</v>
      </c>
      <c r="I606" s="178">
        <v>12822686</v>
      </c>
    </row>
    <row r="607" spans="1:10" s="142" customFormat="1" x14ac:dyDescent="0.2">
      <c r="A607" s="207" t="s">
        <v>956</v>
      </c>
      <c r="B607" s="205" t="s">
        <v>910</v>
      </c>
      <c r="C607" s="208"/>
      <c r="D607" s="208"/>
      <c r="E607" s="209">
        <v>13213354</v>
      </c>
      <c r="F607" s="209">
        <v>13213354</v>
      </c>
      <c r="G607" s="209">
        <v>515668</v>
      </c>
      <c r="H607" s="209">
        <v>0</v>
      </c>
      <c r="I607" s="209">
        <v>12697686</v>
      </c>
      <c r="J607" s="140"/>
    </row>
    <row r="608" spans="1:10" s="115" customFormat="1" x14ac:dyDescent="0.2">
      <c r="A608" s="217">
        <v>41</v>
      </c>
      <c r="B608" s="211" t="s">
        <v>993</v>
      </c>
      <c r="C608" s="212"/>
      <c r="D608" s="214"/>
      <c r="E608" s="215">
        <v>100000</v>
      </c>
      <c r="F608" s="215">
        <v>100000</v>
      </c>
      <c r="G608" s="215">
        <v>5000</v>
      </c>
      <c r="H608" s="215">
        <v>0</v>
      </c>
      <c r="I608" s="215">
        <v>95000</v>
      </c>
      <c r="J608" s="120"/>
    </row>
    <row r="609" spans="1:10" x14ac:dyDescent="0.2">
      <c r="A609" s="119">
        <v>411</v>
      </c>
      <c r="B609" s="119" t="s">
        <v>934</v>
      </c>
      <c r="C609" s="117"/>
      <c r="D609" s="118"/>
      <c r="E609" s="120">
        <v>100000</v>
      </c>
      <c r="F609" s="120">
        <v>100000</v>
      </c>
      <c r="G609" s="120">
        <v>5000</v>
      </c>
      <c r="H609" s="120">
        <v>0</v>
      </c>
      <c r="I609" s="120">
        <v>95000</v>
      </c>
    </row>
    <row r="610" spans="1:10" ht="15" x14ac:dyDescent="0.2">
      <c r="A610" s="123">
        <v>4111</v>
      </c>
      <c r="B610" s="222" t="s">
        <v>401</v>
      </c>
      <c r="C610" s="111">
        <v>11</v>
      </c>
      <c r="D610" s="122" t="s">
        <v>25</v>
      </c>
      <c r="E610" s="147">
        <v>100000</v>
      </c>
      <c r="F610" s="147">
        <v>100000</v>
      </c>
      <c r="G610" s="147">
        <v>5000</v>
      </c>
      <c r="H610" s="147"/>
      <c r="I610" s="147">
        <v>95000</v>
      </c>
    </row>
    <row r="611" spans="1:10" s="115" customFormat="1" x14ac:dyDescent="0.2">
      <c r="A611" s="211">
        <v>42</v>
      </c>
      <c r="B611" s="211" t="s">
        <v>994</v>
      </c>
      <c r="C611" s="212"/>
      <c r="D611" s="218"/>
      <c r="E611" s="216">
        <v>10213354</v>
      </c>
      <c r="F611" s="216">
        <v>10213354</v>
      </c>
      <c r="G611" s="216">
        <v>510668</v>
      </c>
      <c r="H611" s="216">
        <v>0</v>
      </c>
      <c r="I611" s="216">
        <v>9702686</v>
      </c>
      <c r="J611" s="120"/>
    </row>
    <row r="612" spans="1:10" x14ac:dyDescent="0.2">
      <c r="A612" s="126">
        <v>421</v>
      </c>
      <c r="B612" s="119" t="s">
        <v>936</v>
      </c>
      <c r="C612" s="117"/>
      <c r="D612" s="128"/>
      <c r="E612" s="121">
        <v>10213354</v>
      </c>
      <c r="F612" s="121">
        <v>10213354</v>
      </c>
      <c r="G612" s="121">
        <v>510668</v>
      </c>
      <c r="H612" s="121">
        <v>0</v>
      </c>
      <c r="I612" s="121">
        <v>9702686</v>
      </c>
    </row>
    <row r="613" spans="1:10" ht="15" x14ac:dyDescent="0.2">
      <c r="A613" s="129">
        <v>4214</v>
      </c>
      <c r="B613" s="223" t="s">
        <v>154</v>
      </c>
      <c r="C613" s="111">
        <v>11</v>
      </c>
      <c r="D613" s="112" t="s">
        <v>25</v>
      </c>
      <c r="E613" s="179">
        <v>10213354</v>
      </c>
      <c r="F613" s="179">
        <v>10213354</v>
      </c>
      <c r="G613" s="179">
        <v>510668</v>
      </c>
      <c r="H613" s="179"/>
      <c r="I613" s="179">
        <v>9702686</v>
      </c>
    </row>
    <row r="614" spans="1:10" hidden="1" x14ac:dyDescent="0.2">
      <c r="A614" s="202" t="s">
        <v>871</v>
      </c>
      <c r="B614" s="225" t="s">
        <v>709</v>
      </c>
      <c r="C614" s="203"/>
      <c r="D614" s="203"/>
      <c r="E614" s="204">
        <v>24574270</v>
      </c>
      <c r="F614" s="204">
        <v>23615770</v>
      </c>
      <c r="G614" s="204">
        <v>20850</v>
      </c>
      <c r="H614" s="204">
        <v>0</v>
      </c>
      <c r="I614" s="204">
        <v>23594920</v>
      </c>
    </row>
    <row r="615" spans="1:10" s="115" customFormat="1" ht="31.5" hidden="1" x14ac:dyDescent="0.2">
      <c r="A615" s="171" t="s">
        <v>753</v>
      </c>
      <c r="B615" s="173" t="s">
        <v>718</v>
      </c>
      <c r="C615" s="194"/>
      <c r="D615" s="194"/>
      <c r="E615" s="174">
        <v>4561000</v>
      </c>
      <c r="F615" s="174">
        <v>4561000</v>
      </c>
      <c r="G615" s="174">
        <v>5350</v>
      </c>
      <c r="H615" s="174">
        <v>0</v>
      </c>
      <c r="I615" s="174">
        <v>4555650</v>
      </c>
      <c r="J615" s="120"/>
    </row>
    <row r="616" spans="1:10" s="142" customFormat="1" hidden="1" x14ac:dyDescent="0.2">
      <c r="A616" s="207" t="s">
        <v>956</v>
      </c>
      <c r="B616" s="205" t="s">
        <v>910</v>
      </c>
      <c r="C616" s="208"/>
      <c r="D616" s="208"/>
      <c r="E616" s="209">
        <v>107000</v>
      </c>
      <c r="F616" s="209">
        <v>107000</v>
      </c>
      <c r="G616" s="209">
        <v>5350</v>
      </c>
      <c r="H616" s="209">
        <v>0</v>
      </c>
      <c r="I616" s="209">
        <v>101650</v>
      </c>
      <c r="J616" s="140"/>
    </row>
    <row r="617" spans="1:10" hidden="1" x14ac:dyDescent="0.2">
      <c r="A617" s="210" t="s">
        <v>944</v>
      </c>
      <c r="B617" s="211" t="s">
        <v>986</v>
      </c>
      <c r="C617" s="212"/>
      <c r="D617" s="212"/>
      <c r="E617" s="213">
        <v>7000</v>
      </c>
      <c r="F617" s="213">
        <v>7000</v>
      </c>
      <c r="G617" s="213">
        <v>350</v>
      </c>
      <c r="H617" s="213">
        <v>0</v>
      </c>
      <c r="I617" s="213">
        <v>6650</v>
      </c>
    </row>
    <row r="618" spans="1:10" s="115" customFormat="1" hidden="1" x14ac:dyDescent="0.2">
      <c r="A618" s="126">
        <v>311</v>
      </c>
      <c r="B618" s="226" t="s">
        <v>914</v>
      </c>
      <c r="C618" s="117"/>
      <c r="D618" s="128"/>
      <c r="E618" s="121">
        <v>3000</v>
      </c>
      <c r="F618" s="121">
        <v>3000</v>
      </c>
      <c r="G618" s="121">
        <v>150</v>
      </c>
      <c r="H618" s="121">
        <v>0</v>
      </c>
      <c r="I618" s="121">
        <v>2850</v>
      </c>
      <c r="J618" s="120"/>
    </row>
    <row r="619" spans="1:10" ht="15" hidden="1" x14ac:dyDescent="0.2">
      <c r="A619" s="129">
        <v>3111</v>
      </c>
      <c r="B619" s="222" t="s">
        <v>19</v>
      </c>
      <c r="C619" s="111">
        <v>11</v>
      </c>
      <c r="D619" s="112" t="s">
        <v>25</v>
      </c>
      <c r="E619" s="179">
        <v>2000</v>
      </c>
      <c r="F619" s="179">
        <v>2000</v>
      </c>
      <c r="G619" s="179">
        <v>100</v>
      </c>
      <c r="H619" s="179"/>
      <c r="I619" s="179">
        <v>1900</v>
      </c>
    </row>
    <row r="620" spans="1:10" ht="15" hidden="1" x14ac:dyDescent="0.2">
      <c r="A620" s="129">
        <v>3113</v>
      </c>
      <c r="B620" s="222" t="s">
        <v>20</v>
      </c>
      <c r="C620" s="111">
        <v>11</v>
      </c>
      <c r="D620" s="112" t="s">
        <v>25</v>
      </c>
      <c r="E620" s="179">
        <v>1000</v>
      </c>
      <c r="F620" s="179">
        <v>1000</v>
      </c>
      <c r="G620" s="179">
        <v>50</v>
      </c>
      <c r="H620" s="179"/>
      <c r="I620" s="179">
        <v>950</v>
      </c>
    </row>
    <row r="621" spans="1:10" s="115" customFormat="1" hidden="1" x14ac:dyDescent="0.2">
      <c r="A621" s="126">
        <v>312</v>
      </c>
      <c r="B621" s="227" t="s">
        <v>22</v>
      </c>
      <c r="C621" s="117"/>
      <c r="D621" s="128"/>
      <c r="E621" s="121">
        <v>2000</v>
      </c>
      <c r="F621" s="121">
        <v>2000</v>
      </c>
      <c r="G621" s="121">
        <v>100</v>
      </c>
      <c r="H621" s="121">
        <v>0</v>
      </c>
      <c r="I621" s="121">
        <v>1900</v>
      </c>
      <c r="J621" s="120"/>
    </row>
    <row r="622" spans="1:10" ht="15" hidden="1" x14ac:dyDescent="0.2">
      <c r="A622" s="129">
        <v>3121</v>
      </c>
      <c r="B622" s="222" t="s">
        <v>138</v>
      </c>
      <c r="C622" s="111">
        <v>11</v>
      </c>
      <c r="D622" s="112" t="s">
        <v>25</v>
      </c>
      <c r="E622" s="179">
        <v>2000</v>
      </c>
      <c r="F622" s="179">
        <v>2000</v>
      </c>
      <c r="G622" s="179">
        <v>100</v>
      </c>
      <c r="H622" s="179"/>
      <c r="I622" s="179">
        <v>1900</v>
      </c>
    </row>
    <row r="623" spans="1:10" hidden="1" x14ac:dyDescent="0.2">
      <c r="A623" s="135">
        <v>313</v>
      </c>
      <c r="B623" s="227" t="s">
        <v>915</v>
      </c>
      <c r="C623" s="143"/>
      <c r="D623" s="136"/>
      <c r="E623" s="121">
        <v>2000</v>
      </c>
      <c r="F623" s="121">
        <v>2000</v>
      </c>
      <c r="G623" s="121">
        <v>100</v>
      </c>
      <c r="H623" s="121">
        <v>0</v>
      </c>
      <c r="I623" s="121">
        <v>1900</v>
      </c>
    </row>
    <row r="624" spans="1:10" ht="15" hidden="1" x14ac:dyDescent="0.2">
      <c r="A624" s="129">
        <v>3132</v>
      </c>
      <c r="B624" s="222" t="s">
        <v>280</v>
      </c>
      <c r="C624" s="111">
        <v>11</v>
      </c>
      <c r="D624" s="112" t="s">
        <v>25</v>
      </c>
      <c r="E624" s="179">
        <v>2000</v>
      </c>
      <c r="F624" s="179">
        <v>2000</v>
      </c>
      <c r="G624" s="179">
        <v>100</v>
      </c>
      <c r="H624" s="179"/>
      <c r="I624" s="179">
        <v>1900</v>
      </c>
    </row>
    <row r="625" spans="1:10" s="115" customFormat="1" hidden="1" x14ac:dyDescent="0.2">
      <c r="A625" s="217">
        <v>45</v>
      </c>
      <c r="B625" s="211" t="s">
        <v>996</v>
      </c>
      <c r="C625" s="212"/>
      <c r="D625" s="214"/>
      <c r="E625" s="215">
        <v>100000</v>
      </c>
      <c r="F625" s="215">
        <v>100000</v>
      </c>
      <c r="G625" s="215">
        <v>5000</v>
      </c>
      <c r="H625" s="215">
        <v>0</v>
      </c>
      <c r="I625" s="215">
        <v>95000</v>
      </c>
      <c r="J625" s="120"/>
    </row>
    <row r="626" spans="1:10" s="115" customFormat="1" hidden="1" x14ac:dyDescent="0.2">
      <c r="A626" s="126">
        <v>451</v>
      </c>
      <c r="B626" s="144" t="s">
        <v>136</v>
      </c>
      <c r="C626" s="117"/>
      <c r="D626" s="128"/>
      <c r="E626" s="121">
        <v>100000</v>
      </c>
      <c r="F626" s="121">
        <v>100000</v>
      </c>
      <c r="G626" s="121">
        <v>5000</v>
      </c>
      <c r="H626" s="121">
        <v>0</v>
      </c>
      <c r="I626" s="121">
        <v>95000</v>
      </c>
      <c r="J626" s="120"/>
    </row>
    <row r="627" spans="1:10" ht="15" hidden="1" x14ac:dyDescent="0.2">
      <c r="A627" s="129">
        <v>4511</v>
      </c>
      <c r="B627" s="222" t="s">
        <v>136</v>
      </c>
      <c r="C627" s="111">
        <v>11</v>
      </c>
      <c r="D627" s="112" t="s">
        <v>25</v>
      </c>
      <c r="E627" s="179">
        <v>100000</v>
      </c>
      <c r="F627" s="179">
        <v>100000</v>
      </c>
      <c r="G627" s="179">
        <v>5000</v>
      </c>
      <c r="H627" s="179"/>
      <c r="I627" s="179">
        <v>95000</v>
      </c>
    </row>
    <row r="628" spans="1:10" ht="31.5" hidden="1" x14ac:dyDescent="0.2">
      <c r="A628" s="171" t="s">
        <v>754</v>
      </c>
      <c r="B628" s="173" t="s">
        <v>723</v>
      </c>
      <c r="C628" s="194"/>
      <c r="D628" s="194"/>
      <c r="E628" s="174">
        <v>16441550</v>
      </c>
      <c r="F628" s="174">
        <v>15504550</v>
      </c>
      <c r="G628" s="174">
        <v>1000</v>
      </c>
      <c r="H628" s="174">
        <v>0</v>
      </c>
      <c r="I628" s="174">
        <v>15503550</v>
      </c>
    </row>
    <row r="629" spans="1:10" s="115" customFormat="1" hidden="1" x14ac:dyDescent="0.2">
      <c r="A629" s="207" t="s">
        <v>956</v>
      </c>
      <c r="B629" s="205" t="s">
        <v>910</v>
      </c>
      <c r="C629" s="208"/>
      <c r="D629" s="208"/>
      <c r="E629" s="209">
        <v>16441550</v>
      </c>
      <c r="F629" s="209">
        <v>15504550</v>
      </c>
      <c r="G629" s="209">
        <v>1000</v>
      </c>
      <c r="H629" s="209">
        <v>0</v>
      </c>
      <c r="I629" s="209">
        <v>15503550</v>
      </c>
      <c r="J629" s="120"/>
    </row>
    <row r="630" spans="1:10" s="115" customFormat="1" hidden="1" x14ac:dyDescent="0.2">
      <c r="A630" s="217">
        <v>41</v>
      </c>
      <c r="B630" s="211" t="s">
        <v>993</v>
      </c>
      <c r="C630" s="212"/>
      <c r="D630" s="214"/>
      <c r="E630" s="215">
        <v>10000</v>
      </c>
      <c r="F630" s="215">
        <v>10000</v>
      </c>
      <c r="G630" s="215">
        <v>500</v>
      </c>
      <c r="H630" s="215">
        <v>0</v>
      </c>
      <c r="I630" s="215">
        <v>9500</v>
      </c>
      <c r="J630" s="120"/>
    </row>
    <row r="631" spans="1:10" hidden="1" x14ac:dyDescent="0.2">
      <c r="A631" s="126">
        <v>411</v>
      </c>
      <c r="B631" s="119" t="s">
        <v>934</v>
      </c>
      <c r="C631" s="117"/>
      <c r="D631" s="128"/>
      <c r="E631" s="121">
        <v>10000</v>
      </c>
      <c r="F631" s="121">
        <v>10000</v>
      </c>
      <c r="G631" s="121">
        <v>500</v>
      </c>
      <c r="H631" s="121">
        <v>0</v>
      </c>
      <c r="I631" s="121">
        <v>9500</v>
      </c>
    </row>
    <row r="632" spans="1:10" s="115" customFormat="1" hidden="1" x14ac:dyDescent="0.2">
      <c r="A632" s="129">
        <v>4111</v>
      </c>
      <c r="B632" s="222" t="s">
        <v>401</v>
      </c>
      <c r="C632" s="111">
        <v>11</v>
      </c>
      <c r="D632" s="112" t="s">
        <v>25</v>
      </c>
      <c r="E632" s="179">
        <v>10000</v>
      </c>
      <c r="F632" s="179">
        <v>10000</v>
      </c>
      <c r="G632" s="179">
        <v>500</v>
      </c>
      <c r="H632" s="179"/>
      <c r="I632" s="179">
        <v>9500</v>
      </c>
      <c r="J632" s="120"/>
    </row>
    <row r="633" spans="1:10" s="115" customFormat="1" hidden="1" x14ac:dyDescent="0.2">
      <c r="A633" s="217">
        <v>42</v>
      </c>
      <c r="B633" s="211" t="s">
        <v>994</v>
      </c>
      <c r="C633" s="212"/>
      <c r="D633" s="214"/>
      <c r="E633" s="215">
        <v>10813332</v>
      </c>
      <c r="F633" s="215">
        <v>10273332</v>
      </c>
      <c r="G633" s="215">
        <v>500</v>
      </c>
      <c r="H633" s="215">
        <v>0</v>
      </c>
      <c r="I633" s="215">
        <v>10272832</v>
      </c>
      <c r="J633" s="242"/>
    </row>
    <row r="634" spans="1:10" hidden="1" x14ac:dyDescent="0.2">
      <c r="A634" s="126">
        <v>421</v>
      </c>
      <c r="B634" s="119" t="s">
        <v>936</v>
      </c>
      <c r="C634" s="117"/>
      <c r="D634" s="128"/>
      <c r="E634" s="121">
        <v>10813332</v>
      </c>
      <c r="F634" s="121">
        <v>10273332</v>
      </c>
      <c r="G634" s="121">
        <v>500</v>
      </c>
      <c r="H634" s="121">
        <v>0</v>
      </c>
      <c r="I634" s="121">
        <v>10272832</v>
      </c>
    </row>
    <row r="635" spans="1:10" ht="15" hidden="1" x14ac:dyDescent="0.2">
      <c r="A635" s="129">
        <v>4212</v>
      </c>
      <c r="B635" s="222" t="s">
        <v>670</v>
      </c>
      <c r="C635" s="111">
        <v>11</v>
      </c>
      <c r="D635" s="112" t="s">
        <v>25</v>
      </c>
      <c r="E635" s="179">
        <v>300000</v>
      </c>
      <c r="F635" s="179">
        <v>300000</v>
      </c>
      <c r="G635" s="141">
        <v>500</v>
      </c>
      <c r="H635" s="179"/>
      <c r="I635" s="179">
        <v>299500</v>
      </c>
      <c r="J635" s="241"/>
    </row>
    <row r="636" spans="1:10" s="115" customFormat="1" hidden="1" x14ac:dyDescent="0.2">
      <c r="A636" s="202" t="s">
        <v>869</v>
      </c>
      <c r="B636" s="225" t="s">
        <v>711</v>
      </c>
      <c r="C636" s="203"/>
      <c r="D636" s="203"/>
      <c r="E636" s="204">
        <v>19872000</v>
      </c>
      <c r="F636" s="204">
        <v>19372000</v>
      </c>
      <c r="G636" s="204">
        <v>327500</v>
      </c>
      <c r="H636" s="204">
        <v>0</v>
      </c>
      <c r="I636" s="204">
        <v>19044500</v>
      </c>
      <c r="J636" s="120"/>
    </row>
    <row r="637" spans="1:10" ht="31.5" hidden="1" x14ac:dyDescent="0.2">
      <c r="A637" s="171" t="s">
        <v>751</v>
      </c>
      <c r="B637" s="173" t="s">
        <v>718</v>
      </c>
      <c r="C637" s="194"/>
      <c r="D637" s="194"/>
      <c r="E637" s="174">
        <v>2147000</v>
      </c>
      <c r="F637" s="174">
        <v>2147000</v>
      </c>
      <c r="G637" s="174">
        <v>1250</v>
      </c>
      <c r="H637" s="174">
        <v>0</v>
      </c>
      <c r="I637" s="174">
        <v>2145750</v>
      </c>
    </row>
    <row r="638" spans="1:10" s="142" customFormat="1" hidden="1" x14ac:dyDescent="0.2">
      <c r="A638" s="207" t="s">
        <v>956</v>
      </c>
      <c r="B638" s="205" t="s">
        <v>910</v>
      </c>
      <c r="C638" s="208"/>
      <c r="D638" s="208"/>
      <c r="E638" s="209">
        <v>745000</v>
      </c>
      <c r="F638" s="209">
        <v>745000</v>
      </c>
      <c r="G638" s="209">
        <v>1250</v>
      </c>
      <c r="H638" s="209">
        <v>0</v>
      </c>
      <c r="I638" s="209">
        <v>743750</v>
      </c>
      <c r="J638" s="140"/>
    </row>
    <row r="639" spans="1:10" hidden="1" x14ac:dyDescent="0.2">
      <c r="A639" s="217" t="s">
        <v>944</v>
      </c>
      <c r="B639" s="211" t="s">
        <v>986</v>
      </c>
      <c r="C639" s="212"/>
      <c r="D639" s="214"/>
      <c r="E639" s="215">
        <v>562000</v>
      </c>
      <c r="F639" s="215">
        <v>562000</v>
      </c>
      <c r="G639" s="215">
        <v>100</v>
      </c>
      <c r="H639" s="215">
        <v>0</v>
      </c>
      <c r="I639" s="215">
        <v>561900</v>
      </c>
    </row>
    <row r="640" spans="1:10" hidden="1" x14ac:dyDescent="0.2">
      <c r="A640" s="126">
        <v>311</v>
      </c>
      <c r="B640" s="226" t="s">
        <v>914</v>
      </c>
      <c r="C640" s="117"/>
      <c r="D640" s="128"/>
      <c r="E640" s="121">
        <v>473000</v>
      </c>
      <c r="F640" s="121">
        <v>473000</v>
      </c>
      <c r="G640" s="121">
        <v>100</v>
      </c>
      <c r="H640" s="121">
        <v>0</v>
      </c>
      <c r="I640" s="121">
        <v>472900</v>
      </c>
    </row>
    <row r="641" spans="1:10" s="115" customFormat="1" hidden="1" x14ac:dyDescent="0.2">
      <c r="A641" s="129">
        <v>3113</v>
      </c>
      <c r="B641" s="222" t="s">
        <v>20</v>
      </c>
      <c r="C641" s="111">
        <v>11</v>
      </c>
      <c r="D641" s="112" t="s">
        <v>25</v>
      </c>
      <c r="E641" s="179">
        <v>2000</v>
      </c>
      <c r="F641" s="179">
        <v>2000</v>
      </c>
      <c r="G641" s="179">
        <v>100</v>
      </c>
      <c r="H641" s="179"/>
      <c r="I641" s="179">
        <v>1900</v>
      </c>
      <c r="J641" s="120"/>
    </row>
    <row r="642" spans="1:10" hidden="1" x14ac:dyDescent="0.2">
      <c r="A642" s="217">
        <v>32</v>
      </c>
      <c r="B642" s="211" t="s">
        <v>987</v>
      </c>
      <c r="C642" s="212"/>
      <c r="D642" s="214"/>
      <c r="E642" s="215">
        <v>183000</v>
      </c>
      <c r="F642" s="215">
        <v>183000</v>
      </c>
      <c r="G642" s="215">
        <v>1150</v>
      </c>
      <c r="H642" s="215">
        <v>0</v>
      </c>
      <c r="I642" s="215">
        <v>181850</v>
      </c>
    </row>
    <row r="643" spans="1:10" hidden="1" x14ac:dyDescent="0.2">
      <c r="A643" s="126">
        <v>322</v>
      </c>
      <c r="B643" s="227" t="s">
        <v>917</v>
      </c>
      <c r="C643" s="117"/>
      <c r="D643" s="128"/>
      <c r="E643" s="121">
        <v>20000</v>
      </c>
      <c r="F643" s="121">
        <v>20000</v>
      </c>
      <c r="G643" s="121">
        <v>1000</v>
      </c>
      <c r="H643" s="121">
        <v>0</v>
      </c>
      <c r="I643" s="121">
        <v>19000</v>
      </c>
    </row>
    <row r="644" spans="1:10" s="142" customFormat="1" ht="15" hidden="1" x14ac:dyDescent="0.2">
      <c r="A644" s="186">
        <v>3223</v>
      </c>
      <c r="B644" s="223" t="s">
        <v>115</v>
      </c>
      <c r="C644" s="137">
        <v>11</v>
      </c>
      <c r="D644" s="150" t="s">
        <v>25</v>
      </c>
      <c r="E644" s="141">
        <v>20000</v>
      </c>
      <c r="F644" s="141">
        <v>20000</v>
      </c>
      <c r="G644" s="141">
        <v>1000</v>
      </c>
      <c r="H644" s="141"/>
      <c r="I644" s="141">
        <v>19000</v>
      </c>
      <c r="J644" s="140"/>
    </row>
    <row r="645" spans="1:10" s="142" customFormat="1" hidden="1" x14ac:dyDescent="0.2">
      <c r="A645" s="135">
        <v>323</v>
      </c>
      <c r="B645" s="227" t="s">
        <v>918</v>
      </c>
      <c r="C645" s="143"/>
      <c r="D645" s="136"/>
      <c r="E645" s="145">
        <v>3000</v>
      </c>
      <c r="F645" s="145">
        <v>3000</v>
      </c>
      <c r="G645" s="145">
        <v>150</v>
      </c>
      <c r="H645" s="145">
        <v>0</v>
      </c>
      <c r="I645" s="145">
        <v>2850</v>
      </c>
      <c r="J645" s="140"/>
    </row>
    <row r="646" spans="1:10" s="142" customFormat="1" ht="15" hidden="1" x14ac:dyDescent="0.2">
      <c r="A646" s="186">
        <v>3231</v>
      </c>
      <c r="B646" s="223" t="s">
        <v>117</v>
      </c>
      <c r="C646" s="137">
        <v>11</v>
      </c>
      <c r="D646" s="150" t="s">
        <v>25</v>
      </c>
      <c r="E646" s="141">
        <v>1000</v>
      </c>
      <c r="F646" s="141">
        <v>1000</v>
      </c>
      <c r="G646" s="141">
        <v>50</v>
      </c>
      <c r="H646" s="141"/>
      <c r="I646" s="141">
        <v>950</v>
      </c>
      <c r="J646" s="140"/>
    </row>
    <row r="647" spans="1:10" s="146" customFormat="1" hidden="1" x14ac:dyDescent="0.2">
      <c r="A647" s="186">
        <v>3237</v>
      </c>
      <c r="B647" s="223" t="s">
        <v>36</v>
      </c>
      <c r="C647" s="137">
        <v>11</v>
      </c>
      <c r="D647" s="150" t="s">
        <v>25</v>
      </c>
      <c r="E647" s="141">
        <v>1000</v>
      </c>
      <c r="F647" s="141">
        <v>1000</v>
      </c>
      <c r="G647" s="141">
        <v>50</v>
      </c>
      <c r="H647" s="141"/>
      <c r="I647" s="141">
        <v>950</v>
      </c>
      <c r="J647" s="148"/>
    </row>
    <row r="648" spans="1:10" s="146" customFormat="1" hidden="1" x14ac:dyDescent="0.2">
      <c r="A648" s="186">
        <v>3238</v>
      </c>
      <c r="B648" s="223" t="s">
        <v>122</v>
      </c>
      <c r="C648" s="137">
        <v>11</v>
      </c>
      <c r="D648" s="150" t="s">
        <v>25</v>
      </c>
      <c r="E648" s="141">
        <v>1000</v>
      </c>
      <c r="F648" s="141">
        <v>1000</v>
      </c>
      <c r="G648" s="141">
        <v>50</v>
      </c>
      <c r="H648" s="141"/>
      <c r="I648" s="141">
        <v>950</v>
      </c>
      <c r="J648" s="148"/>
    </row>
    <row r="649" spans="1:10" ht="31.5" hidden="1" x14ac:dyDescent="0.2">
      <c r="A649" s="171" t="s">
        <v>752</v>
      </c>
      <c r="B649" s="173" t="s">
        <v>726</v>
      </c>
      <c r="C649" s="194"/>
      <c r="D649" s="194"/>
      <c r="E649" s="174">
        <v>15725000</v>
      </c>
      <c r="F649" s="174">
        <v>15225000</v>
      </c>
      <c r="G649" s="174">
        <v>326250</v>
      </c>
      <c r="H649" s="174">
        <v>0</v>
      </c>
      <c r="I649" s="174">
        <v>14898750</v>
      </c>
    </row>
    <row r="650" spans="1:10" hidden="1" x14ac:dyDescent="0.2">
      <c r="A650" s="207" t="s">
        <v>956</v>
      </c>
      <c r="B650" s="205" t="s">
        <v>910</v>
      </c>
      <c r="C650" s="208"/>
      <c r="D650" s="208"/>
      <c r="E650" s="209">
        <v>13725000</v>
      </c>
      <c r="F650" s="209">
        <v>13225000</v>
      </c>
      <c r="G650" s="209">
        <v>326250</v>
      </c>
      <c r="H650" s="209">
        <v>0</v>
      </c>
      <c r="I650" s="209">
        <v>12898750</v>
      </c>
    </row>
    <row r="651" spans="1:10" hidden="1" x14ac:dyDescent="0.2">
      <c r="A651" s="210" t="s">
        <v>977</v>
      </c>
      <c r="B651" s="211" t="s">
        <v>994</v>
      </c>
      <c r="C651" s="212"/>
      <c r="D651" s="212"/>
      <c r="E651" s="213">
        <v>6525000</v>
      </c>
      <c r="F651" s="213">
        <v>6525000</v>
      </c>
      <c r="G651" s="213">
        <v>326250</v>
      </c>
      <c r="H651" s="213">
        <v>0</v>
      </c>
      <c r="I651" s="213">
        <v>6198750</v>
      </c>
    </row>
    <row r="652" spans="1:10" hidden="1" x14ac:dyDescent="0.2">
      <c r="A652" s="126">
        <v>421</v>
      </c>
      <c r="B652" s="119" t="s">
        <v>936</v>
      </c>
      <c r="C652" s="117"/>
      <c r="D652" s="128"/>
      <c r="E652" s="121">
        <v>6525000</v>
      </c>
      <c r="F652" s="121">
        <v>6525000</v>
      </c>
      <c r="G652" s="121">
        <v>326250</v>
      </c>
      <c r="H652" s="121">
        <v>0</v>
      </c>
      <c r="I652" s="121">
        <v>6198750</v>
      </c>
    </row>
    <row r="653" spans="1:10" ht="15" hidden="1" x14ac:dyDescent="0.2">
      <c r="A653" s="129">
        <v>4214</v>
      </c>
      <c r="B653" s="222" t="s">
        <v>154</v>
      </c>
      <c r="C653" s="111">
        <v>11</v>
      </c>
      <c r="D653" s="112" t="s">
        <v>25</v>
      </c>
      <c r="E653" s="179">
        <v>6525000</v>
      </c>
      <c r="F653" s="179">
        <v>6525000</v>
      </c>
      <c r="G653" s="179">
        <v>326250</v>
      </c>
      <c r="H653" s="179"/>
      <c r="I653" s="179">
        <v>6198750</v>
      </c>
    </row>
    <row r="654" spans="1:10" x14ac:dyDescent="0.2">
      <c r="A654" s="251"/>
      <c r="B654" s="252"/>
      <c r="C654" s="253"/>
      <c r="D654" s="254"/>
      <c r="E654" s="255"/>
      <c r="F654" s="255"/>
      <c r="G654" s="255"/>
      <c r="H654" s="255"/>
      <c r="I654" s="255"/>
      <c r="J654" s="262"/>
    </row>
    <row r="655" spans="1:10" x14ac:dyDescent="0.2">
      <c r="A655" s="256"/>
      <c r="B655" s="257"/>
      <c r="C655" s="258"/>
      <c r="D655" s="259"/>
      <c r="E655" s="260"/>
      <c r="F655" s="260"/>
      <c r="G655" s="260"/>
      <c r="H655" s="260"/>
      <c r="I655" s="260"/>
      <c r="J655" s="262"/>
    </row>
    <row r="656" spans="1:10" x14ac:dyDescent="0.2">
      <c r="A656" s="256"/>
      <c r="B656" s="257"/>
      <c r="C656" s="258"/>
      <c r="D656" s="259"/>
      <c r="E656" s="260"/>
      <c r="F656" s="260"/>
      <c r="G656" s="260"/>
      <c r="H656" s="260"/>
      <c r="I656" s="260"/>
      <c r="J656" s="262"/>
    </row>
    <row r="657" spans="1:10" x14ac:dyDescent="0.2">
      <c r="A657" s="256"/>
      <c r="B657" s="257"/>
      <c r="C657" s="258"/>
      <c r="D657" s="259"/>
      <c r="E657" s="260"/>
      <c r="F657" s="300" t="s">
        <v>1040</v>
      </c>
      <c r="G657" s="300"/>
      <c r="H657" s="300"/>
      <c r="I657" s="260"/>
      <c r="J657" s="262"/>
    </row>
    <row r="658" spans="1:10" x14ac:dyDescent="0.2">
      <c r="A658" s="256"/>
      <c r="B658" s="257"/>
      <c r="C658" s="258"/>
      <c r="D658" s="259"/>
      <c r="E658" s="260"/>
      <c r="F658" s="261"/>
      <c r="G658" s="261"/>
      <c r="H658" s="261"/>
      <c r="I658" s="260"/>
      <c r="J658" s="262"/>
    </row>
    <row r="659" spans="1:10" x14ac:dyDescent="0.2">
      <c r="A659" s="256"/>
      <c r="B659" s="257"/>
      <c r="C659" s="258"/>
      <c r="D659" s="259"/>
      <c r="E659" s="260"/>
      <c r="F659" s="300" t="s">
        <v>1041</v>
      </c>
      <c r="G659" s="300"/>
      <c r="H659" s="300"/>
      <c r="I659" s="260"/>
      <c r="J659" s="262"/>
    </row>
    <row r="660" spans="1:10" x14ac:dyDescent="0.2">
      <c r="A660" s="263"/>
      <c r="B660" s="264"/>
      <c r="C660" s="265"/>
      <c r="D660" s="266"/>
      <c r="E660" s="267"/>
      <c r="F660" s="267"/>
      <c r="G660" s="267"/>
      <c r="H660" s="267"/>
      <c r="I660" s="267"/>
    </row>
  </sheetData>
  <mergeCells count="2">
    <mergeCell ref="F657:H657"/>
    <mergeCell ref="F659:H659"/>
  </mergeCells>
  <pageMargins left="0.35433070866141736" right="0.19685039370078741" top="0.35433070866141736" bottom="0.27559055118110237" header="0.19685039370078741" footer="0.15748031496062992"/>
  <pageSetup paperSize="9" scale="81" fitToHeight="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G221"/>
  <sheetViews>
    <sheetView zoomScale="80" zoomScaleNormal="80" zoomScaleSheetLayoutView="70" zoomScalePageLayoutView="81" workbookViewId="0">
      <pane xSplit="4" ySplit="1" topLeftCell="E179" activePane="bottomRight" state="frozen"/>
      <selection pane="topRight" activeCell="E1" sqref="E1"/>
      <selection pane="bottomLeft" activeCell="A3" sqref="A3"/>
      <selection pane="bottomRight" activeCell="I37" sqref="I37"/>
    </sheetView>
  </sheetViews>
  <sheetFormatPr defaultColWidth="9.140625" defaultRowHeight="15" x14ac:dyDescent="0.2"/>
  <cols>
    <col min="1" max="1" width="7.28515625" style="111" customWidth="1"/>
    <col min="2" max="2" width="18" style="111" customWidth="1"/>
    <col min="3" max="3" width="10.28515625" style="129" customWidth="1"/>
    <col min="4" max="4" width="8.42578125" style="112" customWidth="1"/>
    <col min="5" max="5" width="10.28515625" style="186" customWidth="1"/>
    <col min="6" max="6" width="17" style="131" customWidth="1"/>
    <col min="7" max="7" width="15.5703125" style="183" bestFit="1" customWidth="1"/>
    <col min="8" max="8" width="11.42578125" style="124" bestFit="1" customWidth="1"/>
    <col min="9" max="9" width="9.140625" style="124"/>
    <col min="10" max="10" width="16.5703125" style="124" bestFit="1" customWidth="1"/>
    <col min="11" max="12" width="12.7109375" style="124" bestFit="1" customWidth="1"/>
    <col min="13" max="13" width="9.5703125" style="124" bestFit="1" customWidth="1"/>
    <col min="14" max="14" width="12.7109375" style="124" bestFit="1" customWidth="1"/>
    <col min="15" max="16" width="9.5703125" style="124" bestFit="1" customWidth="1"/>
    <col min="17" max="16384" width="9.140625" style="124"/>
  </cols>
  <sheetData>
    <row r="1" spans="1:7" s="161" customFormat="1" ht="36" customHeight="1" x14ac:dyDescent="0.2">
      <c r="A1" s="191" t="s">
        <v>63</v>
      </c>
      <c r="B1" s="191" t="s">
        <v>1039</v>
      </c>
      <c r="C1" s="193" t="s">
        <v>48</v>
      </c>
      <c r="D1" s="192" t="s">
        <v>17</v>
      </c>
      <c r="E1" s="272" t="s">
        <v>166</v>
      </c>
      <c r="F1" s="190" t="s">
        <v>973</v>
      </c>
      <c r="G1" s="247"/>
    </row>
    <row r="2" spans="1:7" s="142" customFormat="1" x14ac:dyDescent="0.2">
      <c r="A2" s="111">
        <v>11</v>
      </c>
      <c r="B2" s="111"/>
      <c r="C2" s="129">
        <v>3114</v>
      </c>
      <c r="D2" s="122" t="s">
        <v>18</v>
      </c>
      <c r="E2" s="187" t="s">
        <v>13</v>
      </c>
      <c r="F2" s="275">
        <v>15200</v>
      </c>
      <c r="G2" s="247"/>
    </row>
    <row r="3" spans="1:7" s="142" customFormat="1" x14ac:dyDescent="0.2">
      <c r="A3" s="111">
        <v>11</v>
      </c>
      <c r="B3" s="111"/>
      <c r="C3" s="129">
        <v>3121</v>
      </c>
      <c r="D3" s="122" t="s">
        <v>18</v>
      </c>
      <c r="E3" s="187" t="s">
        <v>13</v>
      </c>
      <c r="F3" s="275">
        <v>100000</v>
      </c>
      <c r="G3" s="247"/>
    </row>
    <row r="4" spans="1:7" s="142" customFormat="1" x14ac:dyDescent="0.2">
      <c r="A4" s="111">
        <v>11</v>
      </c>
      <c r="B4" s="111"/>
      <c r="C4" s="129">
        <v>3132</v>
      </c>
      <c r="D4" s="122" t="s">
        <v>18</v>
      </c>
      <c r="E4" s="187" t="s">
        <v>13</v>
      </c>
      <c r="F4" s="275">
        <v>81464</v>
      </c>
      <c r="G4" s="247"/>
    </row>
    <row r="5" spans="1:7" s="142" customFormat="1" x14ac:dyDescent="0.2">
      <c r="A5" s="111">
        <v>11</v>
      </c>
      <c r="B5" s="111"/>
      <c r="C5" s="123">
        <v>3213</v>
      </c>
      <c r="D5" s="122" t="s">
        <v>18</v>
      </c>
      <c r="E5" s="273" t="s">
        <v>13</v>
      </c>
      <c r="F5" s="275">
        <v>13250</v>
      </c>
      <c r="G5" s="247"/>
    </row>
    <row r="6" spans="1:7" s="142" customFormat="1" x14ac:dyDescent="0.2">
      <c r="A6" s="111">
        <v>11</v>
      </c>
      <c r="B6" s="111"/>
      <c r="C6" s="123">
        <v>3227</v>
      </c>
      <c r="D6" s="122" t="s">
        <v>18</v>
      </c>
      <c r="E6" s="273" t="s">
        <v>13</v>
      </c>
      <c r="F6" s="275">
        <v>8844</v>
      </c>
      <c r="G6" s="247"/>
    </row>
    <row r="7" spans="1:7" s="142" customFormat="1" x14ac:dyDescent="0.2">
      <c r="A7" s="111">
        <v>11</v>
      </c>
      <c r="B7" s="111"/>
      <c r="C7" s="123">
        <v>3236</v>
      </c>
      <c r="D7" s="122" t="s">
        <v>18</v>
      </c>
      <c r="E7" s="273" t="s">
        <v>13</v>
      </c>
      <c r="F7" s="275">
        <v>4000</v>
      </c>
      <c r="G7" s="247"/>
    </row>
    <row r="8" spans="1:7" s="142" customFormat="1" x14ac:dyDescent="0.2">
      <c r="A8" s="111">
        <v>11</v>
      </c>
      <c r="B8" s="111"/>
      <c r="C8" s="129">
        <v>3721</v>
      </c>
      <c r="D8" s="122" t="s">
        <v>18</v>
      </c>
      <c r="E8" s="187" t="s">
        <v>13</v>
      </c>
      <c r="F8" s="275">
        <v>6000</v>
      </c>
      <c r="G8" s="247"/>
    </row>
    <row r="9" spans="1:7" s="142" customFormat="1" x14ac:dyDescent="0.2">
      <c r="A9" s="111">
        <v>11</v>
      </c>
      <c r="B9" s="111"/>
      <c r="C9" s="129">
        <v>3232</v>
      </c>
      <c r="D9" s="122" t="s">
        <v>18</v>
      </c>
      <c r="E9" s="187" t="s">
        <v>39</v>
      </c>
      <c r="F9" s="275">
        <v>32500</v>
      </c>
      <c r="G9" s="247"/>
    </row>
    <row r="10" spans="1:7" s="142" customFormat="1" x14ac:dyDescent="0.2">
      <c r="A10" s="111">
        <v>11</v>
      </c>
      <c r="B10" s="111"/>
      <c r="C10" s="129">
        <v>3239</v>
      </c>
      <c r="D10" s="122" t="s">
        <v>18</v>
      </c>
      <c r="E10" s="187" t="s">
        <v>39</v>
      </c>
      <c r="F10" s="275">
        <v>20000</v>
      </c>
      <c r="G10" s="247"/>
    </row>
    <row r="11" spans="1:7" s="142" customFormat="1" x14ac:dyDescent="0.2">
      <c r="A11" s="111">
        <v>11</v>
      </c>
      <c r="B11" s="111"/>
      <c r="C11" s="123">
        <v>3237</v>
      </c>
      <c r="D11" s="122" t="s">
        <v>18</v>
      </c>
      <c r="E11" s="273" t="s">
        <v>40</v>
      </c>
      <c r="F11" s="275">
        <v>6750</v>
      </c>
      <c r="G11" s="247"/>
    </row>
    <row r="12" spans="1:7" s="142" customFormat="1" x14ac:dyDescent="0.2">
      <c r="A12" s="111">
        <v>11</v>
      </c>
      <c r="B12" s="111"/>
      <c r="C12" s="123">
        <v>4123</v>
      </c>
      <c r="D12" s="122" t="s">
        <v>18</v>
      </c>
      <c r="E12" s="273" t="s">
        <v>40</v>
      </c>
      <c r="F12" s="275">
        <v>25000</v>
      </c>
      <c r="G12" s="247"/>
    </row>
    <row r="13" spans="1:7" s="142" customFormat="1" x14ac:dyDescent="0.2">
      <c r="A13" s="111">
        <v>11</v>
      </c>
      <c r="B13" s="111"/>
      <c r="C13" s="123">
        <v>4262</v>
      </c>
      <c r="D13" s="122" t="s">
        <v>18</v>
      </c>
      <c r="E13" s="273" t="s">
        <v>40</v>
      </c>
      <c r="F13" s="275">
        <v>22500</v>
      </c>
      <c r="G13" s="247"/>
    </row>
    <row r="14" spans="1:7" s="142" customFormat="1" x14ac:dyDescent="0.2">
      <c r="A14" s="111">
        <v>11</v>
      </c>
      <c r="B14" s="111"/>
      <c r="C14" s="129">
        <v>3231</v>
      </c>
      <c r="D14" s="122" t="s">
        <v>18</v>
      </c>
      <c r="E14" s="187" t="s">
        <v>700</v>
      </c>
      <c r="F14" s="275">
        <v>5000</v>
      </c>
      <c r="G14" s="247"/>
    </row>
    <row r="15" spans="1:7" s="142" customFormat="1" x14ac:dyDescent="0.2">
      <c r="A15" s="111">
        <v>11</v>
      </c>
      <c r="B15" s="111"/>
      <c r="C15" s="129">
        <v>3512</v>
      </c>
      <c r="D15" s="122" t="s">
        <v>18</v>
      </c>
      <c r="E15" s="187" t="s">
        <v>700</v>
      </c>
      <c r="F15" s="275">
        <v>5000</v>
      </c>
      <c r="G15" s="247"/>
    </row>
    <row r="16" spans="1:7" s="142" customFormat="1" x14ac:dyDescent="0.2">
      <c r="A16" s="111">
        <v>11</v>
      </c>
      <c r="B16" s="111"/>
      <c r="C16" s="129">
        <v>3522</v>
      </c>
      <c r="D16" s="122" t="s">
        <v>18</v>
      </c>
      <c r="E16" s="187" t="s">
        <v>700</v>
      </c>
      <c r="F16" s="275">
        <v>38281</v>
      </c>
      <c r="G16" s="247"/>
    </row>
    <row r="17" spans="1:7" s="142" customFormat="1" x14ac:dyDescent="0.2">
      <c r="A17" s="111">
        <v>11</v>
      </c>
      <c r="B17" s="111"/>
      <c r="C17" s="123">
        <v>3237</v>
      </c>
      <c r="D17" s="122" t="s">
        <v>18</v>
      </c>
      <c r="E17" s="273" t="s">
        <v>763</v>
      </c>
      <c r="F17" s="275">
        <v>5000</v>
      </c>
      <c r="G17" s="247"/>
    </row>
    <row r="18" spans="1:7" s="142" customFormat="1" x14ac:dyDescent="0.2">
      <c r="A18" s="111">
        <v>11</v>
      </c>
      <c r="B18" s="111"/>
      <c r="C18" s="123">
        <v>3295</v>
      </c>
      <c r="D18" s="122" t="s">
        <v>18</v>
      </c>
      <c r="E18" s="273" t="s">
        <v>763</v>
      </c>
      <c r="F18" s="275">
        <v>5000</v>
      </c>
      <c r="G18" s="247"/>
    </row>
    <row r="19" spans="1:7" s="142" customFormat="1" x14ac:dyDescent="0.2">
      <c r="A19" s="111">
        <v>11</v>
      </c>
      <c r="B19" s="111"/>
      <c r="C19" s="123">
        <v>3296</v>
      </c>
      <c r="D19" s="122" t="s">
        <v>18</v>
      </c>
      <c r="E19" s="273" t="s">
        <v>763</v>
      </c>
      <c r="F19" s="275">
        <v>5000</v>
      </c>
      <c r="G19" s="247"/>
    </row>
    <row r="20" spans="1:7" s="142" customFormat="1" x14ac:dyDescent="0.2">
      <c r="A20" s="111">
        <v>11</v>
      </c>
      <c r="B20" s="111"/>
      <c r="C20" s="129">
        <v>3233</v>
      </c>
      <c r="D20" s="122" t="s">
        <v>25</v>
      </c>
      <c r="E20" s="187" t="s">
        <v>65</v>
      </c>
      <c r="F20" s="275">
        <v>500</v>
      </c>
      <c r="G20" s="247"/>
    </row>
    <row r="21" spans="1:7" s="142" customFormat="1" x14ac:dyDescent="0.2">
      <c r="A21" s="111">
        <v>11</v>
      </c>
      <c r="B21" s="111"/>
      <c r="C21" s="129">
        <v>3237</v>
      </c>
      <c r="D21" s="122" t="s">
        <v>25</v>
      </c>
      <c r="E21" s="187" t="s">
        <v>65</v>
      </c>
      <c r="F21" s="275">
        <v>25000</v>
      </c>
      <c r="G21" s="247"/>
    </row>
    <row r="22" spans="1:7" s="142" customFormat="1" x14ac:dyDescent="0.2">
      <c r="A22" s="111">
        <v>11</v>
      </c>
      <c r="B22" s="111"/>
      <c r="C22" s="129">
        <v>3831</v>
      </c>
      <c r="D22" s="122" t="s">
        <v>25</v>
      </c>
      <c r="E22" s="187" t="s">
        <v>65</v>
      </c>
      <c r="F22" s="275">
        <v>22500</v>
      </c>
      <c r="G22" s="247"/>
    </row>
    <row r="23" spans="1:7" s="142" customFormat="1" x14ac:dyDescent="0.2">
      <c r="A23" s="111">
        <v>11</v>
      </c>
      <c r="B23" s="111"/>
      <c r="C23" s="123">
        <v>4126</v>
      </c>
      <c r="D23" s="122" t="s">
        <v>25</v>
      </c>
      <c r="E23" s="273" t="s">
        <v>65</v>
      </c>
      <c r="F23" s="275">
        <v>1000</v>
      </c>
      <c r="G23" s="247"/>
    </row>
    <row r="24" spans="1:7" s="142" customFormat="1" x14ac:dyDescent="0.2">
      <c r="A24" s="111">
        <v>11</v>
      </c>
      <c r="B24" s="111"/>
      <c r="C24" s="123">
        <v>3294</v>
      </c>
      <c r="D24" s="122" t="s">
        <v>25</v>
      </c>
      <c r="E24" s="273" t="s">
        <v>602</v>
      </c>
      <c r="F24" s="275">
        <v>9501</v>
      </c>
      <c r="G24" s="247"/>
    </row>
    <row r="25" spans="1:7" s="142" customFormat="1" x14ac:dyDescent="0.2">
      <c r="A25" s="111">
        <v>11</v>
      </c>
      <c r="B25" s="111"/>
      <c r="C25" s="123">
        <v>3121</v>
      </c>
      <c r="D25" s="122" t="s">
        <v>25</v>
      </c>
      <c r="E25" s="273" t="s">
        <v>14</v>
      </c>
      <c r="F25" s="275">
        <v>100000</v>
      </c>
      <c r="G25" s="247"/>
    </row>
    <row r="26" spans="1:7" s="142" customFormat="1" x14ac:dyDescent="0.2">
      <c r="A26" s="111">
        <v>11</v>
      </c>
      <c r="B26" s="111"/>
      <c r="C26" s="129">
        <v>3231</v>
      </c>
      <c r="D26" s="122" t="s">
        <v>25</v>
      </c>
      <c r="E26" s="187" t="s">
        <v>14</v>
      </c>
      <c r="F26" s="275">
        <v>360000</v>
      </c>
      <c r="G26" s="247"/>
    </row>
    <row r="27" spans="1:7" s="142" customFormat="1" x14ac:dyDescent="0.2">
      <c r="A27" s="111">
        <v>11</v>
      </c>
      <c r="B27" s="111"/>
      <c r="C27" s="129">
        <v>3232</v>
      </c>
      <c r="D27" s="122" t="s">
        <v>25</v>
      </c>
      <c r="E27" s="187" t="s">
        <v>14</v>
      </c>
      <c r="F27" s="275">
        <v>312500</v>
      </c>
      <c r="G27" s="247"/>
    </row>
    <row r="28" spans="1:7" s="142" customFormat="1" x14ac:dyDescent="0.2">
      <c r="A28" s="111">
        <v>11</v>
      </c>
      <c r="B28" s="111"/>
      <c r="C28" s="129">
        <v>3234</v>
      </c>
      <c r="D28" s="122" t="s">
        <v>25</v>
      </c>
      <c r="E28" s="187" t="s">
        <v>14</v>
      </c>
      <c r="F28" s="275">
        <v>50000</v>
      </c>
      <c r="G28" s="247"/>
    </row>
    <row r="29" spans="1:7" s="142" customFormat="1" x14ac:dyDescent="0.2">
      <c r="A29" s="111">
        <v>11</v>
      </c>
      <c r="B29" s="111"/>
      <c r="C29" s="123">
        <v>3237</v>
      </c>
      <c r="D29" s="122" t="s">
        <v>25</v>
      </c>
      <c r="E29" s="273" t="s">
        <v>14</v>
      </c>
      <c r="F29" s="275">
        <v>77750</v>
      </c>
      <c r="G29" s="247"/>
    </row>
    <row r="30" spans="1:7" s="142" customFormat="1" x14ac:dyDescent="0.2">
      <c r="A30" s="111">
        <v>11</v>
      </c>
      <c r="B30" s="111"/>
      <c r="C30" s="123">
        <v>3241</v>
      </c>
      <c r="D30" s="122" t="s">
        <v>25</v>
      </c>
      <c r="E30" s="273" t="s">
        <v>14</v>
      </c>
      <c r="F30" s="275">
        <v>6500</v>
      </c>
      <c r="G30" s="247"/>
    </row>
    <row r="31" spans="1:7" s="142" customFormat="1" x14ac:dyDescent="0.2">
      <c r="A31" s="111">
        <v>11</v>
      </c>
      <c r="B31" s="111"/>
      <c r="C31" s="123">
        <v>3721</v>
      </c>
      <c r="D31" s="122" t="s">
        <v>25</v>
      </c>
      <c r="E31" s="273" t="s">
        <v>14</v>
      </c>
      <c r="F31" s="275">
        <v>6500</v>
      </c>
      <c r="G31" s="247"/>
    </row>
    <row r="32" spans="1:7" s="142" customFormat="1" x14ac:dyDescent="0.2">
      <c r="A32" s="111">
        <v>11</v>
      </c>
      <c r="B32" s="111"/>
      <c r="C32" s="129">
        <v>3722</v>
      </c>
      <c r="D32" s="122" t="s">
        <v>25</v>
      </c>
      <c r="E32" s="187" t="s">
        <v>14</v>
      </c>
      <c r="F32" s="275">
        <v>5000</v>
      </c>
      <c r="G32" s="247"/>
    </row>
    <row r="33" spans="1:7" s="142" customFormat="1" x14ac:dyDescent="0.2">
      <c r="A33" s="111">
        <v>11</v>
      </c>
      <c r="B33" s="111"/>
      <c r="C33" s="129">
        <v>4123</v>
      </c>
      <c r="D33" s="122" t="s">
        <v>25</v>
      </c>
      <c r="E33" s="187" t="s">
        <v>14</v>
      </c>
      <c r="F33" s="275">
        <v>20507</v>
      </c>
      <c r="G33" s="247"/>
    </row>
    <row r="34" spans="1:7" s="142" customFormat="1" x14ac:dyDescent="0.2">
      <c r="A34" s="111">
        <v>11</v>
      </c>
      <c r="B34" s="111"/>
      <c r="C34" s="129">
        <v>4126</v>
      </c>
      <c r="D34" s="122" t="s">
        <v>25</v>
      </c>
      <c r="E34" s="187" t="s">
        <v>14</v>
      </c>
      <c r="F34" s="275">
        <v>10000</v>
      </c>
      <c r="G34" s="247"/>
    </row>
    <row r="35" spans="1:7" s="142" customFormat="1" x14ac:dyDescent="0.2">
      <c r="A35" s="111">
        <v>11</v>
      </c>
      <c r="B35" s="111"/>
      <c r="C35" s="123">
        <v>4221</v>
      </c>
      <c r="D35" s="122" t="s">
        <v>25</v>
      </c>
      <c r="E35" s="273" t="s">
        <v>14</v>
      </c>
      <c r="F35" s="275">
        <v>60000</v>
      </c>
      <c r="G35" s="247"/>
    </row>
    <row r="36" spans="1:7" s="142" customFormat="1" x14ac:dyDescent="0.2">
      <c r="A36" s="111">
        <v>11</v>
      </c>
      <c r="B36" s="111"/>
      <c r="C36" s="123">
        <v>4262</v>
      </c>
      <c r="D36" s="122" t="s">
        <v>25</v>
      </c>
      <c r="E36" s="273" t="s">
        <v>14</v>
      </c>
      <c r="F36" s="275">
        <v>70000</v>
      </c>
      <c r="G36" s="247"/>
    </row>
    <row r="37" spans="1:7" s="142" customFormat="1" x14ac:dyDescent="0.2">
      <c r="A37" s="111">
        <v>11</v>
      </c>
      <c r="B37" s="111"/>
      <c r="C37" s="123">
        <v>4511</v>
      </c>
      <c r="D37" s="122" t="s">
        <v>25</v>
      </c>
      <c r="E37" s="273" t="s">
        <v>14</v>
      </c>
      <c r="F37" s="275">
        <v>55000</v>
      </c>
      <c r="G37" s="247"/>
    </row>
    <row r="38" spans="1:7" s="142" customFormat="1" x14ac:dyDescent="0.2">
      <c r="A38" s="111">
        <v>11</v>
      </c>
      <c r="B38" s="111"/>
      <c r="C38" s="129">
        <v>4531</v>
      </c>
      <c r="D38" s="122" t="s">
        <v>25</v>
      </c>
      <c r="E38" s="187" t="s">
        <v>14</v>
      </c>
      <c r="F38" s="275">
        <v>10000</v>
      </c>
      <c r="G38" s="247"/>
    </row>
    <row r="39" spans="1:7" s="142" customFormat="1" x14ac:dyDescent="0.2">
      <c r="A39" s="111">
        <v>11</v>
      </c>
      <c r="B39" s="111"/>
      <c r="C39" s="129">
        <v>4233</v>
      </c>
      <c r="D39" s="122" t="s">
        <v>25</v>
      </c>
      <c r="E39" s="187" t="s">
        <v>874</v>
      </c>
      <c r="F39" s="275">
        <v>350000</v>
      </c>
      <c r="G39" s="247"/>
    </row>
    <row r="40" spans="1:7" s="142" customFormat="1" x14ac:dyDescent="0.2">
      <c r="A40" s="111">
        <v>11</v>
      </c>
      <c r="B40" s="111"/>
      <c r="C40" s="129">
        <v>3861</v>
      </c>
      <c r="D40" s="122" t="s">
        <v>25</v>
      </c>
      <c r="E40" s="187" t="s">
        <v>676</v>
      </c>
      <c r="F40" s="275">
        <v>150000</v>
      </c>
      <c r="G40" s="247"/>
    </row>
    <row r="41" spans="1:7" s="142" customFormat="1" x14ac:dyDescent="0.2">
      <c r="A41" s="111">
        <v>11</v>
      </c>
      <c r="B41" s="111"/>
      <c r="C41" s="123">
        <v>3662</v>
      </c>
      <c r="D41" s="122" t="s">
        <v>25</v>
      </c>
      <c r="E41" s="273" t="s">
        <v>672</v>
      </c>
      <c r="F41" s="275">
        <v>115000</v>
      </c>
      <c r="G41" s="247"/>
    </row>
    <row r="42" spans="1:7" s="142" customFormat="1" x14ac:dyDescent="0.2">
      <c r="A42" s="111">
        <v>11</v>
      </c>
      <c r="B42" s="111"/>
      <c r="C42" s="123">
        <v>3512</v>
      </c>
      <c r="D42" s="122" t="s">
        <v>25</v>
      </c>
      <c r="E42" s="273" t="s">
        <v>689</v>
      </c>
      <c r="F42" s="275">
        <v>25000</v>
      </c>
      <c r="G42" s="247"/>
    </row>
    <row r="43" spans="1:7" s="142" customFormat="1" x14ac:dyDescent="0.2">
      <c r="A43" s="111">
        <v>12</v>
      </c>
      <c r="B43" s="111"/>
      <c r="C43" s="123">
        <v>4262</v>
      </c>
      <c r="D43" s="122" t="s">
        <v>25</v>
      </c>
      <c r="E43" s="273" t="s">
        <v>690</v>
      </c>
      <c r="F43" s="275">
        <v>12165</v>
      </c>
      <c r="G43" s="247"/>
    </row>
    <row r="44" spans="1:7" s="142" customFormat="1" x14ac:dyDescent="0.2">
      <c r="A44" s="111">
        <v>12</v>
      </c>
      <c r="B44" s="111"/>
      <c r="C44" s="129">
        <v>3111</v>
      </c>
      <c r="D44" s="122" t="s">
        <v>25</v>
      </c>
      <c r="E44" s="187" t="s">
        <v>849</v>
      </c>
      <c r="F44" s="275">
        <v>1500</v>
      </c>
      <c r="G44" s="247"/>
    </row>
    <row r="45" spans="1:7" s="142" customFormat="1" x14ac:dyDescent="0.2">
      <c r="A45" s="111">
        <v>12</v>
      </c>
      <c r="B45" s="111"/>
      <c r="C45" s="129">
        <v>3132</v>
      </c>
      <c r="D45" s="122" t="s">
        <v>25</v>
      </c>
      <c r="E45" s="187" t="s">
        <v>849</v>
      </c>
      <c r="F45" s="275">
        <v>350</v>
      </c>
      <c r="G45" s="247"/>
    </row>
    <row r="46" spans="1:7" s="142" customFormat="1" x14ac:dyDescent="0.2">
      <c r="A46" s="111">
        <v>12</v>
      </c>
      <c r="B46" s="111"/>
      <c r="C46" s="129">
        <v>3211</v>
      </c>
      <c r="D46" s="122" t="s">
        <v>25</v>
      </c>
      <c r="E46" s="187" t="s">
        <v>849</v>
      </c>
      <c r="F46" s="275">
        <v>1050</v>
      </c>
      <c r="G46" s="247"/>
    </row>
    <row r="47" spans="1:7" s="142" customFormat="1" x14ac:dyDescent="0.2">
      <c r="A47" s="111">
        <v>12</v>
      </c>
      <c r="B47" s="111"/>
      <c r="C47" s="123">
        <v>3223</v>
      </c>
      <c r="D47" s="122" t="s">
        <v>25</v>
      </c>
      <c r="E47" s="273" t="s">
        <v>849</v>
      </c>
      <c r="F47" s="275">
        <v>50</v>
      </c>
      <c r="G47" s="247"/>
    </row>
    <row r="48" spans="1:7" s="142" customFormat="1" x14ac:dyDescent="0.2">
      <c r="A48" s="111">
        <v>12</v>
      </c>
      <c r="B48" s="111"/>
      <c r="C48" s="123">
        <v>3237</v>
      </c>
      <c r="D48" s="122" t="s">
        <v>25</v>
      </c>
      <c r="E48" s="273" t="s">
        <v>849</v>
      </c>
      <c r="F48" s="275">
        <v>2625</v>
      </c>
      <c r="G48" s="247"/>
    </row>
    <row r="49" spans="1:7" s="142" customFormat="1" x14ac:dyDescent="0.2">
      <c r="A49" s="111">
        <v>12</v>
      </c>
      <c r="B49" s="111"/>
      <c r="C49" s="129">
        <v>3293</v>
      </c>
      <c r="D49" s="122" t="s">
        <v>25</v>
      </c>
      <c r="E49" s="187" t="s">
        <v>849</v>
      </c>
      <c r="F49" s="275">
        <v>237</v>
      </c>
      <c r="G49" s="247"/>
    </row>
    <row r="50" spans="1:7" s="142" customFormat="1" x14ac:dyDescent="0.2">
      <c r="A50" s="111">
        <v>11</v>
      </c>
      <c r="B50" s="111"/>
      <c r="C50" s="129">
        <v>3211</v>
      </c>
      <c r="D50" s="122" t="s">
        <v>25</v>
      </c>
      <c r="E50" s="187" t="s">
        <v>1000</v>
      </c>
      <c r="F50" s="275">
        <v>100</v>
      </c>
      <c r="G50" s="247"/>
    </row>
    <row r="51" spans="1:7" s="142" customFormat="1" x14ac:dyDescent="0.2">
      <c r="A51" s="111">
        <v>11</v>
      </c>
      <c r="B51" s="111"/>
      <c r="C51" s="129">
        <v>3223</v>
      </c>
      <c r="D51" s="122" t="s">
        <v>25</v>
      </c>
      <c r="E51" s="187" t="s">
        <v>1000</v>
      </c>
      <c r="F51" s="275">
        <v>25</v>
      </c>
      <c r="G51" s="247"/>
    </row>
    <row r="52" spans="1:7" s="142" customFormat="1" x14ac:dyDescent="0.2">
      <c r="A52" s="111">
        <v>12</v>
      </c>
      <c r="B52" s="111"/>
      <c r="C52" s="123">
        <v>3111</v>
      </c>
      <c r="D52" s="122" t="s">
        <v>25</v>
      </c>
      <c r="E52" s="273" t="s">
        <v>1000</v>
      </c>
      <c r="F52" s="275">
        <v>365</v>
      </c>
      <c r="G52" s="247"/>
    </row>
    <row r="53" spans="1:7" s="142" customFormat="1" x14ac:dyDescent="0.2">
      <c r="A53" s="111">
        <v>12</v>
      </c>
      <c r="B53" s="111"/>
      <c r="C53" s="123">
        <v>3132</v>
      </c>
      <c r="D53" s="122" t="s">
        <v>25</v>
      </c>
      <c r="E53" s="273" t="s">
        <v>1000</v>
      </c>
      <c r="F53" s="275">
        <v>65</v>
      </c>
      <c r="G53" s="247"/>
    </row>
    <row r="54" spans="1:7" s="142" customFormat="1" x14ac:dyDescent="0.2">
      <c r="A54" s="111">
        <v>12</v>
      </c>
      <c r="B54" s="111"/>
      <c r="C54" s="123">
        <v>3211</v>
      </c>
      <c r="D54" s="122" t="s">
        <v>25</v>
      </c>
      <c r="E54" s="273" t="s">
        <v>1000</v>
      </c>
      <c r="F54" s="275">
        <v>190</v>
      </c>
      <c r="G54" s="247"/>
    </row>
    <row r="55" spans="1:7" s="142" customFormat="1" x14ac:dyDescent="0.2">
      <c r="A55" s="111">
        <v>12</v>
      </c>
      <c r="B55" s="111"/>
      <c r="C55" s="129">
        <v>3223</v>
      </c>
      <c r="D55" s="122" t="s">
        <v>25</v>
      </c>
      <c r="E55" s="187" t="s">
        <v>1000</v>
      </c>
      <c r="F55" s="275">
        <v>50</v>
      </c>
      <c r="G55" s="247"/>
    </row>
    <row r="56" spans="1:7" s="142" customFormat="1" x14ac:dyDescent="0.2">
      <c r="A56" s="111">
        <v>12</v>
      </c>
      <c r="B56" s="111"/>
      <c r="C56" s="129">
        <v>3236</v>
      </c>
      <c r="D56" s="122" t="s">
        <v>25</v>
      </c>
      <c r="E56" s="187" t="s">
        <v>1000</v>
      </c>
      <c r="F56" s="275">
        <v>10</v>
      </c>
      <c r="G56" s="247"/>
    </row>
    <row r="57" spans="1:7" s="142" customFormat="1" x14ac:dyDescent="0.2">
      <c r="A57" s="111">
        <v>11</v>
      </c>
      <c r="B57" s="111"/>
      <c r="C57" s="129">
        <v>3631</v>
      </c>
      <c r="D57" s="122" t="s">
        <v>25</v>
      </c>
      <c r="E57" s="187" t="s">
        <v>88</v>
      </c>
      <c r="F57" s="275">
        <v>40740</v>
      </c>
      <c r="G57" s="247"/>
    </row>
    <row r="58" spans="1:7" s="142" customFormat="1" x14ac:dyDescent="0.2">
      <c r="A58" s="111">
        <v>11</v>
      </c>
      <c r="B58" s="111"/>
      <c r="C58" s="123">
        <v>3721</v>
      </c>
      <c r="D58" s="122" t="s">
        <v>25</v>
      </c>
      <c r="E58" s="273" t="s">
        <v>169</v>
      </c>
      <c r="F58" s="275">
        <v>3250</v>
      </c>
      <c r="G58" s="247"/>
    </row>
    <row r="59" spans="1:7" s="142" customFormat="1" x14ac:dyDescent="0.2">
      <c r="A59" s="111">
        <v>11</v>
      </c>
      <c r="B59" s="111"/>
      <c r="C59" s="123">
        <v>3235</v>
      </c>
      <c r="D59" s="122" t="s">
        <v>25</v>
      </c>
      <c r="E59" s="273" t="s">
        <v>2</v>
      </c>
      <c r="F59" s="275">
        <v>37500</v>
      </c>
      <c r="G59" s="247"/>
    </row>
    <row r="60" spans="1:7" s="142" customFormat="1" x14ac:dyDescent="0.2">
      <c r="A60" s="111">
        <v>11</v>
      </c>
      <c r="B60" s="111"/>
      <c r="C60" s="123">
        <v>3294</v>
      </c>
      <c r="D60" s="122" t="s">
        <v>25</v>
      </c>
      <c r="E60" s="273" t="s">
        <v>2</v>
      </c>
      <c r="F60" s="275">
        <v>23469</v>
      </c>
      <c r="G60" s="247"/>
    </row>
    <row r="61" spans="1:7" s="142" customFormat="1" x14ac:dyDescent="0.2">
      <c r="A61" s="111">
        <v>11</v>
      </c>
      <c r="B61" s="111"/>
      <c r="C61" s="129">
        <v>3237</v>
      </c>
      <c r="D61" s="122" t="s">
        <v>25</v>
      </c>
      <c r="E61" s="187" t="s">
        <v>609</v>
      </c>
      <c r="F61" s="275">
        <v>5000</v>
      </c>
      <c r="G61" s="247"/>
    </row>
    <row r="62" spans="1:7" s="142" customFormat="1" x14ac:dyDescent="0.2">
      <c r="A62" s="111">
        <v>11</v>
      </c>
      <c r="B62" s="111"/>
      <c r="C62" s="129">
        <v>3238</v>
      </c>
      <c r="D62" s="122" t="s">
        <v>25</v>
      </c>
      <c r="E62" s="187" t="s">
        <v>609</v>
      </c>
      <c r="F62" s="275">
        <v>5000</v>
      </c>
      <c r="G62" s="247"/>
    </row>
    <row r="63" spans="1:7" s="142" customFormat="1" x14ac:dyDescent="0.2">
      <c r="A63" s="111">
        <v>11</v>
      </c>
      <c r="B63" s="111"/>
      <c r="C63" s="129">
        <v>4126</v>
      </c>
      <c r="D63" s="122" t="s">
        <v>25</v>
      </c>
      <c r="E63" s="187" t="s">
        <v>609</v>
      </c>
      <c r="F63" s="275">
        <v>35000</v>
      </c>
      <c r="G63" s="247"/>
    </row>
    <row r="64" spans="1:7" s="142" customFormat="1" x14ac:dyDescent="0.2">
      <c r="A64" s="111">
        <v>11</v>
      </c>
      <c r="B64" s="111"/>
      <c r="C64" s="123">
        <v>3224</v>
      </c>
      <c r="D64" s="122" t="s">
        <v>25</v>
      </c>
      <c r="E64" s="273" t="s">
        <v>75</v>
      </c>
      <c r="F64" s="275">
        <v>3500</v>
      </c>
      <c r="G64" s="247"/>
    </row>
    <row r="65" spans="1:7" s="142" customFormat="1" x14ac:dyDescent="0.2">
      <c r="A65" s="111">
        <v>11</v>
      </c>
      <c r="B65" s="111"/>
      <c r="C65" s="123">
        <v>3225</v>
      </c>
      <c r="D65" s="122" t="s">
        <v>25</v>
      </c>
      <c r="E65" s="273" t="s">
        <v>75</v>
      </c>
      <c r="F65" s="275">
        <v>1500</v>
      </c>
      <c r="G65" s="247"/>
    </row>
    <row r="66" spans="1:7" s="142" customFormat="1" x14ac:dyDescent="0.2">
      <c r="A66" s="111">
        <v>11</v>
      </c>
      <c r="B66" s="111"/>
      <c r="C66" s="123">
        <v>3232</v>
      </c>
      <c r="D66" s="122" t="s">
        <v>25</v>
      </c>
      <c r="E66" s="273" t="s">
        <v>75</v>
      </c>
      <c r="F66" s="275">
        <v>878795</v>
      </c>
      <c r="G66" s="247"/>
    </row>
    <row r="67" spans="1:7" s="142" customFormat="1" x14ac:dyDescent="0.2">
      <c r="A67" s="111">
        <v>11</v>
      </c>
      <c r="B67" s="111"/>
      <c r="C67" s="129">
        <v>3235</v>
      </c>
      <c r="D67" s="122" t="s">
        <v>25</v>
      </c>
      <c r="E67" s="187" t="s">
        <v>75</v>
      </c>
      <c r="F67" s="275">
        <v>3500</v>
      </c>
      <c r="G67" s="247"/>
    </row>
    <row r="68" spans="1:7" s="142" customFormat="1" x14ac:dyDescent="0.2">
      <c r="A68" s="111">
        <v>11</v>
      </c>
      <c r="B68" s="111"/>
      <c r="C68" s="129">
        <v>3237</v>
      </c>
      <c r="D68" s="122" t="s">
        <v>25</v>
      </c>
      <c r="E68" s="187" t="s">
        <v>75</v>
      </c>
      <c r="F68" s="275">
        <v>50000</v>
      </c>
      <c r="G68" s="247"/>
    </row>
    <row r="69" spans="1:7" s="142" customFormat="1" x14ac:dyDescent="0.2">
      <c r="A69" s="111">
        <v>11</v>
      </c>
      <c r="B69" s="111"/>
      <c r="C69" s="129">
        <v>3238</v>
      </c>
      <c r="D69" s="122" t="s">
        <v>25</v>
      </c>
      <c r="E69" s="187" t="s">
        <v>75</v>
      </c>
      <c r="F69" s="275">
        <v>9000</v>
      </c>
      <c r="G69" s="247"/>
    </row>
    <row r="70" spans="1:7" s="142" customFormat="1" x14ac:dyDescent="0.2">
      <c r="A70" s="111">
        <v>11</v>
      </c>
      <c r="B70" s="111"/>
      <c r="C70" s="123">
        <v>4262</v>
      </c>
      <c r="D70" s="122" t="s">
        <v>25</v>
      </c>
      <c r="E70" s="273" t="s">
        <v>75</v>
      </c>
      <c r="F70" s="275">
        <v>500</v>
      </c>
      <c r="G70" s="247"/>
    </row>
    <row r="71" spans="1:7" s="142" customFormat="1" x14ac:dyDescent="0.2">
      <c r="A71" s="111">
        <v>12</v>
      </c>
      <c r="B71" s="111"/>
      <c r="C71" s="123">
        <v>3111</v>
      </c>
      <c r="D71" s="122" t="s">
        <v>25</v>
      </c>
      <c r="E71" s="273" t="s">
        <v>666</v>
      </c>
      <c r="F71" s="275">
        <v>350</v>
      </c>
      <c r="G71" s="247"/>
    </row>
    <row r="72" spans="1:7" s="142" customFormat="1" x14ac:dyDescent="0.2">
      <c r="A72" s="111">
        <v>12</v>
      </c>
      <c r="B72" s="111"/>
      <c r="C72" s="123">
        <v>3132</v>
      </c>
      <c r="D72" s="122" t="s">
        <v>25</v>
      </c>
      <c r="E72" s="273" t="s">
        <v>666</v>
      </c>
      <c r="F72" s="275">
        <v>75</v>
      </c>
      <c r="G72" s="247"/>
    </row>
    <row r="73" spans="1:7" s="142" customFormat="1" x14ac:dyDescent="0.2">
      <c r="A73" s="111">
        <v>12</v>
      </c>
      <c r="B73" s="111"/>
      <c r="C73" s="129">
        <v>3211</v>
      </c>
      <c r="D73" s="122" t="s">
        <v>25</v>
      </c>
      <c r="E73" s="187" t="s">
        <v>666</v>
      </c>
      <c r="F73" s="275">
        <v>50</v>
      </c>
      <c r="G73" s="247"/>
    </row>
    <row r="74" spans="1:7" s="142" customFormat="1" x14ac:dyDescent="0.2">
      <c r="A74" s="111">
        <v>12</v>
      </c>
      <c r="B74" s="111"/>
      <c r="C74" s="129">
        <v>3237</v>
      </c>
      <c r="D74" s="122" t="s">
        <v>25</v>
      </c>
      <c r="E74" s="187" t="s">
        <v>666</v>
      </c>
      <c r="F74" s="275">
        <v>24</v>
      </c>
      <c r="G74" s="247"/>
    </row>
    <row r="75" spans="1:7" s="142" customFormat="1" x14ac:dyDescent="0.2">
      <c r="A75" s="111">
        <v>12</v>
      </c>
      <c r="B75" s="111"/>
      <c r="C75" s="129">
        <v>3239</v>
      </c>
      <c r="D75" s="122" t="s">
        <v>25</v>
      </c>
      <c r="E75" s="187" t="s">
        <v>666</v>
      </c>
      <c r="F75" s="275">
        <v>150</v>
      </c>
      <c r="G75" s="247"/>
    </row>
    <row r="76" spans="1:7" s="142" customFormat="1" x14ac:dyDescent="0.2">
      <c r="A76" s="111">
        <v>12</v>
      </c>
      <c r="B76" s="111"/>
      <c r="C76" s="123">
        <v>4126</v>
      </c>
      <c r="D76" s="122" t="s">
        <v>25</v>
      </c>
      <c r="E76" s="273" t="s">
        <v>666</v>
      </c>
      <c r="F76" s="275">
        <v>1442</v>
      </c>
      <c r="G76" s="247"/>
    </row>
    <row r="77" spans="1:7" s="142" customFormat="1" x14ac:dyDescent="0.2">
      <c r="A77" s="111">
        <v>12</v>
      </c>
      <c r="B77" s="111"/>
      <c r="C77" s="123">
        <v>3111</v>
      </c>
      <c r="D77" s="122" t="s">
        <v>25</v>
      </c>
      <c r="E77" s="273" t="s">
        <v>719</v>
      </c>
      <c r="F77" s="275">
        <v>1750</v>
      </c>
      <c r="G77" s="247"/>
    </row>
    <row r="78" spans="1:7" s="142" customFormat="1" x14ac:dyDescent="0.2">
      <c r="A78" s="111">
        <v>12</v>
      </c>
      <c r="B78" s="111"/>
      <c r="C78" s="123">
        <v>3132</v>
      </c>
      <c r="D78" s="122" t="s">
        <v>25</v>
      </c>
      <c r="E78" s="273" t="s">
        <v>719</v>
      </c>
      <c r="F78" s="275">
        <v>350</v>
      </c>
      <c r="G78" s="247"/>
    </row>
    <row r="79" spans="1:7" s="142" customFormat="1" x14ac:dyDescent="0.2">
      <c r="A79" s="111">
        <v>12</v>
      </c>
      <c r="B79" s="111"/>
      <c r="C79" s="129">
        <v>3211</v>
      </c>
      <c r="D79" s="122" t="s">
        <v>25</v>
      </c>
      <c r="E79" s="187" t="s">
        <v>719</v>
      </c>
      <c r="F79" s="275">
        <v>450</v>
      </c>
      <c r="G79" s="247"/>
    </row>
    <row r="80" spans="1:7" s="142" customFormat="1" x14ac:dyDescent="0.2">
      <c r="A80" s="111">
        <v>12</v>
      </c>
      <c r="B80" s="111"/>
      <c r="C80" s="129">
        <v>3233</v>
      </c>
      <c r="D80" s="122" t="s">
        <v>25</v>
      </c>
      <c r="E80" s="187" t="s">
        <v>719</v>
      </c>
      <c r="F80" s="275">
        <v>50</v>
      </c>
      <c r="G80" s="247"/>
    </row>
    <row r="81" spans="1:7" s="142" customFormat="1" x14ac:dyDescent="0.2">
      <c r="A81" s="111">
        <v>12</v>
      </c>
      <c r="B81" s="111"/>
      <c r="C81" s="129">
        <v>3235</v>
      </c>
      <c r="D81" s="122" t="s">
        <v>25</v>
      </c>
      <c r="E81" s="187" t="s">
        <v>719</v>
      </c>
      <c r="F81" s="275">
        <v>50</v>
      </c>
      <c r="G81" s="247"/>
    </row>
    <row r="82" spans="1:7" s="142" customFormat="1" x14ac:dyDescent="0.2">
      <c r="A82" s="111">
        <v>12</v>
      </c>
      <c r="B82" s="111"/>
      <c r="C82" s="123">
        <v>3237</v>
      </c>
      <c r="D82" s="122" t="s">
        <v>25</v>
      </c>
      <c r="E82" s="273" t="s">
        <v>719</v>
      </c>
      <c r="F82" s="275">
        <v>750</v>
      </c>
      <c r="G82" s="247"/>
    </row>
    <row r="83" spans="1:7" s="142" customFormat="1" x14ac:dyDescent="0.2">
      <c r="A83" s="111">
        <v>12</v>
      </c>
      <c r="B83" s="111"/>
      <c r="C83" s="123">
        <v>3293</v>
      </c>
      <c r="D83" s="122" t="s">
        <v>25</v>
      </c>
      <c r="E83" s="273" t="s">
        <v>719</v>
      </c>
      <c r="F83" s="275">
        <v>125</v>
      </c>
      <c r="G83" s="247"/>
    </row>
    <row r="84" spans="1:7" s="142" customFormat="1" x14ac:dyDescent="0.2">
      <c r="A84" s="111">
        <v>11</v>
      </c>
      <c r="B84" s="111"/>
      <c r="C84" s="123">
        <v>4126</v>
      </c>
      <c r="D84" s="122" t="s">
        <v>25</v>
      </c>
      <c r="E84" s="273" t="s">
        <v>731</v>
      </c>
      <c r="F84" s="275">
        <v>50000</v>
      </c>
      <c r="G84" s="247"/>
    </row>
    <row r="85" spans="1:7" s="142" customFormat="1" x14ac:dyDescent="0.2">
      <c r="A85" s="111">
        <v>12</v>
      </c>
      <c r="B85" s="111"/>
      <c r="C85" s="129">
        <v>3111</v>
      </c>
      <c r="D85" s="122" t="s">
        <v>25</v>
      </c>
      <c r="E85" s="187" t="s">
        <v>902</v>
      </c>
      <c r="F85" s="275">
        <v>1000</v>
      </c>
      <c r="G85" s="247"/>
    </row>
    <row r="86" spans="1:7" s="142" customFormat="1" x14ac:dyDescent="0.2">
      <c r="A86" s="111">
        <v>12</v>
      </c>
      <c r="B86" s="111"/>
      <c r="C86" s="129">
        <v>3132</v>
      </c>
      <c r="D86" s="122" t="s">
        <v>25</v>
      </c>
      <c r="E86" s="187" t="s">
        <v>902</v>
      </c>
      <c r="F86" s="275">
        <v>200</v>
      </c>
      <c r="G86" s="247"/>
    </row>
    <row r="87" spans="1:7" s="142" customFormat="1" x14ac:dyDescent="0.2">
      <c r="A87" s="111">
        <v>12</v>
      </c>
      <c r="B87" s="111"/>
      <c r="C87" s="129">
        <v>3211</v>
      </c>
      <c r="D87" s="122" t="s">
        <v>25</v>
      </c>
      <c r="E87" s="187" t="s">
        <v>902</v>
      </c>
      <c r="F87" s="275">
        <v>500</v>
      </c>
      <c r="G87" s="247"/>
    </row>
    <row r="88" spans="1:7" s="142" customFormat="1" x14ac:dyDescent="0.2">
      <c r="A88" s="111">
        <v>12</v>
      </c>
      <c r="B88" s="111"/>
      <c r="C88" s="123">
        <v>3233</v>
      </c>
      <c r="D88" s="122" t="s">
        <v>25</v>
      </c>
      <c r="E88" s="273" t="s">
        <v>902</v>
      </c>
      <c r="F88" s="275">
        <v>100</v>
      </c>
      <c r="G88" s="247"/>
    </row>
    <row r="89" spans="1:7" s="142" customFormat="1" x14ac:dyDescent="0.2">
      <c r="A89" s="111">
        <v>12</v>
      </c>
      <c r="B89" s="111"/>
      <c r="C89" s="123">
        <v>3235</v>
      </c>
      <c r="D89" s="122" t="s">
        <v>25</v>
      </c>
      <c r="E89" s="273" t="s">
        <v>902</v>
      </c>
      <c r="F89" s="275">
        <v>250</v>
      </c>
      <c r="G89" s="247"/>
    </row>
    <row r="90" spans="1:7" s="142" customFormat="1" x14ac:dyDescent="0.2">
      <c r="A90" s="111">
        <v>12</v>
      </c>
      <c r="B90" s="111"/>
      <c r="C90" s="123">
        <v>3239</v>
      </c>
      <c r="D90" s="122" t="s">
        <v>25</v>
      </c>
      <c r="E90" s="273" t="s">
        <v>902</v>
      </c>
      <c r="F90" s="275">
        <v>50</v>
      </c>
      <c r="G90" s="247"/>
    </row>
    <row r="91" spans="1:7" s="142" customFormat="1" x14ac:dyDescent="0.2">
      <c r="A91" s="111">
        <v>12</v>
      </c>
      <c r="B91" s="111"/>
      <c r="C91" s="129">
        <v>3293</v>
      </c>
      <c r="D91" s="122" t="s">
        <v>25</v>
      </c>
      <c r="E91" s="187" t="s">
        <v>902</v>
      </c>
      <c r="F91" s="275">
        <v>450</v>
      </c>
      <c r="G91" s="247"/>
    </row>
    <row r="92" spans="1:7" s="142" customFormat="1" x14ac:dyDescent="0.2">
      <c r="A92" s="111">
        <v>12</v>
      </c>
      <c r="B92" s="111"/>
      <c r="C92" s="129">
        <v>4221</v>
      </c>
      <c r="D92" s="122" t="s">
        <v>25</v>
      </c>
      <c r="E92" s="187" t="s">
        <v>902</v>
      </c>
      <c r="F92" s="275">
        <v>150</v>
      </c>
      <c r="G92" s="247"/>
    </row>
    <row r="93" spans="1:7" s="142" customFormat="1" x14ac:dyDescent="0.2">
      <c r="A93" s="111">
        <v>11</v>
      </c>
      <c r="B93" s="111"/>
      <c r="C93" s="129">
        <v>3722</v>
      </c>
      <c r="D93" s="122" t="s">
        <v>24</v>
      </c>
      <c r="E93" s="187" t="s">
        <v>379</v>
      </c>
      <c r="F93" s="275">
        <v>164877</v>
      </c>
      <c r="G93" s="247"/>
    </row>
    <row r="94" spans="1:7" s="142" customFormat="1" x14ac:dyDescent="0.2">
      <c r="A94" s="111">
        <v>11</v>
      </c>
      <c r="B94" s="111"/>
      <c r="C94" s="123">
        <v>3522</v>
      </c>
      <c r="D94" s="122" t="s">
        <v>24</v>
      </c>
      <c r="E94" s="273" t="s">
        <v>174</v>
      </c>
      <c r="F94" s="275">
        <v>215983</v>
      </c>
      <c r="G94" s="247"/>
    </row>
    <row r="95" spans="1:7" s="142" customFormat="1" x14ac:dyDescent="0.2">
      <c r="A95" s="111">
        <v>11</v>
      </c>
      <c r="B95" s="111"/>
      <c r="C95" s="123">
        <v>3621</v>
      </c>
      <c r="D95" s="122" t="s">
        <v>24</v>
      </c>
      <c r="E95" s="273" t="s">
        <v>106</v>
      </c>
      <c r="F95" s="275">
        <v>26500</v>
      </c>
      <c r="G95" s="247"/>
    </row>
    <row r="96" spans="1:7" s="142" customFormat="1" x14ac:dyDescent="0.2">
      <c r="A96" s="111">
        <v>11</v>
      </c>
      <c r="B96" s="111"/>
      <c r="C96" s="123">
        <v>3522</v>
      </c>
      <c r="D96" s="122" t="s">
        <v>24</v>
      </c>
      <c r="E96" s="273" t="s">
        <v>677</v>
      </c>
      <c r="F96" s="275">
        <v>500</v>
      </c>
      <c r="G96" s="247"/>
    </row>
    <row r="97" spans="1:7" s="142" customFormat="1" x14ac:dyDescent="0.2">
      <c r="A97" s="111">
        <v>11</v>
      </c>
      <c r="B97" s="111"/>
      <c r="C97" s="129">
        <v>3237</v>
      </c>
      <c r="D97" s="122" t="s">
        <v>24</v>
      </c>
      <c r="E97" s="187" t="s">
        <v>1005</v>
      </c>
      <c r="F97" s="275">
        <v>10000</v>
      </c>
      <c r="G97" s="247"/>
    </row>
    <row r="98" spans="1:7" s="142" customFormat="1" x14ac:dyDescent="0.2">
      <c r="A98" s="111">
        <v>11</v>
      </c>
      <c r="B98" s="111"/>
      <c r="C98" s="129">
        <v>3294</v>
      </c>
      <c r="D98" s="122" t="s">
        <v>24</v>
      </c>
      <c r="E98" s="187" t="s">
        <v>1005</v>
      </c>
      <c r="F98" s="275">
        <v>5000</v>
      </c>
      <c r="G98" s="247"/>
    </row>
    <row r="99" spans="1:7" s="142" customFormat="1" x14ac:dyDescent="0.2">
      <c r="A99" s="111">
        <v>11</v>
      </c>
      <c r="B99" s="111"/>
      <c r="C99" s="129">
        <v>3631</v>
      </c>
      <c r="D99" s="122" t="s">
        <v>24</v>
      </c>
      <c r="E99" s="187" t="s">
        <v>853</v>
      </c>
      <c r="F99" s="275">
        <v>650000</v>
      </c>
      <c r="G99" s="247"/>
    </row>
    <row r="100" spans="1:7" s="142" customFormat="1" x14ac:dyDescent="0.2">
      <c r="A100" s="111">
        <v>11</v>
      </c>
      <c r="B100" s="111"/>
      <c r="C100" s="123">
        <v>3631</v>
      </c>
      <c r="D100" s="122" t="s">
        <v>24</v>
      </c>
      <c r="E100" s="273" t="s">
        <v>855</v>
      </c>
      <c r="F100" s="275">
        <v>3750</v>
      </c>
      <c r="G100" s="247"/>
    </row>
    <row r="101" spans="1:7" s="142" customFormat="1" x14ac:dyDescent="0.2">
      <c r="A101" s="111">
        <v>11</v>
      </c>
      <c r="B101" s="111"/>
      <c r="C101" s="123">
        <v>3721</v>
      </c>
      <c r="D101" s="122" t="s">
        <v>24</v>
      </c>
      <c r="E101" s="273" t="s">
        <v>855</v>
      </c>
      <c r="F101" s="275">
        <v>500</v>
      </c>
      <c r="G101" s="247"/>
    </row>
    <row r="102" spans="1:7" s="142" customFormat="1" x14ac:dyDescent="0.2">
      <c r="A102" s="111">
        <v>11</v>
      </c>
      <c r="B102" s="111"/>
      <c r="C102" s="123">
        <v>3225</v>
      </c>
      <c r="D102" s="122" t="s">
        <v>24</v>
      </c>
      <c r="E102" s="273" t="s">
        <v>102</v>
      </c>
      <c r="F102" s="275">
        <v>4875</v>
      </c>
      <c r="G102" s="247"/>
    </row>
    <row r="103" spans="1:7" s="142" customFormat="1" x14ac:dyDescent="0.2">
      <c r="A103" s="111">
        <v>11</v>
      </c>
      <c r="B103" s="111"/>
      <c r="C103" s="129">
        <v>3227</v>
      </c>
      <c r="D103" s="122" t="s">
        <v>24</v>
      </c>
      <c r="E103" s="187" t="s">
        <v>102</v>
      </c>
      <c r="F103" s="275">
        <v>10375</v>
      </c>
      <c r="G103" s="247"/>
    </row>
    <row r="104" spans="1:7" s="142" customFormat="1" x14ac:dyDescent="0.2">
      <c r="A104" s="111">
        <v>11</v>
      </c>
      <c r="B104" s="111"/>
      <c r="C104" s="129">
        <v>3235</v>
      </c>
      <c r="D104" s="122" t="s">
        <v>24</v>
      </c>
      <c r="E104" s="187" t="s">
        <v>102</v>
      </c>
      <c r="F104" s="275">
        <v>4750</v>
      </c>
      <c r="G104" s="247"/>
    </row>
    <row r="105" spans="1:7" s="142" customFormat="1" x14ac:dyDescent="0.2">
      <c r="A105" s="111">
        <v>11</v>
      </c>
      <c r="B105" s="111"/>
      <c r="C105" s="129">
        <v>3238</v>
      </c>
      <c r="D105" s="122" t="s">
        <v>24</v>
      </c>
      <c r="E105" s="187" t="s">
        <v>102</v>
      </c>
      <c r="F105" s="275">
        <v>38000</v>
      </c>
      <c r="G105" s="247"/>
    </row>
    <row r="106" spans="1:7" s="142" customFormat="1" x14ac:dyDescent="0.2">
      <c r="A106" s="111">
        <v>11</v>
      </c>
      <c r="B106" s="111"/>
      <c r="C106" s="123">
        <v>4221</v>
      </c>
      <c r="D106" s="122" t="s">
        <v>24</v>
      </c>
      <c r="E106" s="273" t="s">
        <v>102</v>
      </c>
      <c r="F106" s="275">
        <v>950</v>
      </c>
      <c r="G106" s="247"/>
    </row>
    <row r="107" spans="1:7" s="142" customFormat="1" x14ac:dyDescent="0.2">
      <c r="A107" s="111">
        <v>11</v>
      </c>
      <c r="B107" s="111"/>
      <c r="C107" s="123">
        <v>4222</v>
      </c>
      <c r="D107" s="122" t="s">
        <v>24</v>
      </c>
      <c r="E107" s="273" t="s">
        <v>102</v>
      </c>
      <c r="F107" s="275">
        <v>475</v>
      </c>
      <c r="G107" s="247"/>
    </row>
    <row r="108" spans="1:7" s="142" customFormat="1" x14ac:dyDescent="0.2">
      <c r="A108" s="111">
        <v>11</v>
      </c>
      <c r="B108" s="111"/>
      <c r="C108" s="123">
        <v>4223</v>
      </c>
      <c r="D108" s="122" t="s">
        <v>24</v>
      </c>
      <c r="E108" s="273" t="s">
        <v>102</v>
      </c>
      <c r="F108" s="275">
        <v>475</v>
      </c>
      <c r="G108" s="247"/>
    </row>
    <row r="109" spans="1:7" s="142" customFormat="1" x14ac:dyDescent="0.2">
      <c r="A109" s="111">
        <v>11</v>
      </c>
      <c r="B109" s="111"/>
      <c r="C109" s="129">
        <v>3632</v>
      </c>
      <c r="D109" s="122" t="s">
        <v>27</v>
      </c>
      <c r="E109" s="187" t="s">
        <v>604</v>
      </c>
      <c r="F109" s="275">
        <v>2097950</v>
      </c>
      <c r="G109" s="247"/>
    </row>
    <row r="110" spans="1:7" s="142" customFormat="1" x14ac:dyDescent="0.2">
      <c r="A110" s="111">
        <v>11</v>
      </c>
      <c r="B110" s="111"/>
      <c r="C110" s="129">
        <v>3632</v>
      </c>
      <c r="D110" s="122" t="s">
        <v>27</v>
      </c>
      <c r="E110" s="187" t="s">
        <v>662</v>
      </c>
      <c r="F110" s="275">
        <v>4750000</v>
      </c>
      <c r="G110" s="247"/>
    </row>
    <row r="111" spans="1:7" s="142" customFormat="1" x14ac:dyDescent="0.2">
      <c r="A111" s="111">
        <v>12</v>
      </c>
      <c r="B111" s="111"/>
      <c r="C111" s="123">
        <v>3632</v>
      </c>
      <c r="D111" s="122" t="s">
        <v>27</v>
      </c>
      <c r="E111" s="273" t="s">
        <v>662</v>
      </c>
      <c r="F111" s="275">
        <v>2170000</v>
      </c>
      <c r="G111" s="247"/>
    </row>
    <row r="112" spans="1:7" s="142" customFormat="1" x14ac:dyDescent="0.2">
      <c r="A112" s="111">
        <v>11</v>
      </c>
      <c r="B112" s="111"/>
      <c r="C112" s="123">
        <v>3237</v>
      </c>
      <c r="D112" s="122" t="s">
        <v>27</v>
      </c>
      <c r="E112" s="273" t="s">
        <v>50</v>
      </c>
      <c r="F112" s="275">
        <v>150000</v>
      </c>
      <c r="G112" s="247"/>
    </row>
    <row r="113" spans="1:7" s="142" customFormat="1" x14ac:dyDescent="0.2">
      <c r="A113" s="111">
        <v>11</v>
      </c>
      <c r="B113" s="111"/>
      <c r="C113" s="129">
        <v>3231</v>
      </c>
      <c r="D113" s="122" t="s">
        <v>23</v>
      </c>
      <c r="E113" s="187" t="s">
        <v>15</v>
      </c>
      <c r="F113" s="275">
        <v>5000</v>
      </c>
      <c r="G113" s="247"/>
    </row>
    <row r="114" spans="1:7" s="142" customFormat="1" x14ac:dyDescent="0.2">
      <c r="A114" s="111">
        <v>11</v>
      </c>
      <c r="B114" s="111"/>
      <c r="C114" s="129">
        <v>3237</v>
      </c>
      <c r="D114" s="122" t="s">
        <v>23</v>
      </c>
      <c r="E114" s="187" t="s">
        <v>15</v>
      </c>
      <c r="F114" s="275">
        <v>4500</v>
      </c>
      <c r="G114" s="247"/>
    </row>
    <row r="115" spans="1:7" s="142" customFormat="1" x14ac:dyDescent="0.2">
      <c r="A115" s="111">
        <v>11</v>
      </c>
      <c r="B115" s="111"/>
      <c r="C115" s="129">
        <v>3291</v>
      </c>
      <c r="D115" s="122" t="s">
        <v>23</v>
      </c>
      <c r="E115" s="187" t="s">
        <v>15</v>
      </c>
      <c r="F115" s="275">
        <v>3000</v>
      </c>
      <c r="G115" s="247"/>
    </row>
    <row r="116" spans="1:7" s="142" customFormat="1" x14ac:dyDescent="0.2">
      <c r="A116" s="111">
        <v>11</v>
      </c>
      <c r="B116" s="111"/>
      <c r="C116" s="123">
        <v>3294</v>
      </c>
      <c r="D116" s="122" t="s">
        <v>23</v>
      </c>
      <c r="E116" s="273" t="s">
        <v>15</v>
      </c>
      <c r="F116" s="275">
        <v>42500</v>
      </c>
      <c r="G116" s="247"/>
    </row>
    <row r="117" spans="1:7" s="142" customFormat="1" x14ac:dyDescent="0.2">
      <c r="A117" s="111">
        <v>11</v>
      </c>
      <c r="B117" s="111"/>
      <c r="C117" s="123">
        <v>3299</v>
      </c>
      <c r="D117" s="122" t="s">
        <v>23</v>
      </c>
      <c r="E117" s="273" t="s">
        <v>605</v>
      </c>
      <c r="F117" s="275">
        <v>465460</v>
      </c>
      <c r="G117" s="247"/>
    </row>
    <row r="118" spans="1:7" s="142" customFormat="1" x14ac:dyDescent="0.2">
      <c r="A118" s="111">
        <v>11</v>
      </c>
      <c r="B118" s="111"/>
      <c r="C118" s="129">
        <v>3221</v>
      </c>
      <c r="D118" s="122" t="s">
        <v>18</v>
      </c>
      <c r="E118" s="187" t="s">
        <v>623</v>
      </c>
      <c r="F118" s="275">
        <v>50</v>
      </c>
      <c r="G118" s="247"/>
    </row>
    <row r="119" spans="1:7" s="142" customFormat="1" x14ac:dyDescent="0.2">
      <c r="A119" s="111">
        <v>11</v>
      </c>
      <c r="B119" s="111"/>
      <c r="C119" s="129">
        <v>3223</v>
      </c>
      <c r="D119" s="122" t="s">
        <v>18</v>
      </c>
      <c r="E119" s="187" t="s">
        <v>623</v>
      </c>
      <c r="F119" s="275">
        <v>50</v>
      </c>
      <c r="G119" s="247"/>
    </row>
    <row r="120" spans="1:7" s="142" customFormat="1" x14ac:dyDescent="0.2">
      <c r="A120" s="111">
        <v>11</v>
      </c>
      <c r="B120" s="111"/>
      <c r="C120" s="129">
        <v>3231</v>
      </c>
      <c r="D120" s="122" t="s">
        <v>18</v>
      </c>
      <c r="E120" s="187" t="s">
        <v>623</v>
      </c>
      <c r="F120" s="275">
        <v>50</v>
      </c>
      <c r="G120" s="247"/>
    </row>
    <row r="121" spans="1:7" s="142" customFormat="1" x14ac:dyDescent="0.2">
      <c r="A121" s="111">
        <v>11</v>
      </c>
      <c r="B121" s="111"/>
      <c r="C121" s="123">
        <v>3232</v>
      </c>
      <c r="D121" s="122" t="s">
        <v>18</v>
      </c>
      <c r="E121" s="273" t="s">
        <v>623</v>
      </c>
      <c r="F121" s="275">
        <v>50</v>
      </c>
      <c r="G121" s="247"/>
    </row>
    <row r="122" spans="1:7" s="142" customFormat="1" x14ac:dyDescent="0.2">
      <c r="A122" s="111">
        <v>11</v>
      </c>
      <c r="B122" s="111"/>
      <c r="C122" s="123">
        <v>3233</v>
      </c>
      <c r="D122" s="122" t="s">
        <v>18</v>
      </c>
      <c r="E122" s="273" t="s">
        <v>623</v>
      </c>
      <c r="F122" s="275">
        <v>50</v>
      </c>
      <c r="G122" s="247"/>
    </row>
    <row r="123" spans="1:7" s="142" customFormat="1" x14ac:dyDescent="0.2">
      <c r="A123" s="111">
        <v>11</v>
      </c>
      <c r="B123" s="111"/>
      <c r="C123" s="123">
        <v>3234</v>
      </c>
      <c r="D123" s="122" t="s">
        <v>18</v>
      </c>
      <c r="E123" s="273" t="s">
        <v>623</v>
      </c>
      <c r="F123" s="275">
        <v>50</v>
      </c>
      <c r="G123" s="247"/>
    </row>
    <row r="124" spans="1:7" s="142" customFormat="1" x14ac:dyDescent="0.2">
      <c r="A124" s="111">
        <v>11</v>
      </c>
      <c r="B124" s="111"/>
      <c r="C124" s="129">
        <v>3235</v>
      </c>
      <c r="D124" s="122" t="s">
        <v>18</v>
      </c>
      <c r="E124" s="187" t="s">
        <v>623</v>
      </c>
      <c r="F124" s="275">
        <v>50</v>
      </c>
      <c r="G124" s="247"/>
    </row>
    <row r="125" spans="1:7" s="142" customFormat="1" x14ac:dyDescent="0.2">
      <c r="A125" s="111">
        <v>11</v>
      </c>
      <c r="B125" s="111"/>
      <c r="C125" s="129">
        <v>3238</v>
      </c>
      <c r="D125" s="122" t="s">
        <v>18</v>
      </c>
      <c r="E125" s="187" t="s">
        <v>623</v>
      </c>
      <c r="F125" s="275">
        <v>50</v>
      </c>
      <c r="G125" s="247"/>
    </row>
    <row r="126" spans="1:7" s="142" customFormat="1" x14ac:dyDescent="0.2">
      <c r="A126" s="111">
        <v>11</v>
      </c>
      <c r="B126" s="111"/>
      <c r="C126" s="129">
        <v>3239</v>
      </c>
      <c r="D126" s="122" t="s">
        <v>18</v>
      </c>
      <c r="E126" s="187" t="s">
        <v>623</v>
      </c>
      <c r="F126" s="275">
        <v>50</v>
      </c>
      <c r="G126" s="247"/>
    </row>
    <row r="127" spans="1:7" s="142" customFormat="1" x14ac:dyDescent="0.2">
      <c r="A127" s="111">
        <v>11</v>
      </c>
      <c r="B127" s="111"/>
      <c r="C127" s="123">
        <v>3293</v>
      </c>
      <c r="D127" s="122" t="s">
        <v>18</v>
      </c>
      <c r="E127" s="273" t="s">
        <v>623</v>
      </c>
      <c r="F127" s="275">
        <v>50</v>
      </c>
      <c r="G127" s="247"/>
    </row>
    <row r="128" spans="1:7" s="142" customFormat="1" x14ac:dyDescent="0.2">
      <c r="A128" s="111">
        <v>12</v>
      </c>
      <c r="B128" s="111"/>
      <c r="C128" s="123">
        <v>3211</v>
      </c>
      <c r="D128" s="122" t="s">
        <v>18</v>
      </c>
      <c r="E128" s="273" t="s">
        <v>623</v>
      </c>
      <c r="F128" s="275">
        <v>7000</v>
      </c>
      <c r="G128" s="247"/>
    </row>
    <row r="129" spans="1:7" s="142" customFormat="1" x14ac:dyDescent="0.2">
      <c r="A129" s="111">
        <v>12</v>
      </c>
      <c r="B129" s="111"/>
      <c r="C129" s="123">
        <v>3233</v>
      </c>
      <c r="D129" s="122" t="s">
        <v>18</v>
      </c>
      <c r="E129" s="273" t="s">
        <v>623</v>
      </c>
      <c r="F129" s="275">
        <v>19000</v>
      </c>
      <c r="G129" s="247"/>
    </row>
    <row r="130" spans="1:7" s="142" customFormat="1" x14ac:dyDescent="0.2">
      <c r="A130" s="111">
        <v>12</v>
      </c>
      <c r="B130" s="111"/>
      <c r="C130" s="129">
        <v>3237</v>
      </c>
      <c r="D130" s="122" t="s">
        <v>25</v>
      </c>
      <c r="E130" s="187" t="s">
        <v>623</v>
      </c>
      <c r="F130" s="275">
        <v>8000</v>
      </c>
      <c r="G130" s="247"/>
    </row>
    <row r="131" spans="1:7" s="142" customFormat="1" x14ac:dyDescent="0.2">
      <c r="A131" s="111">
        <v>12</v>
      </c>
      <c r="B131" s="111"/>
      <c r="C131" s="129">
        <v>3293</v>
      </c>
      <c r="D131" s="122" t="s">
        <v>18</v>
      </c>
      <c r="E131" s="187" t="s">
        <v>623</v>
      </c>
      <c r="F131" s="275">
        <v>1050</v>
      </c>
      <c r="G131" s="247"/>
    </row>
    <row r="132" spans="1:7" s="142" customFormat="1" x14ac:dyDescent="0.2">
      <c r="A132" s="111">
        <v>12</v>
      </c>
      <c r="B132" s="111"/>
      <c r="C132" s="123">
        <v>3721</v>
      </c>
      <c r="D132" s="122" t="s">
        <v>18</v>
      </c>
      <c r="E132" s="273" t="s">
        <v>623</v>
      </c>
      <c r="F132" s="275">
        <v>50</v>
      </c>
      <c r="G132" s="247"/>
    </row>
    <row r="133" spans="1:7" s="142" customFormat="1" x14ac:dyDescent="0.2">
      <c r="A133" s="111">
        <v>12</v>
      </c>
      <c r="B133" s="111"/>
      <c r="C133" s="123">
        <v>3861</v>
      </c>
      <c r="D133" s="122" t="s">
        <v>27</v>
      </c>
      <c r="E133" s="273" t="s">
        <v>623</v>
      </c>
      <c r="F133" s="275">
        <v>2000</v>
      </c>
      <c r="G133" s="247"/>
    </row>
    <row r="134" spans="1:7" s="142" customFormat="1" x14ac:dyDescent="0.2">
      <c r="A134" s="111">
        <v>12</v>
      </c>
      <c r="B134" s="111"/>
      <c r="C134" s="123">
        <v>4123</v>
      </c>
      <c r="D134" s="122" t="s">
        <v>18</v>
      </c>
      <c r="E134" s="273" t="s">
        <v>623</v>
      </c>
      <c r="F134" s="275">
        <v>50</v>
      </c>
      <c r="G134" s="247"/>
    </row>
    <row r="135" spans="1:7" s="142" customFormat="1" x14ac:dyDescent="0.2">
      <c r="A135" s="111">
        <v>12</v>
      </c>
      <c r="B135" s="111"/>
      <c r="C135" s="129">
        <v>4126</v>
      </c>
      <c r="D135" s="122" t="s">
        <v>18</v>
      </c>
      <c r="E135" s="187" t="s">
        <v>623</v>
      </c>
      <c r="F135" s="275">
        <v>50</v>
      </c>
      <c r="G135" s="247"/>
    </row>
    <row r="136" spans="1:7" s="142" customFormat="1" x14ac:dyDescent="0.2">
      <c r="A136" s="111">
        <v>12</v>
      </c>
      <c r="B136" s="111"/>
      <c r="C136" s="129">
        <v>4214</v>
      </c>
      <c r="D136" s="122" t="s">
        <v>25</v>
      </c>
      <c r="E136" s="187" t="s">
        <v>623</v>
      </c>
      <c r="F136" s="275">
        <v>214350</v>
      </c>
      <c r="G136" s="247"/>
    </row>
    <row r="137" spans="1:7" s="142" customFormat="1" x14ac:dyDescent="0.2">
      <c r="A137" s="111">
        <v>12</v>
      </c>
      <c r="B137" s="111"/>
      <c r="C137" s="129">
        <v>4222</v>
      </c>
      <c r="D137" s="122" t="s">
        <v>18</v>
      </c>
      <c r="E137" s="187" t="s">
        <v>623</v>
      </c>
      <c r="F137" s="275">
        <v>50</v>
      </c>
      <c r="G137" s="247"/>
    </row>
    <row r="138" spans="1:7" s="142" customFormat="1" x14ac:dyDescent="0.2">
      <c r="A138" s="111">
        <v>12</v>
      </c>
      <c r="B138" s="111"/>
      <c r="C138" s="123">
        <v>4227</v>
      </c>
      <c r="D138" s="122" t="s">
        <v>18</v>
      </c>
      <c r="E138" s="273" t="s">
        <v>623</v>
      </c>
      <c r="F138" s="275">
        <v>50</v>
      </c>
      <c r="G138" s="247"/>
    </row>
    <row r="139" spans="1:7" s="142" customFormat="1" x14ac:dyDescent="0.2">
      <c r="A139" s="111">
        <v>12</v>
      </c>
      <c r="B139" s="111"/>
      <c r="C139" s="123">
        <v>4511</v>
      </c>
      <c r="D139" s="122" t="s">
        <v>18</v>
      </c>
      <c r="E139" s="273" t="s">
        <v>623</v>
      </c>
      <c r="F139" s="275">
        <v>50</v>
      </c>
      <c r="G139" s="247"/>
    </row>
    <row r="140" spans="1:7" s="142" customFormat="1" x14ac:dyDescent="0.2">
      <c r="A140" s="111">
        <v>12</v>
      </c>
      <c r="B140" s="111"/>
      <c r="C140" s="123">
        <v>4521</v>
      </c>
      <c r="D140" s="122" t="s">
        <v>18</v>
      </c>
      <c r="E140" s="273" t="s">
        <v>623</v>
      </c>
      <c r="F140" s="275">
        <v>50</v>
      </c>
      <c r="G140" s="247"/>
    </row>
    <row r="141" spans="1:7" s="142" customFormat="1" x14ac:dyDescent="0.2">
      <c r="A141" s="111">
        <v>12</v>
      </c>
      <c r="B141" s="111"/>
      <c r="C141" s="129">
        <v>3512</v>
      </c>
      <c r="D141" s="122" t="s">
        <v>26</v>
      </c>
      <c r="E141" s="187" t="s">
        <v>626</v>
      </c>
      <c r="F141" s="275">
        <v>11221</v>
      </c>
      <c r="G141" s="247"/>
    </row>
    <row r="142" spans="1:7" s="142" customFormat="1" x14ac:dyDescent="0.2">
      <c r="A142" s="111">
        <v>11</v>
      </c>
      <c r="B142" s="111"/>
      <c r="C142" s="129">
        <v>3111</v>
      </c>
      <c r="D142" s="122" t="s">
        <v>18</v>
      </c>
      <c r="E142" s="187" t="s">
        <v>625</v>
      </c>
      <c r="F142" s="275">
        <v>50</v>
      </c>
      <c r="G142" s="247"/>
    </row>
    <row r="143" spans="1:7" s="142" customFormat="1" x14ac:dyDescent="0.2">
      <c r="A143" s="111">
        <v>11</v>
      </c>
      <c r="B143" s="111"/>
      <c r="C143" s="129">
        <v>3113</v>
      </c>
      <c r="D143" s="122" t="s">
        <v>18</v>
      </c>
      <c r="E143" s="187" t="s">
        <v>625</v>
      </c>
      <c r="F143" s="275">
        <v>50</v>
      </c>
      <c r="G143" s="247"/>
    </row>
    <row r="144" spans="1:7" s="142" customFormat="1" x14ac:dyDescent="0.2">
      <c r="A144" s="111">
        <v>11</v>
      </c>
      <c r="B144" s="111"/>
      <c r="C144" s="123">
        <v>3121</v>
      </c>
      <c r="D144" s="122" t="s">
        <v>18</v>
      </c>
      <c r="E144" s="273" t="s">
        <v>625</v>
      </c>
      <c r="F144" s="275">
        <v>50</v>
      </c>
      <c r="G144" s="247"/>
    </row>
    <row r="145" spans="1:7" s="142" customFormat="1" x14ac:dyDescent="0.2">
      <c r="A145" s="111">
        <v>11</v>
      </c>
      <c r="B145" s="111"/>
      <c r="C145" s="123">
        <v>3132</v>
      </c>
      <c r="D145" s="122" t="s">
        <v>18</v>
      </c>
      <c r="E145" s="273" t="s">
        <v>625</v>
      </c>
      <c r="F145" s="275">
        <v>50</v>
      </c>
      <c r="G145" s="247"/>
    </row>
    <row r="146" spans="1:7" s="142" customFormat="1" x14ac:dyDescent="0.2">
      <c r="A146" s="111">
        <v>11</v>
      </c>
      <c r="B146" s="111"/>
      <c r="C146" s="123">
        <v>3211</v>
      </c>
      <c r="D146" s="122" t="s">
        <v>18</v>
      </c>
      <c r="E146" s="273" t="s">
        <v>625</v>
      </c>
      <c r="F146" s="275">
        <v>2100</v>
      </c>
      <c r="G146" s="247"/>
    </row>
    <row r="147" spans="1:7" s="142" customFormat="1" x14ac:dyDescent="0.2">
      <c r="A147" s="111">
        <v>11</v>
      </c>
      <c r="B147" s="111"/>
      <c r="C147" s="129">
        <v>3212</v>
      </c>
      <c r="D147" s="122" t="s">
        <v>18</v>
      </c>
      <c r="E147" s="187" t="s">
        <v>625</v>
      </c>
      <c r="F147" s="275">
        <v>50</v>
      </c>
      <c r="G147" s="247"/>
    </row>
    <row r="148" spans="1:7" s="142" customFormat="1" x14ac:dyDescent="0.2">
      <c r="A148" s="111">
        <v>11</v>
      </c>
      <c r="B148" s="111"/>
      <c r="C148" s="129">
        <v>3213</v>
      </c>
      <c r="D148" s="122" t="s">
        <v>18</v>
      </c>
      <c r="E148" s="187" t="s">
        <v>625</v>
      </c>
      <c r="F148" s="275">
        <v>300</v>
      </c>
      <c r="G148" s="247"/>
    </row>
    <row r="149" spans="1:7" s="142" customFormat="1" x14ac:dyDescent="0.2">
      <c r="A149" s="111">
        <v>11</v>
      </c>
      <c r="B149" s="111"/>
      <c r="C149" s="129">
        <v>3221</v>
      </c>
      <c r="D149" s="122" t="s">
        <v>18</v>
      </c>
      <c r="E149" s="187" t="s">
        <v>625</v>
      </c>
      <c r="F149" s="275">
        <v>50</v>
      </c>
      <c r="G149" s="247"/>
    </row>
    <row r="150" spans="1:7" s="142" customFormat="1" x14ac:dyDescent="0.2">
      <c r="A150" s="111">
        <v>11</v>
      </c>
      <c r="B150" s="111"/>
      <c r="C150" s="123">
        <v>3231</v>
      </c>
      <c r="D150" s="122" t="s">
        <v>18</v>
      </c>
      <c r="E150" s="273" t="s">
        <v>625</v>
      </c>
      <c r="F150" s="275">
        <v>50</v>
      </c>
      <c r="G150" s="247"/>
    </row>
    <row r="151" spans="1:7" s="142" customFormat="1" x14ac:dyDescent="0.2">
      <c r="A151" s="111">
        <v>11</v>
      </c>
      <c r="B151" s="111"/>
      <c r="C151" s="123">
        <v>3235</v>
      </c>
      <c r="D151" s="122" t="s">
        <v>18</v>
      </c>
      <c r="E151" s="273" t="s">
        <v>625</v>
      </c>
      <c r="F151" s="275">
        <v>50</v>
      </c>
      <c r="G151" s="247"/>
    </row>
    <row r="152" spans="1:7" s="142" customFormat="1" x14ac:dyDescent="0.2">
      <c r="A152" s="111">
        <v>11</v>
      </c>
      <c r="B152" s="111"/>
      <c r="C152" s="123">
        <v>3237</v>
      </c>
      <c r="D152" s="122" t="s">
        <v>18</v>
      </c>
      <c r="E152" s="273" t="s">
        <v>625</v>
      </c>
      <c r="F152" s="275">
        <v>2300</v>
      </c>
      <c r="G152" s="247"/>
    </row>
    <row r="153" spans="1:7" s="142" customFormat="1" x14ac:dyDescent="0.2">
      <c r="A153" s="111">
        <v>11</v>
      </c>
      <c r="B153" s="111"/>
      <c r="C153" s="129">
        <v>3239</v>
      </c>
      <c r="D153" s="122" t="s">
        <v>18</v>
      </c>
      <c r="E153" s="187" t="s">
        <v>625</v>
      </c>
      <c r="F153" s="275">
        <v>50</v>
      </c>
      <c r="G153" s="247"/>
    </row>
    <row r="154" spans="1:7" s="142" customFormat="1" x14ac:dyDescent="0.2">
      <c r="A154" s="111">
        <v>11</v>
      </c>
      <c r="B154" s="111"/>
      <c r="C154" s="129">
        <v>3293</v>
      </c>
      <c r="D154" s="122" t="s">
        <v>18</v>
      </c>
      <c r="E154" s="187" t="s">
        <v>625</v>
      </c>
      <c r="F154" s="275">
        <v>50</v>
      </c>
      <c r="G154" s="247"/>
    </row>
    <row r="155" spans="1:7" s="142" customFormat="1" x14ac:dyDescent="0.2">
      <c r="A155" s="111">
        <v>11</v>
      </c>
      <c r="B155" s="111"/>
      <c r="C155" s="129">
        <v>4222</v>
      </c>
      <c r="D155" s="122" t="s">
        <v>18</v>
      </c>
      <c r="E155" s="187" t="s">
        <v>625</v>
      </c>
      <c r="F155" s="275">
        <v>50</v>
      </c>
      <c r="G155" s="247"/>
    </row>
    <row r="156" spans="1:7" s="142" customFormat="1" x14ac:dyDescent="0.2">
      <c r="A156" s="111">
        <v>11</v>
      </c>
      <c r="B156" s="111"/>
      <c r="C156" s="123">
        <v>4227</v>
      </c>
      <c r="D156" s="122" t="s">
        <v>18</v>
      </c>
      <c r="E156" s="273" t="s">
        <v>625</v>
      </c>
      <c r="F156" s="275">
        <v>50</v>
      </c>
      <c r="G156" s="247"/>
    </row>
    <row r="157" spans="1:7" s="142" customFormat="1" x14ac:dyDescent="0.2">
      <c r="A157" s="111">
        <v>11</v>
      </c>
      <c r="B157" s="111"/>
      <c r="C157" s="123">
        <v>3111</v>
      </c>
      <c r="D157" s="122" t="s">
        <v>18</v>
      </c>
      <c r="E157" s="273" t="s">
        <v>1008</v>
      </c>
      <c r="F157" s="275">
        <v>4500</v>
      </c>
      <c r="G157" s="247"/>
    </row>
    <row r="158" spans="1:7" s="142" customFormat="1" x14ac:dyDescent="0.2">
      <c r="A158" s="111">
        <v>11</v>
      </c>
      <c r="B158" s="111"/>
      <c r="C158" s="123">
        <v>3113</v>
      </c>
      <c r="D158" s="122" t="s">
        <v>18</v>
      </c>
      <c r="E158" s="273" t="s">
        <v>1008</v>
      </c>
      <c r="F158" s="275">
        <v>50</v>
      </c>
      <c r="G158" s="247"/>
    </row>
    <row r="159" spans="1:7" s="142" customFormat="1" x14ac:dyDescent="0.2">
      <c r="A159" s="111">
        <v>11</v>
      </c>
      <c r="B159" s="111"/>
      <c r="C159" s="129">
        <v>3121</v>
      </c>
      <c r="D159" s="122" t="s">
        <v>18</v>
      </c>
      <c r="E159" s="187" t="s">
        <v>1008</v>
      </c>
      <c r="F159" s="275">
        <v>450</v>
      </c>
      <c r="G159" s="247"/>
    </row>
    <row r="160" spans="1:7" s="142" customFormat="1" x14ac:dyDescent="0.2">
      <c r="A160" s="111">
        <v>11</v>
      </c>
      <c r="B160" s="111"/>
      <c r="C160" s="129">
        <v>3132</v>
      </c>
      <c r="D160" s="122" t="s">
        <v>18</v>
      </c>
      <c r="E160" s="187" t="s">
        <v>1008</v>
      </c>
      <c r="F160" s="275">
        <v>750</v>
      </c>
      <c r="G160" s="247"/>
    </row>
    <row r="161" spans="1:7" s="142" customFormat="1" x14ac:dyDescent="0.2">
      <c r="A161" s="111">
        <v>11</v>
      </c>
      <c r="B161" s="111"/>
      <c r="C161" s="129">
        <v>3211</v>
      </c>
      <c r="D161" s="122" t="s">
        <v>18</v>
      </c>
      <c r="E161" s="187" t="s">
        <v>1008</v>
      </c>
      <c r="F161" s="275">
        <v>200</v>
      </c>
      <c r="G161" s="247"/>
    </row>
    <row r="162" spans="1:7" s="142" customFormat="1" x14ac:dyDescent="0.2">
      <c r="A162" s="111">
        <v>11</v>
      </c>
      <c r="B162" s="111"/>
      <c r="C162" s="123">
        <v>3111</v>
      </c>
      <c r="D162" s="122" t="s">
        <v>25</v>
      </c>
      <c r="E162" s="273" t="s">
        <v>77</v>
      </c>
      <c r="F162" s="275">
        <v>750</v>
      </c>
      <c r="G162" s="247"/>
    </row>
    <row r="163" spans="1:7" s="142" customFormat="1" x14ac:dyDescent="0.2">
      <c r="A163" s="111">
        <v>11</v>
      </c>
      <c r="B163" s="111"/>
      <c r="C163" s="123">
        <v>3121</v>
      </c>
      <c r="D163" s="122" t="s">
        <v>25</v>
      </c>
      <c r="E163" s="273" t="s">
        <v>77</v>
      </c>
      <c r="F163" s="275">
        <v>3250</v>
      </c>
      <c r="G163" s="247"/>
    </row>
    <row r="164" spans="1:7" s="142" customFormat="1" x14ac:dyDescent="0.2">
      <c r="A164" s="111">
        <v>11</v>
      </c>
      <c r="B164" s="111"/>
      <c r="C164" s="123">
        <v>3132</v>
      </c>
      <c r="D164" s="122" t="s">
        <v>25</v>
      </c>
      <c r="E164" s="273" t="s">
        <v>77</v>
      </c>
      <c r="F164" s="275">
        <v>17000</v>
      </c>
      <c r="G164" s="247"/>
    </row>
    <row r="165" spans="1:7" s="142" customFormat="1" x14ac:dyDescent="0.2">
      <c r="A165" s="111">
        <v>11</v>
      </c>
      <c r="B165" s="111"/>
      <c r="C165" s="129">
        <v>3241</v>
      </c>
      <c r="D165" s="122" t="s">
        <v>25</v>
      </c>
      <c r="E165" s="187" t="s">
        <v>77</v>
      </c>
      <c r="F165" s="275">
        <v>200</v>
      </c>
      <c r="G165" s="247"/>
    </row>
    <row r="166" spans="1:7" s="142" customFormat="1" x14ac:dyDescent="0.2">
      <c r="A166" s="111">
        <v>11</v>
      </c>
      <c r="B166" s="111"/>
      <c r="C166" s="129">
        <v>3291</v>
      </c>
      <c r="D166" s="122" t="s">
        <v>25</v>
      </c>
      <c r="E166" s="187" t="s">
        <v>77</v>
      </c>
      <c r="F166" s="275">
        <v>8000</v>
      </c>
      <c r="G166" s="247"/>
    </row>
    <row r="167" spans="1:7" s="142" customFormat="1" x14ac:dyDescent="0.2">
      <c r="A167" s="111">
        <v>11</v>
      </c>
      <c r="B167" s="111"/>
      <c r="C167" s="129">
        <v>3296</v>
      </c>
      <c r="D167" s="122" t="s">
        <v>25</v>
      </c>
      <c r="E167" s="187" t="s">
        <v>77</v>
      </c>
      <c r="F167" s="275">
        <v>250</v>
      </c>
      <c r="G167" s="247"/>
    </row>
    <row r="168" spans="1:7" s="142" customFormat="1" x14ac:dyDescent="0.2">
      <c r="A168" s="111">
        <v>11</v>
      </c>
      <c r="B168" s="111"/>
      <c r="C168" s="123">
        <v>3433</v>
      </c>
      <c r="D168" s="122" t="s">
        <v>25</v>
      </c>
      <c r="E168" s="273" t="s">
        <v>77</v>
      </c>
      <c r="F168" s="275">
        <v>100</v>
      </c>
      <c r="G168" s="247"/>
    </row>
    <row r="169" spans="1:7" s="142" customFormat="1" x14ac:dyDescent="0.2">
      <c r="A169" s="111">
        <v>11</v>
      </c>
      <c r="B169" s="111"/>
      <c r="C169" s="123">
        <v>4262</v>
      </c>
      <c r="D169" s="122" t="s">
        <v>25</v>
      </c>
      <c r="E169" s="273" t="s">
        <v>77</v>
      </c>
      <c r="F169" s="275">
        <v>100</v>
      </c>
      <c r="G169" s="247"/>
    </row>
    <row r="170" spans="1:7" s="142" customFormat="1" x14ac:dyDescent="0.2">
      <c r="A170" s="111">
        <v>11</v>
      </c>
      <c r="B170" s="111"/>
      <c r="C170" s="123">
        <v>3512</v>
      </c>
      <c r="D170" s="122" t="s">
        <v>25</v>
      </c>
      <c r="E170" s="273" t="s">
        <v>175</v>
      </c>
      <c r="F170" s="275">
        <v>2370000</v>
      </c>
      <c r="G170" s="247"/>
    </row>
    <row r="171" spans="1:7" s="142" customFormat="1" x14ac:dyDescent="0.2">
      <c r="A171" s="111">
        <v>11</v>
      </c>
      <c r="B171" s="111"/>
      <c r="C171" s="129">
        <v>3522</v>
      </c>
      <c r="D171" s="122" t="s">
        <v>25</v>
      </c>
      <c r="E171" s="187" t="s">
        <v>175</v>
      </c>
      <c r="F171" s="275">
        <v>740000</v>
      </c>
      <c r="G171" s="247"/>
    </row>
    <row r="172" spans="1:7" s="142" customFormat="1" x14ac:dyDescent="0.2">
      <c r="A172" s="111">
        <v>11</v>
      </c>
      <c r="B172" s="111"/>
      <c r="C172" s="129">
        <v>3235</v>
      </c>
      <c r="D172" s="122" t="s">
        <v>25</v>
      </c>
      <c r="E172" s="187" t="s">
        <v>378</v>
      </c>
      <c r="F172" s="275">
        <v>250</v>
      </c>
      <c r="G172" s="247"/>
    </row>
    <row r="173" spans="1:7" s="142" customFormat="1" x14ac:dyDescent="0.2">
      <c r="A173" s="111">
        <v>11</v>
      </c>
      <c r="B173" s="111"/>
      <c r="C173" s="129">
        <v>3292</v>
      </c>
      <c r="D173" s="122" t="s">
        <v>25</v>
      </c>
      <c r="E173" s="187" t="s">
        <v>378</v>
      </c>
      <c r="F173" s="275">
        <v>900</v>
      </c>
      <c r="G173" s="247"/>
    </row>
    <row r="174" spans="1:7" s="142" customFormat="1" x14ac:dyDescent="0.2">
      <c r="A174" s="111">
        <v>11</v>
      </c>
      <c r="B174" s="111"/>
      <c r="C174" s="123">
        <v>3299</v>
      </c>
      <c r="D174" s="122" t="s">
        <v>25</v>
      </c>
      <c r="E174" s="273" t="s">
        <v>378</v>
      </c>
      <c r="F174" s="275">
        <v>100</v>
      </c>
      <c r="G174" s="247"/>
    </row>
    <row r="175" spans="1:7" s="142" customFormat="1" x14ac:dyDescent="0.2">
      <c r="A175" s="111">
        <v>11</v>
      </c>
      <c r="B175" s="111"/>
      <c r="C175" s="123">
        <v>3111</v>
      </c>
      <c r="D175" s="122" t="s">
        <v>27</v>
      </c>
      <c r="E175" s="273" t="s">
        <v>227</v>
      </c>
      <c r="F175" s="275">
        <v>165550</v>
      </c>
      <c r="G175" s="247"/>
    </row>
    <row r="176" spans="1:7" s="142" customFormat="1" x14ac:dyDescent="0.2">
      <c r="A176" s="111">
        <v>11</v>
      </c>
      <c r="B176" s="111"/>
      <c r="C176" s="129">
        <v>3132</v>
      </c>
      <c r="D176" s="122" t="s">
        <v>27</v>
      </c>
      <c r="E176" s="187" t="s">
        <v>227</v>
      </c>
      <c r="F176" s="275">
        <v>25364</v>
      </c>
      <c r="G176" s="247"/>
    </row>
    <row r="177" spans="1:7" s="142" customFormat="1" x14ac:dyDescent="0.2">
      <c r="A177" s="111">
        <v>11</v>
      </c>
      <c r="B177" s="111"/>
      <c r="C177" s="129">
        <v>3238</v>
      </c>
      <c r="D177" s="122" t="s">
        <v>27</v>
      </c>
      <c r="E177" s="187" t="s">
        <v>267</v>
      </c>
      <c r="F177" s="275">
        <v>1500</v>
      </c>
      <c r="G177" s="247"/>
    </row>
    <row r="178" spans="1:7" s="142" customFormat="1" x14ac:dyDescent="0.2">
      <c r="A178" s="111">
        <v>11</v>
      </c>
      <c r="B178" s="111"/>
      <c r="C178" s="129">
        <v>4123</v>
      </c>
      <c r="D178" s="122" t="s">
        <v>27</v>
      </c>
      <c r="E178" s="187" t="s">
        <v>267</v>
      </c>
      <c r="F178" s="275">
        <v>1250</v>
      </c>
      <c r="G178" s="247"/>
    </row>
    <row r="179" spans="1:7" s="142" customFormat="1" x14ac:dyDescent="0.2">
      <c r="A179" s="111">
        <v>11</v>
      </c>
      <c r="B179" s="111"/>
      <c r="C179" s="123">
        <v>4262</v>
      </c>
      <c r="D179" s="122" t="s">
        <v>27</v>
      </c>
      <c r="E179" s="273" t="s">
        <v>267</v>
      </c>
      <c r="F179" s="275">
        <v>5000</v>
      </c>
      <c r="G179" s="247"/>
    </row>
    <row r="180" spans="1:7" s="142" customFormat="1" x14ac:dyDescent="0.2">
      <c r="A180" s="111">
        <v>11</v>
      </c>
      <c r="B180" s="111"/>
      <c r="C180" s="123">
        <v>3111</v>
      </c>
      <c r="D180" s="122" t="s">
        <v>27</v>
      </c>
      <c r="E180" s="273" t="s">
        <v>658</v>
      </c>
      <c r="F180" s="275">
        <v>5000</v>
      </c>
      <c r="G180" s="247"/>
    </row>
    <row r="181" spans="1:7" s="142" customFormat="1" x14ac:dyDescent="0.2">
      <c r="A181" s="111">
        <v>11</v>
      </c>
      <c r="B181" s="111"/>
      <c r="C181" s="123">
        <v>3132</v>
      </c>
      <c r="D181" s="122" t="s">
        <v>27</v>
      </c>
      <c r="E181" s="273" t="s">
        <v>658</v>
      </c>
      <c r="F181" s="275">
        <v>1000</v>
      </c>
      <c r="G181" s="247"/>
    </row>
    <row r="182" spans="1:7" s="142" customFormat="1" x14ac:dyDescent="0.2">
      <c r="A182" s="111">
        <v>11</v>
      </c>
      <c r="B182" s="111"/>
      <c r="C182" s="129">
        <v>3133</v>
      </c>
      <c r="D182" s="122" t="s">
        <v>27</v>
      </c>
      <c r="E182" s="187" t="s">
        <v>658</v>
      </c>
      <c r="F182" s="275">
        <v>125</v>
      </c>
      <c r="G182" s="247"/>
    </row>
    <row r="183" spans="1:7" s="142" customFormat="1" x14ac:dyDescent="0.2">
      <c r="A183" s="111">
        <v>11</v>
      </c>
      <c r="B183" s="111"/>
      <c r="C183" s="129">
        <v>3237</v>
      </c>
      <c r="D183" s="122" t="s">
        <v>27</v>
      </c>
      <c r="E183" s="187" t="s">
        <v>658</v>
      </c>
      <c r="F183" s="275">
        <v>1250</v>
      </c>
      <c r="G183" s="247"/>
    </row>
    <row r="184" spans="1:7" s="142" customFormat="1" x14ac:dyDescent="0.2">
      <c r="A184" s="111">
        <v>11</v>
      </c>
      <c r="B184" s="111"/>
      <c r="C184" s="129">
        <v>3295</v>
      </c>
      <c r="D184" s="122" t="s">
        <v>27</v>
      </c>
      <c r="E184" s="187" t="s">
        <v>658</v>
      </c>
      <c r="F184" s="275">
        <v>250</v>
      </c>
      <c r="G184" s="247"/>
    </row>
    <row r="185" spans="1:7" s="142" customFormat="1" x14ac:dyDescent="0.2">
      <c r="A185" s="111">
        <v>11</v>
      </c>
      <c r="B185" s="111"/>
      <c r="C185" s="123">
        <v>3296</v>
      </c>
      <c r="D185" s="122" t="s">
        <v>27</v>
      </c>
      <c r="E185" s="273" t="s">
        <v>658</v>
      </c>
      <c r="F185" s="275">
        <v>500</v>
      </c>
      <c r="G185" s="247"/>
    </row>
    <row r="186" spans="1:7" s="142" customFormat="1" x14ac:dyDescent="0.2">
      <c r="A186" s="111">
        <v>11</v>
      </c>
      <c r="B186" s="111"/>
      <c r="C186" s="123">
        <v>3299</v>
      </c>
      <c r="D186" s="122" t="s">
        <v>27</v>
      </c>
      <c r="E186" s="273" t="s">
        <v>658</v>
      </c>
      <c r="F186" s="275">
        <v>250</v>
      </c>
      <c r="G186" s="247"/>
    </row>
    <row r="187" spans="1:7" s="142" customFormat="1" x14ac:dyDescent="0.2">
      <c r="A187" s="111">
        <v>11</v>
      </c>
      <c r="B187" s="111"/>
      <c r="C187" s="123">
        <v>3433</v>
      </c>
      <c r="D187" s="122" t="s">
        <v>27</v>
      </c>
      <c r="E187" s="273" t="s">
        <v>658</v>
      </c>
      <c r="F187" s="275">
        <v>1000</v>
      </c>
      <c r="G187" s="247"/>
    </row>
    <row r="188" spans="1:7" s="142" customFormat="1" x14ac:dyDescent="0.2">
      <c r="A188" s="111">
        <v>11</v>
      </c>
      <c r="B188" s="111"/>
      <c r="C188" s="129">
        <v>3111</v>
      </c>
      <c r="D188" s="122" t="s">
        <v>23</v>
      </c>
      <c r="E188" s="187" t="s">
        <v>599</v>
      </c>
      <c r="F188" s="275">
        <v>13096</v>
      </c>
      <c r="G188" s="247"/>
    </row>
    <row r="189" spans="1:7" s="142" customFormat="1" x14ac:dyDescent="0.2">
      <c r="A189" s="111">
        <v>11</v>
      </c>
      <c r="B189" s="111"/>
      <c r="C189" s="129">
        <v>3132</v>
      </c>
      <c r="D189" s="122" t="s">
        <v>23</v>
      </c>
      <c r="E189" s="187" t="s">
        <v>599</v>
      </c>
      <c r="F189" s="275">
        <v>11612</v>
      </c>
      <c r="G189" s="247"/>
    </row>
    <row r="190" spans="1:7" s="142" customFormat="1" x14ac:dyDescent="0.2">
      <c r="A190" s="111">
        <v>11</v>
      </c>
      <c r="B190" s="111"/>
      <c r="C190" s="129">
        <v>3111</v>
      </c>
      <c r="D190" s="122" t="s">
        <v>25</v>
      </c>
      <c r="E190" s="187" t="s">
        <v>870</v>
      </c>
      <c r="F190" s="275">
        <v>217500</v>
      </c>
      <c r="G190" s="247"/>
    </row>
    <row r="191" spans="1:7" s="142" customFormat="1" x14ac:dyDescent="0.2">
      <c r="A191" s="111">
        <v>11</v>
      </c>
      <c r="B191" s="111"/>
      <c r="C191" s="129">
        <v>3113</v>
      </c>
      <c r="D191" s="122" t="s">
        <v>25</v>
      </c>
      <c r="E191" s="187" t="s">
        <v>870</v>
      </c>
      <c r="F191" s="275">
        <v>7500</v>
      </c>
      <c r="G191" s="247"/>
    </row>
    <row r="192" spans="1:7" s="142" customFormat="1" x14ac:dyDescent="0.2">
      <c r="A192" s="111">
        <v>11</v>
      </c>
      <c r="B192" s="111"/>
      <c r="C192" s="123">
        <v>3131</v>
      </c>
      <c r="D192" s="122" t="s">
        <v>25</v>
      </c>
      <c r="E192" s="273" t="s">
        <v>870</v>
      </c>
      <c r="F192" s="275">
        <v>4000</v>
      </c>
      <c r="G192" s="247"/>
    </row>
    <row r="193" spans="1:7" s="142" customFormat="1" x14ac:dyDescent="0.2">
      <c r="A193" s="111">
        <v>11</v>
      </c>
      <c r="B193" s="111"/>
      <c r="C193" s="123">
        <v>3132</v>
      </c>
      <c r="D193" s="122" t="s">
        <v>25</v>
      </c>
      <c r="E193" s="273" t="s">
        <v>870</v>
      </c>
      <c r="F193" s="275">
        <v>73500</v>
      </c>
      <c r="G193" s="247"/>
    </row>
    <row r="194" spans="1:7" s="142" customFormat="1" x14ac:dyDescent="0.2">
      <c r="A194" s="111">
        <v>11</v>
      </c>
      <c r="B194" s="111"/>
      <c r="C194" s="123">
        <v>3294</v>
      </c>
      <c r="D194" s="122" t="s">
        <v>25</v>
      </c>
      <c r="E194" s="273" t="s">
        <v>870</v>
      </c>
      <c r="F194" s="275">
        <v>10000</v>
      </c>
      <c r="G194" s="247"/>
    </row>
    <row r="195" spans="1:7" s="142" customFormat="1" x14ac:dyDescent="0.2">
      <c r="A195" s="111">
        <v>11</v>
      </c>
      <c r="B195" s="111"/>
      <c r="C195" s="129">
        <v>3421</v>
      </c>
      <c r="D195" s="122" t="s">
        <v>25</v>
      </c>
      <c r="E195" s="187" t="s">
        <v>273</v>
      </c>
      <c r="F195" s="275">
        <v>7500</v>
      </c>
      <c r="G195" s="247"/>
    </row>
    <row r="196" spans="1:7" s="142" customFormat="1" x14ac:dyDescent="0.2">
      <c r="A196" s="111">
        <v>11</v>
      </c>
      <c r="B196" s="111"/>
      <c r="C196" s="129">
        <v>4213</v>
      </c>
      <c r="D196" s="122" t="s">
        <v>25</v>
      </c>
      <c r="E196" s="187" t="s">
        <v>819</v>
      </c>
      <c r="F196" s="275">
        <v>50000</v>
      </c>
      <c r="G196" s="247"/>
    </row>
    <row r="197" spans="1:7" s="142" customFormat="1" x14ac:dyDescent="0.2">
      <c r="A197" s="111">
        <v>11</v>
      </c>
      <c r="B197" s="111"/>
      <c r="C197" s="129">
        <v>4214</v>
      </c>
      <c r="D197" s="122" t="s">
        <v>25</v>
      </c>
      <c r="E197" s="187" t="s">
        <v>819</v>
      </c>
      <c r="F197" s="275">
        <v>750000</v>
      </c>
      <c r="G197" s="247"/>
    </row>
    <row r="198" spans="1:7" s="142" customFormat="1" x14ac:dyDescent="0.2">
      <c r="A198" s="111">
        <v>11</v>
      </c>
      <c r="B198" s="111"/>
      <c r="C198" s="123">
        <v>4223</v>
      </c>
      <c r="D198" s="122" t="s">
        <v>25</v>
      </c>
      <c r="E198" s="273" t="s">
        <v>819</v>
      </c>
      <c r="F198" s="275">
        <v>185000</v>
      </c>
      <c r="G198" s="247"/>
    </row>
    <row r="199" spans="1:7" s="142" customFormat="1" x14ac:dyDescent="0.2">
      <c r="A199" s="111">
        <v>12</v>
      </c>
      <c r="B199" s="111"/>
      <c r="C199" s="123">
        <v>3111</v>
      </c>
      <c r="D199" s="122" t="s">
        <v>25</v>
      </c>
      <c r="E199" s="273" t="s">
        <v>834</v>
      </c>
      <c r="F199" s="275">
        <v>5000</v>
      </c>
      <c r="G199" s="247"/>
    </row>
    <row r="200" spans="1:7" s="142" customFormat="1" x14ac:dyDescent="0.2">
      <c r="A200" s="111">
        <v>12</v>
      </c>
      <c r="B200" s="111"/>
      <c r="C200" s="123">
        <v>3121</v>
      </c>
      <c r="D200" s="122" t="s">
        <v>25</v>
      </c>
      <c r="E200" s="273" t="s">
        <v>834</v>
      </c>
      <c r="F200" s="275">
        <v>50</v>
      </c>
      <c r="G200" s="247"/>
    </row>
    <row r="201" spans="1:7" s="142" customFormat="1" x14ac:dyDescent="0.2">
      <c r="A201" s="111">
        <v>12</v>
      </c>
      <c r="B201" s="111"/>
      <c r="C201" s="129">
        <v>3132</v>
      </c>
      <c r="D201" s="122" t="s">
        <v>25</v>
      </c>
      <c r="E201" s="187" t="s">
        <v>834</v>
      </c>
      <c r="F201" s="275">
        <v>1000</v>
      </c>
      <c r="G201" s="247"/>
    </row>
    <row r="202" spans="1:7" s="142" customFormat="1" x14ac:dyDescent="0.2">
      <c r="A202" s="111">
        <v>12</v>
      </c>
      <c r="B202" s="111"/>
      <c r="C202" s="129">
        <v>3233</v>
      </c>
      <c r="D202" s="122" t="s">
        <v>25</v>
      </c>
      <c r="E202" s="187" t="s">
        <v>894</v>
      </c>
      <c r="F202" s="275">
        <v>75</v>
      </c>
      <c r="G202" s="247"/>
    </row>
    <row r="203" spans="1:7" s="142" customFormat="1" x14ac:dyDescent="0.2">
      <c r="A203" s="111">
        <v>12</v>
      </c>
      <c r="B203" s="111"/>
      <c r="C203" s="129">
        <v>3237</v>
      </c>
      <c r="D203" s="122" t="s">
        <v>25</v>
      </c>
      <c r="E203" s="187" t="s">
        <v>894</v>
      </c>
      <c r="F203" s="275">
        <v>75</v>
      </c>
      <c r="G203" s="247"/>
    </row>
    <row r="204" spans="1:7" s="142" customFormat="1" x14ac:dyDescent="0.2">
      <c r="A204" s="111">
        <v>12</v>
      </c>
      <c r="B204" s="111"/>
      <c r="C204" s="123">
        <v>3293</v>
      </c>
      <c r="D204" s="122" t="s">
        <v>25</v>
      </c>
      <c r="E204" s="273" t="s">
        <v>894</v>
      </c>
      <c r="F204" s="275">
        <v>75</v>
      </c>
      <c r="G204" s="247"/>
    </row>
    <row r="205" spans="1:7" s="142" customFormat="1" x14ac:dyDescent="0.2">
      <c r="A205" s="111">
        <v>11</v>
      </c>
      <c r="B205" s="111"/>
      <c r="C205" s="123">
        <v>3232</v>
      </c>
      <c r="D205" s="122" t="s">
        <v>25</v>
      </c>
      <c r="E205" s="273" t="s">
        <v>836</v>
      </c>
      <c r="F205" s="275">
        <v>15000</v>
      </c>
      <c r="G205" s="247"/>
    </row>
    <row r="206" spans="1:7" s="142" customFormat="1" x14ac:dyDescent="0.2">
      <c r="A206" s="111">
        <v>11</v>
      </c>
      <c r="B206" s="111"/>
      <c r="C206" s="123">
        <v>4111</v>
      </c>
      <c r="D206" s="122" t="s">
        <v>25</v>
      </c>
      <c r="E206" s="273" t="s">
        <v>760</v>
      </c>
      <c r="F206" s="275">
        <v>5000</v>
      </c>
      <c r="G206" s="247"/>
    </row>
    <row r="207" spans="1:7" s="142" customFormat="1" x14ac:dyDescent="0.2">
      <c r="A207" s="111">
        <v>11</v>
      </c>
      <c r="B207" s="111"/>
      <c r="C207" s="129">
        <v>4214</v>
      </c>
      <c r="D207" s="122" t="s">
        <v>25</v>
      </c>
      <c r="E207" s="187" t="s">
        <v>760</v>
      </c>
      <c r="F207" s="275">
        <v>510668</v>
      </c>
      <c r="G207" s="247"/>
    </row>
    <row r="208" spans="1:7" s="142" customFormat="1" x14ac:dyDescent="0.2">
      <c r="A208" s="111">
        <v>11</v>
      </c>
      <c r="B208" s="111"/>
      <c r="C208" s="129">
        <v>3111</v>
      </c>
      <c r="D208" s="122" t="s">
        <v>25</v>
      </c>
      <c r="E208" s="187" t="s">
        <v>753</v>
      </c>
      <c r="F208" s="275">
        <v>100</v>
      </c>
      <c r="G208" s="247"/>
    </row>
    <row r="209" spans="1:7" s="142" customFormat="1" x14ac:dyDescent="0.2">
      <c r="A209" s="111">
        <v>11</v>
      </c>
      <c r="B209" s="111"/>
      <c r="C209" s="129">
        <v>3113</v>
      </c>
      <c r="D209" s="122" t="s">
        <v>25</v>
      </c>
      <c r="E209" s="187" t="s">
        <v>753</v>
      </c>
      <c r="F209" s="275">
        <v>50</v>
      </c>
      <c r="G209" s="247"/>
    </row>
    <row r="210" spans="1:7" s="142" customFormat="1" x14ac:dyDescent="0.2">
      <c r="A210" s="111">
        <v>11</v>
      </c>
      <c r="B210" s="111"/>
      <c r="C210" s="123">
        <v>3121</v>
      </c>
      <c r="D210" s="122" t="s">
        <v>25</v>
      </c>
      <c r="E210" s="273" t="s">
        <v>753</v>
      </c>
      <c r="F210" s="275">
        <v>100</v>
      </c>
      <c r="G210" s="247"/>
    </row>
    <row r="211" spans="1:7" s="142" customFormat="1" x14ac:dyDescent="0.2">
      <c r="A211" s="111">
        <v>11</v>
      </c>
      <c r="B211" s="111"/>
      <c r="C211" s="123">
        <v>3132</v>
      </c>
      <c r="D211" s="122" t="s">
        <v>25</v>
      </c>
      <c r="E211" s="273" t="s">
        <v>753</v>
      </c>
      <c r="F211" s="275">
        <v>100</v>
      </c>
      <c r="G211" s="247"/>
    </row>
    <row r="212" spans="1:7" s="142" customFormat="1" x14ac:dyDescent="0.2">
      <c r="A212" s="111">
        <v>11</v>
      </c>
      <c r="B212" s="111"/>
      <c r="C212" s="123">
        <v>4511</v>
      </c>
      <c r="D212" s="122" t="s">
        <v>25</v>
      </c>
      <c r="E212" s="273" t="s">
        <v>753</v>
      </c>
      <c r="F212" s="275">
        <v>5000</v>
      </c>
      <c r="G212" s="247"/>
    </row>
    <row r="213" spans="1:7" s="142" customFormat="1" x14ac:dyDescent="0.2">
      <c r="A213" s="111">
        <v>11</v>
      </c>
      <c r="B213" s="111"/>
      <c r="C213" s="129">
        <v>4111</v>
      </c>
      <c r="D213" s="122" t="s">
        <v>25</v>
      </c>
      <c r="E213" s="187" t="s">
        <v>754</v>
      </c>
      <c r="F213" s="275">
        <v>500</v>
      </c>
      <c r="G213" s="247"/>
    </row>
    <row r="214" spans="1:7" s="142" customFormat="1" x14ac:dyDescent="0.2">
      <c r="A214" s="111">
        <v>11</v>
      </c>
      <c r="B214" s="111"/>
      <c r="C214" s="129">
        <v>4212</v>
      </c>
      <c r="D214" s="122" t="s">
        <v>25</v>
      </c>
      <c r="E214" s="187" t="s">
        <v>754</v>
      </c>
      <c r="F214" s="275">
        <v>500</v>
      </c>
      <c r="G214" s="247"/>
    </row>
    <row r="215" spans="1:7" s="142" customFormat="1" x14ac:dyDescent="0.2">
      <c r="A215" s="111">
        <v>11</v>
      </c>
      <c r="B215" s="111"/>
      <c r="C215" s="129">
        <v>3113</v>
      </c>
      <c r="D215" s="122" t="s">
        <v>25</v>
      </c>
      <c r="E215" s="187" t="s">
        <v>751</v>
      </c>
      <c r="F215" s="275">
        <v>100</v>
      </c>
      <c r="G215" s="247"/>
    </row>
    <row r="216" spans="1:7" s="142" customFormat="1" x14ac:dyDescent="0.2">
      <c r="A216" s="111">
        <v>11</v>
      </c>
      <c r="B216" s="111"/>
      <c r="C216" s="123">
        <v>3223</v>
      </c>
      <c r="D216" s="122" t="s">
        <v>25</v>
      </c>
      <c r="E216" s="273" t="s">
        <v>751</v>
      </c>
      <c r="F216" s="275">
        <v>1000</v>
      </c>
      <c r="G216" s="247"/>
    </row>
    <row r="217" spans="1:7" s="142" customFormat="1" x14ac:dyDescent="0.2">
      <c r="A217" s="111">
        <v>11</v>
      </c>
      <c r="B217" s="111"/>
      <c r="C217" s="123">
        <v>3231</v>
      </c>
      <c r="D217" s="122" t="s">
        <v>25</v>
      </c>
      <c r="E217" s="273" t="s">
        <v>751</v>
      </c>
      <c r="F217" s="275">
        <v>50</v>
      </c>
      <c r="G217" s="247"/>
    </row>
    <row r="218" spans="1:7" s="142" customFormat="1" x14ac:dyDescent="0.2">
      <c r="A218" s="111">
        <v>11</v>
      </c>
      <c r="B218" s="111"/>
      <c r="C218" s="123">
        <v>3237</v>
      </c>
      <c r="D218" s="122" t="s">
        <v>25</v>
      </c>
      <c r="E218" s="273" t="s">
        <v>751</v>
      </c>
      <c r="F218" s="275">
        <v>50</v>
      </c>
      <c r="G218" s="247"/>
    </row>
    <row r="219" spans="1:7" s="142" customFormat="1" x14ac:dyDescent="0.2">
      <c r="A219" s="111">
        <v>11</v>
      </c>
      <c r="B219" s="111"/>
      <c r="C219" s="129">
        <v>3238</v>
      </c>
      <c r="D219" s="122" t="s">
        <v>25</v>
      </c>
      <c r="E219" s="187" t="s">
        <v>751</v>
      </c>
      <c r="F219" s="275">
        <v>50</v>
      </c>
      <c r="G219" s="247"/>
    </row>
    <row r="220" spans="1:7" s="142" customFormat="1" x14ac:dyDescent="0.2">
      <c r="A220" s="111">
        <v>11</v>
      </c>
      <c r="B220" s="111"/>
      <c r="C220" s="129">
        <v>4214</v>
      </c>
      <c r="D220" s="122" t="s">
        <v>25</v>
      </c>
      <c r="E220" s="187" t="s">
        <v>752</v>
      </c>
      <c r="F220" s="275">
        <v>326250</v>
      </c>
      <c r="G220" s="247"/>
    </row>
    <row r="221" spans="1:7" ht="15.75" x14ac:dyDescent="0.2">
      <c r="A221" s="253"/>
      <c r="B221" s="253"/>
      <c r="C221" s="251"/>
      <c r="D221" s="254"/>
      <c r="E221" s="269"/>
      <c r="F221" s="274">
        <f>SUM(F2:F220)</f>
        <v>20064480</v>
      </c>
      <c r="G221" s="262"/>
    </row>
  </sheetData>
  <autoFilter ref="A1:F221" xr:uid="{00000000-0009-0000-0000-000003000000}"/>
  <pageMargins left="0.35433070866141736" right="0.19685039370078741" top="0.35433070866141736" bottom="0.27559055118110237" header="0.19685039370078741" footer="0.15748031496062992"/>
  <pageSetup paperSize="9" scale="56" fitToHeight="0" orientation="portrait" r:id="rId1"/>
  <headerFooter alignWithMargins="0">
    <oddHeader>&amp;C&amp;"Arial,Podebljano"&amp;14Preraspodjela sredstava Ministarstva mora, prometa i infrastrukture za 2022. godinu</oddHeader>
    <oddFooter>&amp;C&amp;P</oddFooter>
  </headerFooter>
  <rowBreaks count="2" manualBreakCount="2">
    <brk id="25" min="2" max="10" man="1"/>
    <brk id="215" min="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G238"/>
  <sheetViews>
    <sheetView zoomScale="80" zoomScaleNormal="80" zoomScaleSheetLayoutView="70" zoomScalePageLayoutView="81" workbookViewId="0">
      <pane xSplit="4" ySplit="1" topLeftCell="E188" activePane="bottomRight" state="frozen"/>
      <selection pane="topRight" activeCell="E1" sqref="E1"/>
      <selection pane="bottomLeft" activeCell="A3" sqref="A3"/>
      <selection pane="bottomRight" activeCell="K228" sqref="K228"/>
    </sheetView>
  </sheetViews>
  <sheetFormatPr defaultColWidth="9.140625" defaultRowHeight="15" x14ac:dyDescent="0.2"/>
  <cols>
    <col min="1" max="1" width="7.28515625" style="111" customWidth="1"/>
    <col min="2" max="2" width="18" style="111" customWidth="1"/>
    <col min="3" max="3" width="10.28515625" style="129" customWidth="1"/>
    <col min="4" max="4" width="8.42578125" style="112" customWidth="1"/>
    <col min="5" max="5" width="10.28515625" style="186" customWidth="1"/>
    <col min="6" max="6" width="17" style="131" customWidth="1"/>
    <col min="7" max="7" width="15.5703125" style="183" bestFit="1" customWidth="1"/>
    <col min="8" max="8" width="11.42578125" style="124" bestFit="1" customWidth="1"/>
    <col min="9" max="9" width="9.140625" style="124"/>
    <col min="10" max="10" width="16.5703125" style="124" bestFit="1" customWidth="1"/>
    <col min="11" max="12" width="12.7109375" style="124" bestFit="1" customWidth="1"/>
    <col min="13" max="13" width="9.5703125" style="124" bestFit="1" customWidth="1"/>
    <col min="14" max="14" width="12.7109375" style="124" bestFit="1" customWidth="1"/>
    <col min="15" max="16" width="9.5703125" style="124" bestFit="1" customWidth="1"/>
    <col min="17" max="16384" width="9.140625" style="124"/>
  </cols>
  <sheetData>
    <row r="1" spans="1:7" s="161" customFormat="1" ht="36" customHeight="1" x14ac:dyDescent="0.2">
      <c r="A1" s="191" t="s">
        <v>63</v>
      </c>
      <c r="B1" s="191" t="s">
        <v>1039</v>
      </c>
      <c r="C1" s="193" t="s">
        <v>48</v>
      </c>
      <c r="D1" s="192" t="s">
        <v>17</v>
      </c>
      <c r="E1" s="272" t="s">
        <v>166</v>
      </c>
      <c r="F1" s="190" t="s">
        <v>973</v>
      </c>
      <c r="G1" s="247"/>
    </row>
    <row r="2" spans="1:7" s="142" customFormat="1" x14ac:dyDescent="0.2">
      <c r="A2" s="111">
        <v>11</v>
      </c>
      <c r="B2" s="111"/>
      <c r="C2" s="129">
        <v>3114</v>
      </c>
      <c r="D2" s="122" t="s">
        <v>18</v>
      </c>
      <c r="E2" s="187" t="s">
        <v>13</v>
      </c>
      <c r="F2" s="147">
        <v>15200</v>
      </c>
      <c r="G2" s="247"/>
    </row>
    <row r="3" spans="1:7" s="142" customFormat="1" x14ac:dyDescent="0.2">
      <c r="A3" s="111">
        <v>11</v>
      </c>
      <c r="B3" s="111"/>
      <c r="C3" s="129">
        <v>3121</v>
      </c>
      <c r="D3" s="122" t="s">
        <v>18</v>
      </c>
      <c r="E3" s="187" t="s">
        <v>13</v>
      </c>
      <c r="F3" s="147">
        <v>100000</v>
      </c>
      <c r="G3" s="247"/>
    </row>
    <row r="4" spans="1:7" s="142" customFormat="1" x14ac:dyDescent="0.2">
      <c r="A4" s="111">
        <v>11</v>
      </c>
      <c r="B4" s="111"/>
      <c r="C4" s="129">
        <v>3132</v>
      </c>
      <c r="D4" s="122" t="s">
        <v>18</v>
      </c>
      <c r="E4" s="187" t="s">
        <v>13</v>
      </c>
      <c r="F4" s="147">
        <v>81464</v>
      </c>
      <c r="G4" s="247"/>
    </row>
    <row r="5" spans="1:7" s="142" customFormat="1" x14ac:dyDescent="0.2">
      <c r="A5" s="111">
        <v>11</v>
      </c>
      <c r="B5" s="111"/>
      <c r="C5" s="123">
        <v>3213</v>
      </c>
      <c r="D5" s="122" t="s">
        <v>18</v>
      </c>
      <c r="E5" s="273" t="s">
        <v>13</v>
      </c>
      <c r="F5" s="147">
        <v>13250</v>
      </c>
      <c r="G5" s="247"/>
    </row>
    <row r="6" spans="1:7" s="142" customFormat="1" x14ac:dyDescent="0.2">
      <c r="A6" s="111">
        <v>11</v>
      </c>
      <c r="B6" s="111"/>
      <c r="C6" s="123">
        <v>3227</v>
      </c>
      <c r="D6" s="122" t="s">
        <v>18</v>
      </c>
      <c r="E6" s="273" t="s">
        <v>13</v>
      </c>
      <c r="F6" s="147">
        <v>8844</v>
      </c>
      <c r="G6" s="247"/>
    </row>
    <row r="7" spans="1:7" s="142" customFormat="1" x14ac:dyDescent="0.2">
      <c r="A7" s="111">
        <v>11</v>
      </c>
      <c r="B7" s="111"/>
      <c r="C7" s="123">
        <v>3236</v>
      </c>
      <c r="D7" s="122" t="s">
        <v>18</v>
      </c>
      <c r="E7" s="273" t="s">
        <v>13</v>
      </c>
      <c r="F7" s="147">
        <v>4000</v>
      </c>
      <c r="G7" s="247"/>
    </row>
    <row r="8" spans="1:7" s="142" customFormat="1" x14ac:dyDescent="0.2">
      <c r="A8" s="111">
        <v>11</v>
      </c>
      <c r="B8" s="111"/>
      <c r="C8" s="129">
        <v>3721</v>
      </c>
      <c r="D8" s="122" t="s">
        <v>18</v>
      </c>
      <c r="E8" s="187" t="s">
        <v>13</v>
      </c>
      <c r="F8" s="147">
        <v>6000</v>
      </c>
      <c r="G8" s="247"/>
    </row>
    <row r="9" spans="1:7" s="142" customFormat="1" x14ac:dyDescent="0.2">
      <c r="A9" s="111">
        <v>11</v>
      </c>
      <c r="B9" s="111"/>
      <c r="C9" s="129">
        <v>3232</v>
      </c>
      <c r="D9" s="122" t="s">
        <v>18</v>
      </c>
      <c r="E9" s="187" t="s">
        <v>39</v>
      </c>
      <c r="F9" s="147">
        <v>32500</v>
      </c>
      <c r="G9" s="247"/>
    </row>
    <row r="10" spans="1:7" s="142" customFormat="1" x14ac:dyDescent="0.2">
      <c r="A10" s="111">
        <v>11</v>
      </c>
      <c r="B10" s="111"/>
      <c r="C10" s="129">
        <v>3239</v>
      </c>
      <c r="D10" s="122" t="s">
        <v>18</v>
      </c>
      <c r="E10" s="187" t="s">
        <v>39</v>
      </c>
      <c r="F10" s="147">
        <v>20000</v>
      </c>
      <c r="G10" s="247"/>
    </row>
    <row r="11" spans="1:7" s="142" customFormat="1" x14ac:dyDescent="0.2">
      <c r="A11" s="111">
        <v>11</v>
      </c>
      <c r="B11" s="111"/>
      <c r="C11" s="123">
        <v>3237</v>
      </c>
      <c r="D11" s="122" t="s">
        <v>18</v>
      </c>
      <c r="E11" s="273" t="s">
        <v>40</v>
      </c>
      <c r="F11" s="147">
        <v>6750</v>
      </c>
      <c r="G11" s="247"/>
    </row>
    <row r="12" spans="1:7" s="142" customFormat="1" x14ac:dyDescent="0.2">
      <c r="A12" s="111">
        <v>11</v>
      </c>
      <c r="B12" s="111"/>
      <c r="C12" s="123">
        <v>4123</v>
      </c>
      <c r="D12" s="122" t="s">
        <v>18</v>
      </c>
      <c r="E12" s="273" t="s">
        <v>40</v>
      </c>
      <c r="F12" s="147">
        <v>25000</v>
      </c>
      <c r="G12" s="247"/>
    </row>
    <row r="13" spans="1:7" s="142" customFormat="1" x14ac:dyDescent="0.2">
      <c r="A13" s="111">
        <v>11</v>
      </c>
      <c r="B13" s="111"/>
      <c r="C13" s="123">
        <v>4262</v>
      </c>
      <c r="D13" s="122" t="s">
        <v>18</v>
      </c>
      <c r="E13" s="273" t="s">
        <v>40</v>
      </c>
      <c r="F13" s="147">
        <v>22500</v>
      </c>
      <c r="G13" s="247"/>
    </row>
    <row r="14" spans="1:7" s="142" customFormat="1" x14ac:dyDescent="0.2">
      <c r="A14" s="111">
        <v>11</v>
      </c>
      <c r="B14" s="111"/>
      <c r="C14" s="129">
        <v>3231</v>
      </c>
      <c r="D14" s="122" t="s">
        <v>18</v>
      </c>
      <c r="E14" s="187" t="s">
        <v>700</v>
      </c>
      <c r="F14" s="147">
        <v>5000</v>
      </c>
      <c r="G14" s="247"/>
    </row>
    <row r="15" spans="1:7" s="142" customFormat="1" x14ac:dyDescent="0.2">
      <c r="A15" s="111">
        <v>11</v>
      </c>
      <c r="B15" s="111"/>
      <c r="C15" s="129">
        <v>3512</v>
      </c>
      <c r="D15" s="122" t="s">
        <v>18</v>
      </c>
      <c r="E15" s="187" t="s">
        <v>700</v>
      </c>
      <c r="F15" s="147">
        <v>5000</v>
      </c>
      <c r="G15" s="247"/>
    </row>
    <row r="16" spans="1:7" s="142" customFormat="1" x14ac:dyDescent="0.2">
      <c r="A16" s="111">
        <v>11</v>
      </c>
      <c r="B16" s="111"/>
      <c r="C16" s="129">
        <v>3522</v>
      </c>
      <c r="D16" s="122" t="s">
        <v>18</v>
      </c>
      <c r="E16" s="187" t="s">
        <v>700</v>
      </c>
      <c r="F16" s="147">
        <v>38281</v>
      </c>
      <c r="G16" s="247"/>
    </row>
    <row r="17" spans="1:7" s="142" customFormat="1" x14ac:dyDescent="0.2">
      <c r="A17" s="111">
        <v>11</v>
      </c>
      <c r="B17" s="111"/>
      <c r="C17" s="123">
        <v>3237</v>
      </c>
      <c r="D17" s="122" t="s">
        <v>18</v>
      </c>
      <c r="E17" s="273" t="s">
        <v>763</v>
      </c>
      <c r="F17" s="147">
        <v>5000</v>
      </c>
      <c r="G17" s="247"/>
    </row>
    <row r="18" spans="1:7" s="142" customFormat="1" x14ac:dyDescent="0.2">
      <c r="A18" s="111">
        <v>11</v>
      </c>
      <c r="B18" s="111"/>
      <c r="C18" s="123">
        <v>3295</v>
      </c>
      <c r="D18" s="122" t="s">
        <v>18</v>
      </c>
      <c r="E18" s="273" t="s">
        <v>763</v>
      </c>
      <c r="F18" s="147">
        <v>5000</v>
      </c>
      <c r="G18" s="247"/>
    </row>
    <row r="19" spans="1:7" s="142" customFormat="1" x14ac:dyDescent="0.2">
      <c r="A19" s="111">
        <v>11</v>
      </c>
      <c r="B19" s="111"/>
      <c r="C19" s="123">
        <v>3296</v>
      </c>
      <c r="D19" s="122" t="s">
        <v>18</v>
      </c>
      <c r="E19" s="273" t="s">
        <v>763</v>
      </c>
      <c r="F19" s="147">
        <v>5000</v>
      </c>
      <c r="G19" s="247"/>
    </row>
    <row r="20" spans="1:7" s="142" customFormat="1" x14ac:dyDescent="0.2">
      <c r="A20" s="111">
        <v>11</v>
      </c>
      <c r="B20" s="111"/>
      <c r="C20" s="129">
        <v>3233</v>
      </c>
      <c r="D20" s="122" t="s">
        <v>25</v>
      </c>
      <c r="E20" s="187" t="s">
        <v>65</v>
      </c>
      <c r="F20" s="147">
        <v>500</v>
      </c>
      <c r="G20" s="247"/>
    </row>
    <row r="21" spans="1:7" s="142" customFormat="1" x14ac:dyDescent="0.2">
      <c r="A21" s="111">
        <v>11</v>
      </c>
      <c r="B21" s="111"/>
      <c r="C21" s="129">
        <v>3237</v>
      </c>
      <c r="D21" s="122" t="s">
        <v>25</v>
      </c>
      <c r="E21" s="187" t="s">
        <v>65</v>
      </c>
      <c r="F21" s="147">
        <v>25000</v>
      </c>
      <c r="G21" s="247"/>
    </row>
    <row r="22" spans="1:7" s="142" customFormat="1" x14ac:dyDescent="0.2">
      <c r="A22" s="111">
        <v>11</v>
      </c>
      <c r="B22" s="111"/>
      <c r="C22" s="129">
        <v>3831</v>
      </c>
      <c r="D22" s="122" t="s">
        <v>25</v>
      </c>
      <c r="E22" s="187" t="s">
        <v>65</v>
      </c>
      <c r="F22" s="147">
        <v>22500</v>
      </c>
      <c r="G22" s="247"/>
    </row>
    <row r="23" spans="1:7" s="142" customFormat="1" x14ac:dyDescent="0.2">
      <c r="A23" s="111">
        <v>11</v>
      </c>
      <c r="B23" s="111"/>
      <c r="C23" s="123">
        <v>4126</v>
      </c>
      <c r="D23" s="122" t="s">
        <v>25</v>
      </c>
      <c r="E23" s="273" t="s">
        <v>65</v>
      </c>
      <c r="F23" s="147">
        <v>1000</v>
      </c>
      <c r="G23" s="247"/>
    </row>
    <row r="24" spans="1:7" s="142" customFormat="1" x14ac:dyDescent="0.2">
      <c r="A24" s="111">
        <v>11</v>
      </c>
      <c r="B24" s="111"/>
      <c r="C24" s="123">
        <v>3294</v>
      </c>
      <c r="D24" s="122" t="s">
        <v>25</v>
      </c>
      <c r="E24" s="273" t="s">
        <v>602</v>
      </c>
      <c r="F24" s="147">
        <v>9501</v>
      </c>
      <c r="G24" s="247"/>
    </row>
    <row r="25" spans="1:7" s="142" customFormat="1" x14ac:dyDescent="0.2">
      <c r="A25" s="111">
        <v>11</v>
      </c>
      <c r="B25" s="111"/>
      <c r="C25" s="123">
        <v>3121</v>
      </c>
      <c r="D25" s="122" t="s">
        <v>25</v>
      </c>
      <c r="E25" s="273" t="s">
        <v>14</v>
      </c>
      <c r="F25" s="147">
        <v>100000</v>
      </c>
      <c r="G25" s="247"/>
    </row>
    <row r="26" spans="1:7" s="142" customFormat="1" x14ac:dyDescent="0.2">
      <c r="A26" s="111">
        <v>11</v>
      </c>
      <c r="B26" s="111"/>
      <c r="C26" s="129">
        <v>3231</v>
      </c>
      <c r="D26" s="122" t="s">
        <v>25</v>
      </c>
      <c r="E26" s="187" t="s">
        <v>14</v>
      </c>
      <c r="F26" s="147">
        <v>360000</v>
      </c>
      <c r="G26" s="247"/>
    </row>
    <row r="27" spans="1:7" s="142" customFormat="1" x14ac:dyDescent="0.2">
      <c r="A27" s="111">
        <v>11</v>
      </c>
      <c r="B27" s="111"/>
      <c r="C27" s="129">
        <v>3232</v>
      </c>
      <c r="D27" s="122" t="s">
        <v>25</v>
      </c>
      <c r="E27" s="187" t="s">
        <v>14</v>
      </c>
      <c r="F27" s="147">
        <v>312500</v>
      </c>
      <c r="G27" s="247"/>
    </row>
    <row r="28" spans="1:7" s="142" customFormat="1" x14ac:dyDescent="0.2">
      <c r="A28" s="111">
        <v>11</v>
      </c>
      <c r="B28" s="111"/>
      <c r="C28" s="129">
        <v>3234</v>
      </c>
      <c r="D28" s="122" t="s">
        <v>25</v>
      </c>
      <c r="E28" s="187" t="s">
        <v>14</v>
      </c>
      <c r="F28" s="147">
        <v>50000</v>
      </c>
      <c r="G28" s="247"/>
    </row>
    <row r="29" spans="1:7" s="142" customFormat="1" x14ac:dyDescent="0.2">
      <c r="A29" s="111">
        <v>11</v>
      </c>
      <c r="B29" s="111"/>
      <c r="C29" s="123">
        <v>3237</v>
      </c>
      <c r="D29" s="122" t="s">
        <v>25</v>
      </c>
      <c r="E29" s="273" t="s">
        <v>14</v>
      </c>
      <c r="F29" s="147">
        <v>77750</v>
      </c>
      <c r="G29" s="247"/>
    </row>
    <row r="30" spans="1:7" s="142" customFormat="1" x14ac:dyDescent="0.2">
      <c r="A30" s="111">
        <v>11</v>
      </c>
      <c r="B30" s="111"/>
      <c r="C30" s="123">
        <v>3241</v>
      </c>
      <c r="D30" s="122" t="s">
        <v>25</v>
      </c>
      <c r="E30" s="273" t="s">
        <v>14</v>
      </c>
      <c r="F30" s="147">
        <v>6500</v>
      </c>
      <c r="G30" s="247"/>
    </row>
    <row r="31" spans="1:7" s="142" customFormat="1" x14ac:dyDescent="0.2">
      <c r="A31" s="111">
        <v>11</v>
      </c>
      <c r="B31" s="111"/>
      <c r="C31" s="123">
        <v>3721</v>
      </c>
      <c r="D31" s="122" t="s">
        <v>25</v>
      </c>
      <c r="E31" s="273" t="s">
        <v>14</v>
      </c>
      <c r="F31" s="147">
        <v>6500</v>
      </c>
      <c r="G31" s="247"/>
    </row>
    <row r="32" spans="1:7" s="142" customFormat="1" x14ac:dyDescent="0.2">
      <c r="A32" s="111">
        <v>11</v>
      </c>
      <c r="B32" s="111"/>
      <c r="C32" s="129">
        <v>3722</v>
      </c>
      <c r="D32" s="122" t="s">
        <v>25</v>
      </c>
      <c r="E32" s="187" t="s">
        <v>14</v>
      </c>
      <c r="F32" s="147">
        <v>5000</v>
      </c>
      <c r="G32" s="247"/>
    </row>
    <row r="33" spans="1:7" s="142" customFormat="1" x14ac:dyDescent="0.2">
      <c r="A33" s="111">
        <v>11</v>
      </c>
      <c r="B33" s="111"/>
      <c r="C33" s="129">
        <v>4123</v>
      </c>
      <c r="D33" s="122" t="s">
        <v>25</v>
      </c>
      <c r="E33" s="187" t="s">
        <v>14</v>
      </c>
      <c r="F33" s="147">
        <v>20507</v>
      </c>
      <c r="G33" s="247"/>
    </row>
    <row r="34" spans="1:7" s="142" customFormat="1" x14ac:dyDescent="0.2">
      <c r="A34" s="111">
        <v>11</v>
      </c>
      <c r="B34" s="111"/>
      <c r="C34" s="129">
        <v>4126</v>
      </c>
      <c r="D34" s="122" t="s">
        <v>25</v>
      </c>
      <c r="E34" s="187" t="s">
        <v>14</v>
      </c>
      <c r="F34" s="147">
        <v>10000</v>
      </c>
      <c r="G34" s="247"/>
    </row>
    <row r="35" spans="1:7" s="142" customFormat="1" x14ac:dyDescent="0.2">
      <c r="A35" s="111">
        <v>11</v>
      </c>
      <c r="B35" s="111"/>
      <c r="C35" s="123">
        <v>4221</v>
      </c>
      <c r="D35" s="122" t="s">
        <v>25</v>
      </c>
      <c r="E35" s="273" t="s">
        <v>14</v>
      </c>
      <c r="F35" s="147">
        <v>60000</v>
      </c>
      <c r="G35" s="247"/>
    </row>
    <row r="36" spans="1:7" s="142" customFormat="1" x14ac:dyDescent="0.2">
      <c r="A36" s="111">
        <v>11</v>
      </c>
      <c r="B36" s="111"/>
      <c r="C36" s="123">
        <v>4262</v>
      </c>
      <c r="D36" s="122" t="s">
        <v>25</v>
      </c>
      <c r="E36" s="273" t="s">
        <v>14</v>
      </c>
      <c r="F36" s="147">
        <v>70000</v>
      </c>
      <c r="G36" s="247"/>
    </row>
    <row r="37" spans="1:7" s="142" customFormat="1" x14ac:dyDescent="0.2">
      <c r="A37" s="111">
        <v>11</v>
      </c>
      <c r="B37" s="111"/>
      <c r="C37" s="123">
        <v>4511</v>
      </c>
      <c r="D37" s="122" t="s">
        <v>25</v>
      </c>
      <c r="E37" s="273" t="s">
        <v>14</v>
      </c>
      <c r="F37" s="147">
        <v>55000</v>
      </c>
      <c r="G37" s="247"/>
    </row>
    <row r="38" spans="1:7" s="142" customFormat="1" x14ac:dyDescent="0.2">
      <c r="A38" s="111">
        <v>11</v>
      </c>
      <c r="B38" s="111"/>
      <c r="C38" s="129">
        <v>4531</v>
      </c>
      <c r="D38" s="122" t="s">
        <v>25</v>
      </c>
      <c r="E38" s="187" t="s">
        <v>14</v>
      </c>
      <c r="F38" s="147">
        <v>10000</v>
      </c>
      <c r="G38" s="247"/>
    </row>
    <row r="39" spans="1:7" s="142" customFormat="1" x14ac:dyDescent="0.2">
      <c r="A39" s="111">
        <v>11</v>
      </c>
      <c r="B39" s="111"/>
      <c r="C39" s="129">
        <v>4233</v>
      </c>
      <c r="D39" s="122" t="s">
        <v>25</v>
      </c>
      <c r="E39" s="187" t="s">
        <v>874</v>
      </c>
      <c r="F39" s="147">
        <v>350000</v>
      </c>
      <c r="G39" s="247"/>
    </row>
    <row r="40" spans="1:7" s="142" customFormat="1" x14ac:dyDescent="0.2">
      <c r="A40" s="111">
        <v>11</v>
      </c>
      <c r="B40" s="111"/>
      <c r="C40" s="129">
        <v>3861</v>
      </c>
      <c r="D40" s="122" t="s">
        <v>25</v>
      </c>
      <c r="E40" s="187" t="s">
        <v>676</v>
      </c>
      <c r="F40" s="147">
        <v>150000</v>
      </c>
      <c r="G40" s="247"/>
    </row>
    <row r="41" spans="1:7" s="142" customFormat="1" x14ac:dyDescent="0.2">
      <c r="A41" s="111">
        <v>11</v>
      </c>
      <c r="B41" s="111"/>
      <c r="C41" s="123">
        <v>3662</v>
      </c>
      <c r="D41" s="122" t="s">
        <v>25</v>
      </c>
      <c r="E41" s="273" t="s">
        <v>672</v>
      </c>
      <c r="F41" s="147">
        <v>115000</v>
      </c>
      <c r="G41" s="247"/>
    </row>
    <row r="42" spans="1:7" s="142" customFormat="1" x14ac:dyDescent="0.2">
      <c r="A42" s="111">
        <v>11</v>
      </c>
      <c r="B42" s="111"/>
      <c r="C42" s="123">
        <v>3512</v>
      </c>
      <c r="D42" s="122" t="s">
        <v>25</v>
      </c>
      <c r="E42" s="273" t="s">
        <v>689</v>
      </c>
      <c r="F42" s="147">
        <v>25000</v>
      </c>
      <c r="G42" s="247"/>
    </row>
    <row r="43" spans="1:7" s="142" customFormat="1" x14ac:dyDescent="0.2">
      <c r="A43" s="111">
        <v>12</v>
      </c>
      <c r="B43" s="111"/>
      <c r="C43" s="123">
        <v>4262</v>
      </c>
      <c r="D43" s="122" t="s">
        <v>25</v>
      </c>
      <c r="E43" s="273" t="s">
        <v>690</v>
      </c>
      <c r="F43" s="147">
        <v>12165</v>
      </c>
      <c r="G43" s="247"/>
    </row>
    <row r="44" spans="1:7" s="142" customFormat="1" x14ac:dyDescent="0.2">
      <c r="A44" s="111">
        <v>12</v>
      </c>
      <c r="B44" s="111"/>
      <c r="C44" s="129">
        <v>3111</v>
      </c>
      <c r="D44" s="122" t="s">
        <v>25</v>
      </c>
      <c r="E44" s="187" t="s">
        <v>849</v>
      </c>
      <c r="F44" s="147">
        <v>1500</v>
      </c>
      <c r="G44" s="247"/>
    </row>
    <row r="45" spans="1:7" s="142" customFormat="1" x14ac:dyDescent="0.2">
      <c r="A45" s="111">
        <v>12</v>
      </c>
      <c r="B45" s="111"/>
      <c r="C45" s="129">
        <v>3132</v>
      </c>
      <c r="D45" s="122" t="s">
        <v>25</v>
      </c>
      <c r="E45" s="187" t="s">
        <v>849</v>
      </c>
      <c r="F45" s="147">
        <v>350</v>
      </c>
      <c r="G45" s="247"/>
    </row>
    <row r="46" spans="1:7" s="142" customFormat="1" x14ac:dyDescent="0.2">
      <c r="A46" s="111">
        <v>12</v>
      </c>
      <c r="B46" s="111"/>
      <c r="C46" s="129">
        <v>3211</v>
      </c>
      <c r="D46" s="122" t="s">
        <v>25</v>
      </c>
      <c r="E46" s="187" t="s">
        <v>849</v>
      </c>
      <c r="F46" s="147">
        <v>1050</v>
      </c>
      <c r="G46" s="247"/>
    </row>
    <row r="47" spans="1:7" s="142" customFormat="1" x14ac:dyDescent="0.2">
      <c r="A47" s="111">
        <v>12</v>
      </c>
      <c r="B47" s="111"/>
      <c r="C47" s="123">
        <v>3223</v>
      </c>
      <c r="D47" s="122" t="s">
        <v>25</v>
      </c>
      <c r="E47" s="273" t="s">
        <v>849</v>
      </c>
      <c r="F47" s="147">
        <v>50</v>
      </c>
      <c r="G47" s="247"/>
    </row>
    <row r="48" spans="1:7" s="142" customFormat="1" x14ac:dyDescent="0.2">
      <c r="A48" s="111">
        <v>12</v>
      </c>
      <c r="B48" s="111"/>
      <c r="C48" s="123">
        <v>3237</v>
      </c>
      <c r="D48" s="122" t="s">
        <v>25</v>
      </c>
      <c r="E48" s="273" t="s">
        <v>849</v>
      </c>
      <c r="F48" s="147">
        <v>2625</v>
      </c>
      <c r="G48" s="247"/>
    </row>
    <row r="49" spans="1:7" s="142" customFormat="1" x14ac:dyDescent="0.2">
      <c r="A49" s="111">
        <v>12</v>
      </c>
      <c r="B49" s="111"/>
      <c r="C49" s="123">
        <v>3241</v>
      </c>
      <c r="D49" s="122" t="s">
        <v>25</v>
      </c>
      <c r="E49" s="273" t="s">
        <v>849</v>
      </c>
      <c r="F49" s="147"/>
      <c r="G49" s="247"/>
    </row>
    <row r="50" spans="1:7" s="142" customFormat="1" x14ac:dyDescent="0.2">
      <c r="A50" s="111">
        <v>12</v>
      </c>
      <c r="B50" s="111"/>
      <c r="C50" s="129">
        <v>3293</v>
      </c>
      <c r="D50" s="122" t="s">
        <v>25</v>
      </c>
      <c r="E50" s="187" t="s">
        <v>849</v>
      </c>
      <c r="F50" s="147">
        <v>237</v>
      </c>
      <c r="G50" s="247"/>
    </row>
    <row r="51" spans="1:7" s="142" customFormat="1" x14ac:dyDescent="0.2">
      <c r="A51" s="111">
        <v>11</v>
      </c>
      <c r="B51" s="111"/>
      <c r="C51" s="129">
        <v>3211</v>
      </c>
      <c r="D51" s="122" t="s">
        <v>25</v>
      </c>
      <c r="E51" s="187" t="s">
        <v>1000</v>
      </c>
      <c r="F51" s="147">
        <v>100</v>
      </c>
      <c r="G51" s="247"/>
    </row>
    <row r="52" spans="1:7" s="142" customFormat="1" x14ac:dyDescent="0.2">
      <c r="A52" s="111">
        <v>11</v>
      </c>
      <c r="B52" s="111"/>
      <c r="C52" s="129">
        <v>3223</v>
      </c>
      <c r="D52" s="122" t="s">
        <v>25</v>
      </c>
      <c r="E52" s="187" t="s">
        <v>1000</v>
      </c>
      <c r="F52" s="147">
        <v>25</v>
      </c>
      <c r="G52" s="247"/>
    </row>
    <row r="53" spans="1:7" s="142" customFormat="1" x14ac:dyDescent="0.2">
      <c r="A53" s="111">
        <v>12</v>
      </c>
      <c r="B53" s="111"/>
      <c r="C53" s="123">
        <v>3111</v>
      </c>
      <c r="D53" s="122" t="s">
        <v>25</v>
      </c>
      <c r="E53" s="273" t="s">
        <v>1000</v>
      </c>
      <c r="F53" s="147">
        <v>365</v>
      </c>
      <c r="G53" s="247"/>
    </row>
    <row r="54" spans="1:7" s="142" customFormat="1" x14ac:dyDescent="0.2">
      <c r="A54" s="111">
        <v>12</v>
      </c>
      <c r="B54" s="111"/>
      <c r="C54" s="123">
        <v>3132</v>
      </c>
      <c r="D54" s="122" t="s">
        <v>25</v>
      </c>
      <c r="E54" s="273" t="s">
        <v>1000</v>
      </c>
      <c r="F54" s="147">
        <v>65</v>
      </c>
      <c r="G54" s="247"/>
    </row>
    <row r="55" spans="1:7" s="142" customFormat="1" x14ac:dyDescent="0.2">
      <c r="A55" s="111">
        <v>12</v>
      </c>
      <c r="B55" s="111"/>
      <c r="C55" s="123">
        <v>3211</v>
      </c>
      <c r="D55" s="122" t="s">
        <v>25</v>
      </c>
      <c r="E55" s="273" t="s">
        <v>1000</v>
      </c>
      <c r="F55" s="147">
        <v>190</v>
      </c>
      <c r="G55" s="247"/>
    </row>
    <row r="56" spans="1:7" s="142" customFormat="1" x14ac:dyDescent="0.2">
      <c r="A56" s="111">
        <v>12</v>
      </c>
      <c r="B56" s="111"/>
      <c r="C56" s="129">
        <v>3223</v>
      </c>
      <c r="D56" s="122" t="s">
        <v>25</v>
      </c>
      <c r="E56" s="187" t="s">
        <v>1000</v>
      </c>
      <c r="F56" s="147">
        <v>50</v>
      </c>
      <c r="G56" s="247"/>
    </row>
    <row r="57" spans="1:7" s="142" customFormat="1" x14ac:dyDescent="0.2">
      <c r="A57" s="111">
        <v>12</v>
      </c>
      <c r="B57" s="111"/>
      <c r="C57" s="129">
        <v>3236</v>
      </c>
      <c r="D57" s="122" t="s">
        <v>25</v>
      </c>
      <c r="E57" s="187" t="s">
        <v>1000</v>
      </c>
      <c r="F57" s="147">
        <v>10</v>
      </c>
      <c r="G57" s="247"/>
    </row>
    <row r="58" spans="1:7" s="142" customFormat="1" x14ac:dyDescent="0.2">
      <c r="A58" s="111">
        <v>11</v>
      </c>
      <c r="B58" s="111"/>
      <c r="C58" s="129">
        <v>3631</v>
      </c>
      <c r="D58" s="122" t="s">
        <v>25</v>
      </c>
      <c r="E58" s="187" t="s">
        <v>88</v>
      </c>
      <c r="F58" s="147">
        <v>40740</v>
      </c>
      <c r="G58" s="247"/>
    </row>
    <row r="59" spans="1:7" s="142" customFormat="1" x14ac:dyDescent="0.2">
      <c r="A59" s="111">
        <v>11</v>
      </c>
      <c r="B59" s="111"/>
      <c r="C59" s="123">
        <v>3721</v>
      </c>
      <c r="D59" s="122" t="s">
        <v>25</v>
      </c>
      <c r="E59" s="273" t="s">
        <v>169</v>
      </c>
      <c r="F59" s="147">
        <v>3250</v>
      </c>
      <c r="G59" s="247"/>
    </row>
    <row r="60" spans="1:7" s="142" customFormat="1" x14ac:dyDescent="0.2">
      <c r="A60" s="111">
        <v>11</v>
      </c>
      <c r="B60" s="111"/>
      <c r="C60" s="123">
        <v>3235</v>
      </c>
      <c r="D60" s="122" t="s">
        <v>25</v>
      </c>
      <c r="E60" s="273" t="s">
        <v>2</v>
      </c>
      <c r="F60" s="147">
        <v>37500</v>
      </c>
      <c r="G60" s="247"/>
    </row>
    <row r="61" spans="1:7" s="142" customFormat="1" x14ac:dyDescent="0.2">
      <c r="A61" s="111">
        <v>11</v>
      </c>
      <c r="B61" s="111"/>
      <c r="C61" s="123">
        <v>3294</v>
      </c>
      <c r="D61" s="122" t="s">
        <v>25</v>
      </c>
      <c r="E61" s="273" t="s">
        <v>2</v>
      </c>
      <c r="F61" s="147">
        <v>23469</v>
      </c>
      <c r="G61" s="247"/>
    </row>
    <row r="62" spans="1:7" s="142" customFormat="1" x14ac:dyDescent="0.2">
      <c r="A62" s="111">
        <v>11</v>
      </c>
      <c r="B62" s="111"/>
      <c r="C62" s="129">
        <v>3237</v>
      </c>
      <c r="D62" s="122" t="s">
        <v>25</v>
      </c>
      <c r="E62" s="187" t="s">
        <v>609</v>
      </c>
      <c r="F62" s="147">
        <v>5000</v>
      </c>
      <c r="G62" s="247"/>
    </row>
    <row r="63" spans="1:7" s="142" customFormat="1" x14ac:dyDescent="0.2">
      <c r="A63" s="111">
        <v>11</v>
      </c>
      <c r="B63" s="111"/>
      <c r="C63" s="129">
        <v>3238</v>
      </c>
      <c r="D63" s="122" t="s">
        <v>25</v>
      </c>
      <c r="E63" s="187" t="s">
        <v>609</v>
      </c>
      <c r="F63" s="147">
        <v>5000</v>
      </c>
      <c r="G63" s="247"/>
    </row>
    <row r="64" spans="1:7" s="142" customFormat="1" x14ac:dyDescent="0.2">
      <c r="A64" s="111">
        <v>11</v>
      </c>
      <c r="B64" s="111"/>
      <c r="C64" s="129">
        <v>4126</v>
      </c>
      <c r="D64" s="122" t="s">
        <v>25</v>
      </c>
      <c r="E64" s="187" t="s">
        <v>609</v>
      </c>
      <c r="F64" s="147">
        <v>35000</v>
      </c>
      <c r="G64" s="247"/>
    </row>
    <row r="65" spans="1:7" s="142" customFormat="1" x14ac:dyDescent="0.2">
      <c r="A65" s="111">
        <v>11</v>
      </c>
      <c r="B65" s="111"/>
      <c r="C65" s="123">
        <v>3224</v>
      </c>
      <c r="D65" s="122" t="s">
        <v>25</v>
      </c>
      <c r="E65" s="273" t="s">
        <v>75</v>
      </c>
      <c r="F65" s="147">
        <v>3500</v>
      </c>
      <c r="G65" s="247"/>
    </row>
    <row r="66" spans="1:7" s="142" customFormat="1" x14ac:dyDescent="0.2">
      <c r="A66" s="111">
        <v>11</v>
      </c>
      <c r="B66" s="111"/>
      <c r="C66" s="123">
        <v>3225</v>
      </c>
      <c r="D66" s="122" t="s">
        <v>25</v>
      </c>
      <c r="E66" s="273" t="s">
        <v>75</v>
      </c>
      <c r="F66" s="147">
        <v>1500</v>
      </c>
      <c r="G66" s="247"/>
    </row>
    <row r="67" spans="1:7" s="142" customFormat="1" x14ac:dyDescent="0.2">
      <c r="A67" s="111">
        <v>11</v>
      </c>
      <c r="B67" s="111"/>
      <c r="C67" s="123">
        <v>3232</v>
      </c>
      <c r="D67" s="122" t="s">
        <v>25</v>
      </c>
      <c r="E67" s="273" t="s">
        <v>75</v>
      </c>
      <c r="F67" s="147">
        <v>878795</v>
      </c>
      <c r="G67" s="247"/>
    </row>
    <row r="68" spans="1:7" s="142" customFormat="1" x14ac:dyDescent="0.2">
      <c r="A68" s="111">
        <v>11</v>
      </c>
      <c r="B68" s="111"/>
      <c r="C68" s="129">
        <v>3235</v>
      </c>
      <c r="D68" s="122" t="s">
        <v>25</v>
      </c>
      <c r="E68" s="187" t="s">
        <v>75</v>
      </c>
      <c r="F68" s="147">
        <v>3500</v>
      </c>
      <c r="G68" s="247"/>
    </row>
    <row r="69" spans="1:7" s="142" customFormat="1" x14ac:dyDescent="0.2">
      <c r="A69" s="111">
        <v>11</v>
      </c>
      <c r="B69" s="111"/>
      <c r="C69" s="129">
        <v>3237</v>
      </c>
      <c r="D69" s="122" t="s">
        <v>25</v>
      </c>
      <c r="E69" s="187" t="s">
        <v>75</v>
      </c>
      <c r="F69" s="147">
        <v>50000</v>
      </c>
      <c r="G69" s="247"/>
    </row>
    <row r="70" spans="1:7" s="142" customFormat="1" x14ac:dyDescent="0.2">
      <c r="A70" s="111">
        <v>11</v>
      </c>
      <c r="B70" s="111"/>
      <c r="C70" s="129">
        <v>3238</v>
      </c>
      <c r="D70" s="122" t="s">
        <v>25</v>
      </c>
      <c r="E70" s="187" t="s">
        <v>75</v>
      </c>
      <c r="F70" s="147">
        <v>9000</v>
      </c>
      <c r="G70" s="247"/>
    </row>
    <row r="71" spans="1:7" s="142" customFormat="1" x14ac:dyDescent="0.2">
      <c r="A71" s="111">
        <v>11</v>
      </c>
      <c r="B71" s="111"/>
      <c r="C71" s="123">
        <v>4262</v>
      </c>
      <c r="D71" s="122" t="s">
        <v>25</v>
      </c>
      <c r="E71" s="273" t="s">
        <v>75</v>
      </c>
      <c r="F71" s="147">
        <v>500</v>
      </c>
      <c r="G71" s="247"/>
    </row>
    <row r="72" spans="1:7" s="142" customFormat="1" x14ac:dyDescent="0.2">
      <c r="A72" s="111">
        <v>12</v>
      </c>
      <c r="B72" s="111"/>
      <c r="C72" s="123">
        <v>3111</v>
      </c>
      <c r="D72" s="122" t="s">
        <v>25</v>
      </c>
      <c r="E72" s="273" t="s">
        <v>666</v>
      </c>
      <c r="F72" s="147">
        <v>350</v>
      </c>
      <c r="G72" s="247"/>
    </row>
    <row r="73" spans="1:7" s="142" customFormat="1" x14ac:dyDescent="0.2">
      <c r="A73" s="111">
        <v>12</v>
      </c>
      <c r="B73" s="111"/>
      <c r="C73" s="123">
        <v>3132</v>
      </c>
      <c r="D73" s="122" t="s">
        <v>25</v>
      </c>
      <c r="E73" s="273" t="s">
        <v>666</v>
      </c>
      <c r="F73" s="147">
        <v>75</v>
      </c>
      <c r="G73" s="247"/>
    </row>
    <row r="74" spans="1:7" s="142" customFormat="1" x14ac:dyDescent="0.2">
      <c r="A74" s="111">
        <v>12</v>
      </c>
      <c r="B74" s="111"/>
      <c r="C74" s="129">
        <v>3211</v>
      </c>
      <c r="D74" s="122" t="s">
        <v>25</v>
      </c>
      <c r="E74" s="187" t="s">
        <v>666</v>
      </c>
      <c r="F74" s="147">
        <v>50</v>
      </c>
      <c r="G74" s="247"/>
    </row>
    <row r="75" spans="1:7" s="142" customFormat="1" x14ac:dyDescent="0.2">
      <c r="A75" s="111">
        <v>12</v>
      </c>
      <c r="B75" s="111"/>
      <c r="C75" s="129">
        <v>3237</v>
      </c>
      <c r="D75" s="122" t="s">
        <v>25</v>
      </c>
      <c r="E75" s="187" t="s">
        <v>666</v>
      </c>
      <c r="F75" s="147">
        <v>24</v>
      </c>
      <c r="G75" s="247"/>
    </row>
    <row r="76" spans="1:7" s="142" customFormat="1" x14ac:dyDescent="0.2">
      <c r="A76" s="111">
        <v>12</v>
      </c>
      <c r="B76" s="111"/>
      <c r="C76" s="129">
        <v>3239</v>
      </c>
      <c r="D76" s="122" t="s">
        <v>25</v>
      </c>
      <c r="E76" s="187" t="s">
        <v>666</v>
      </c>
      <c r="F76" s="147">
        <v>150</v>
      </c>
      <c r="G76" s="247"/>
    </row>
    <row r="77" spans="1:7" s="142" customFormat="1" x14ac:dyDescent="0.2">
      <c r="A77" s="111">
        <v>12</v>
      </c>
      <c r="B77" s="111"/>
      <c r="C77" s="123">
        <v>4126</v>
      </c>
      <c r="D77" s="122" t="s">
        <v>25</v>
      </c>
      <c r="E77" s="273" t="s">
        <v>666</v>
      </c>
      <c r="F77" s="147">
        <v>1442</v>
      </c>
      <c r="G77" s="247"/>
    </row>
    <row r="78" spans="1:7" s="142" customFormat="1" x14ac:dyDescent="0.2">
      <c r="A78" s="111">
        <v>12</v>
      </c>
      <c r="B78" s="111"/>
      <c r="C78" s="123">
        <v>3111</v>
      </c>
      <c r="D78" s="122" t="s">
        <v>25</v>
      </c>
      <c r="E78" s="273" t="s">
        <v>719</v>
      </c>
      <c r="F78" s="147">
        <v>1750</v>
      </c>
      <c r="G78" s="247"/>
    </row>
    <row r="79" spans="1:7" s="142" customFormat="1" x14ac:dyDescent="0.2">
      <c r="A79" s="111">
        <v>12</v>
      </c>
      <c r="B79" s="111"/>
      <c r="C79" s="123">
        <v>3132</v>
      </c>
      <c r="D79" s="122" t="s">
        <v>25</v>
      </c>
      <c r="E79" s="273" t="s">
        <v>719</v>
      </c>
      <c r="F79" s="147">
        <v>350</v>
      </c>
      <c r="G79" s="247"/>
    </row>
    <row r="80" spans="1:7" s="142" customFormat="1" x14ac:dyDescent="0.2">
      <c r="A80" s="111">
        <v>12</v>
      </c>
      <c r="B80" s="111"/>
      <c r="C80" s="129">
        <v>3211</v>
      </c>
      <c r="D80" s="122" t="s">
        <v>25</v>
      </c>
      <c r="E80" s="187" t="s">
        <v>719</v>
      </c>
      <c r="F80" s="147">
        <v>450</v>
      </c>
      <c r="G80" s="247"/>
    </row>
    <row r="81" spans="1:7" s="142" customFormat="1" x14ac:dyDescent="0.2">
      <c r="A81" s="111">
        <v>12</v>
      </c>
      <c r="B81" s="111"/>
      <c r="C81" s="129">
        <v>3233</v>
      </c>
      <c r="D81" s="122" t="s">
        <v>25</v>
      </c>
      <c r="E81" s="187" t="s">
        <v>719</v>
      </c>
      <c r="F81" s="147">
        <v>50</v>
      </c>
      <c r="G81" s="247"/>
    </row>
    <row r="82" spans="1:7" s="142" customFormat="1" x14ac:dyDescent="0.2">
      <c r="A82" s="111">
        <v>12</v>
      </c>
      <c r="B82" s="111"/>
      <c r="C82" s="129">
        <v>3235</v>
      </c>
      <c r="D82" s="122" t="s">
        <v>25</v>
      </c>
      <c r="E82" s="187" t="s">
        <v>719</v>
      </c>
      <c r="F82" s="147">
        <v>50</v>
      </c>
      <c r="G82" s="247"/>
    </row>
    <row r="83" spans="1:7" s="142" customFormat="1" x14ac:dyDescent="0.2">
      <c r="A83" s="111">
        <v>12</v>
      </c>
      <c r="B83" s="111"/>
      <c r="C83" s="123">
        <v>3237</v>
      </c>
      <c r="D83" s="122" t="s">
        <v>25</v>
      </c>
      <c r="E83" s="273" t="s">
        <v>719</v>
      </c>
      <c r="F83" s="147">
        <v>750</v>
      </c>
      <c r="G83" s="247"/>
    </row>
    <row r="84" spans="1:7" s="142" customFormat="1" x14ac:dyDescent="0.2">
      <c r="A84" s="111">
        <v>12</v>
      </c>
      <c r="B84" s="111"/>
      <c r="C84" s="123">
        <v>3293</v>
      </c>
      <c r="D84" s="122" t="s">
        <v>25</v>
      </c>
      <c r="E84" s="273" t="s">
        <v>719</v>
      </c>
      <c r="F84" s="147">
        <v>125</v>
      </c>
      <c r="G84" s="247"/>
    </row>
    <row r="85" spans="1:7" s="142" customFormat="1" x14ac:dyDescent="0.2">
      <c r="A85" s="111">
        <v>11</v>
      </c>
      <c r="B85" s="111"/>
      <c r="C85" s="123">
        <v>4126</v>
      </c>
      <c r="D85" s="122" t="s">
        <v>25</v>
      </c>
      <c r="E85" s="273" t="s">
        <v>731</v>
      </c>
      <c r="F85" s="147">
        <v>50000</v>
      </c>
      <c r="G85" s="247"/>
    </row>
    <row r="86" spans="1:7" s="142" customFormat="1" x14ac:dyDescent="0.2">
      <c r="A86" s="111">
        <v>12</v>
      </c>
      <c r="B86" s="111"/>
      <c r="C86" s="129">
        <v>3111</v>
      </c>
      <c r="D86" s="122" t="s">
        <v>25</v>
      </c>
      <c r="E86" s="187" t="s">
        <v>902</v>
      </c>
      <c r="F86" s="147">
        <v>1000</v>
      </c>
      <c r="G86" s="247"/>
    </row>
    <row r="87" spans="1:7" s="142" customFormat="1" x14ac:dyDescent="0.2">
      <c r="A87" s="111">
        <v>12</v>
      </c>
      <c r="B87" s="111"/>
      <c r="C87" s="129">
        <v>3132</v>
      </c>
      <c r="D87" s="122" t="s">
        <v>25</v>
      </c>
      <c r="E87" s="187" t="s">
        <v>902</v>
      </c>
      <c r="F87" s="147">
        <v>200</v>
      </c>
      <c r="G87" s="247"/>
    </row>
    <row r="88" spans="1:7" s="142" customFormat="1" x14ac:dyDescent="0.2">
      <c r="A88" s="111">
        <v>12</v>
      </c>
      <c r="B88" s="111"/>
      <c r="C88" s="129">
        <v>3211</v>
      </c>
      <c r="D88" s="122" t="s">
        <v>25</v>
      </c>
      <c r="E88" s="187" t="s">
        <v>902</v>
      </c>
      <c r="F88" s="147">
        <v>500</v>
      </c>
      <c r="G88" s="247"/>
    </row>
    <row r="89" spans="1:7" s="142" customFormat="1" x14ac:dyDescent="0.2">
      <c r="A89" s="111">
        <v>12</v>
      </c>
      <c r="B89" s="111"/>
      <c r="C89" s="123">
        <v>3233</v>
      </c>
      <c r="D89" s="122" t="s">
        <v>25</v>
      </c>
      <c r="E89" s="273" t="s">
        <v>902</v>
      </c>
      <c r="F89" s="147">
        <v>100</v>
      </c>
      <c r="G89" s="247"/>
    </row>
    <row r="90" spans="1:7" s="142" customFormat="1" x14ac:dyDescent="0.2">
      <c r="A90" s="111">
        <v>12</v>
      </c>
      <c r="B90" s="111"/>
      <c r="C90" s="123">
        <v>3235</v>
      </c>
      <c r="D90" s="122" t="s">
        <v>25</v>
      </c>
      <c r="E90" s="273" t="s">
        <v>902</v>
      </c>
      <c r="F90" s="147">
        <v>250</v>
      </c>
      <c r="G90" s="247"/>
    </row>
    <row r="91" spans="1:7" s="142" customFormat="1" x14ac:dyDescent="0.2">
      <c r="A91" s="111">
        <v>12</v>
      </c>
      <c r="B91" s="111"/>
      <c r="C91" s="123">
        <v>3239</v>
      </c>
      <c r="D91" s="122" t="s">
        <v>25</v>
      </c>
      <c r="E91" s="273" t="s">
        <v>902</v>
      </c>
      <c r="F91" s="147">
        <v>50</v>
      </c>
      <c r="G91" s="247"/>
    </row>
    <row r="92" spans="1:7" s="142" customFormat="1" x14ac:dyDescent="0.2">
      <c r="A92" s="111">
        <v>12</v>
      </c>
      <c r="B92" s="111"/>
      <c r="C92" s="129">
        <v>3293</v>
      </c>
      <c r="D92" s="122" t="s">
        <v>25</v>
      </c>
      <c r="E92" s="187" t="s">
        <v>902</v>
      </c>
      <c r="F92" s="147">
        <v>450</v>
      </c>
      <c r="G92" s="247"/>
    </row>
    <row r="93" spans="1:7" s="142" customFormat="1" x14ac:dyDescent="0.2">
      <c r="A93" s="111">
        <v>12</v>
      </c>
      <c r="B93" s="111"/>
      <c r="C93" s="129">
        <v>4221</v>
      </c>
      <c r="D93" s="122" t="s">
        <v>25</v>
      </c>
      <c r="E93" s="187" t="s">
        <v>902</v>
      </c>
      <c r="F93" s="147">
        <v>150</v>
      </c>
      <c r="G93" s="247"/>
    </row>
    <row r="94" spans="1:7" s="142" customFormat="1" x14ac:dyDescent="0.2">
      <c r="A94" s="111">
        <v>11</v>
      </c>
      <c r="B94" s="111"/>
      <c r="C94" s="129">
        <v>3722</v>
      </c>
      <c r="D94" s="122" t="s">
        <v>24</v>
      </c>
      <c r="E94" s="187" t="s">
        <v>379</v>
      </c>
      <c r="F94" s="147">
        <v>164877</v>
      </c>
      <c r="G94" s="247"/>
    </row>
    <row r="95" spans="1:7" s="142" customFormat="1" x14ac:dyDescent="0.2">
      <c r="A95" s="111">
        <v>11</v>
      </c>
      <c r="B95" s="111"/>
      <c r="C95" s="123">
        <v>3522</v>
      </c>
      <c r="D95" s="122" t="s">
        <v>24</v>
      </c>
      <c r="E95" s="273" t="s">
        <v>174</v>
      </c>
      <c r="F95" s="147">
        <v>215983</v>
      </c>
      <c r="G95" s="247"/>
    </row>
    <row r="96" spans="1:7" s="142" customFormat="1" x14ac:dyDescent="0.2">
      <c r="A96" s="111">
        <v>11</v>
      </c>
      <c r="B96" s="111"/>
      <c r="C96" s="123">
        <v>3621</v>
      </c>
      <c r="D96" s="122" t="s">
        <v>24</v>
      </c>
      <c r="E96" s="273" t="s">
        <v>106</v>
      </c>
      <c r="F96" s="147">
        <v>26500</v>
      </c>
      <c r="G96" s="247"/>
    </row>
    <row r="97" spans="1:7" s="142" customFormat="1" x14ac:dyDescent="0.2">
      <c r="A97" s="111">
        <v>11</v>
      </c>
      <c r="B97" s="111"/>
      <c r="C97" s="123">
        <v>3522</v>
      </c>
      <c r="D97" s="122" t="s">
        <v>24</v>
      </c>
      <c r="E97" s="273" t="s">
        <v>677</v>
      </c>
      <c r="F97" s="147">
        <v>500</v>
      </c>
      <c r="G97" s="247"/>
    </row>
    <row r="98" spans="1:7" s="142" customFormat="1" x14ac:dyDescent="0.2">
      <c r="A98" s="111">
        <v>11</v>
      </c>
      <c r="B98" s="111"/>
      <c r="C98" s="129">
        <v>3237</v>
      </c>
      <c r="D98" s="122" t="s">
        <v>24</v>
      </c>
      <c r="E98" s="187" t="s">
        <v>1005</v>
      </c>
      <c r="F98" s="147">
        <v>10000</v>
      </c>
      <c r="G98" s="247"/>
    </row>
    <row r="99" spans="1:7" s="142" customFormat="1" x14ac:dyDescent="0.2">
      <c r="A99" s="111">
        <v>11</v>
      </c>
      <c r="B99" s="111"/>
      <c r="C99" s="129">
        <v>3294</v>
      </c>
      <c r="D99" s="122" t="s">
        <v>24</v>
      </c>
      <c r="E99" s="187" t="s">
        <v>1005</v>
      </c>
      <c r="F99" s="147">
        <v>5000</v>
      </c>
      <c r="G99" s="247"/>
    </row>
    <row r="100" spans="1:7" s="142" customFormat="1" x14ac:dyDescent="0.2">
      <c r="A100" s="111">
        <v>11</v>
      </c>
      <c r="B100" s="111"/>
      <c r="C100" s="129">
        <v>3631</v>
      </c>
      <c r="D100" s="122" t="s">
        <v>24</v>
      </c>
      <c r="E100" s="187" t="s">
        <v>853</v>
      </c>
      <c r="F100" s="147">
        <v>650000</v>
      </c>
      <c r="G100" s="247"/>
    </row>
    <row r="101" spans="1:7" s="142" customFormat="1" x14ac:dyDescent="0.2">
      <c r="A101" s="111">
        <v>11</v>
      </c>
      <c r="B101" s="111"/>
      <c r="C101" s="123">
        <v>3631</v>
      </c>
      <c r="D101" s="122" t="s">
        <v>24</v>
      </c>
      <c r="E101" s="273" t="s">
        <v>855</v>
      </c>
      <c r="F101" s="147">
        <v>3750</v>
      </c>
      <c r="G101" s="247"/>
    </row>
    <row r="102" spans="1:7" s="142" customFormat="1" x14ac:dyDescent="0.2">
      <c r="A102" s="111">
        <v>11</v>
      </c>
      <c r="B102" s="111"/>
      <c r="C102" s="123">
        <v>3721</v>
      </c>
      <c r="D102" s="122" t="s">
        <v>24</v>
      </c>
      <c r="E102" s="273" t="s">
        <v>855</v>
      </c>
      <c r="F102" s="147">
        <v>500</v>
      </c>
      <c r="G102" s="247"/>
    </row>
    <row r="103" spans="1:7" s="142" customFormat="1" x14ac:dyDescent="0.2">
      <c r="A103" s="111">
        <v>11</v>
      </c>
      <c r="B103" s="111"/>
      <c r="C103" s="123">
        <v>3225</v>
      </c>
      <c r="D103" s="122" t="s">
        <v>24</v>
      </c>
      <c r="E103" s="273" t="s">
        <v>102</v>
      </c>
      <c r="F103" s="147">
        <v>4875</v>
      </c>
      <c r="G103" s="247"/>
    </row>
    <row r="104" spans="1:7" s="142" customFormat="1" x14ac:dyDescent="0.2">
      <c r="A104" s="111">
        <v>11</v>
      </c>
      <c r="B104" s="111"/>
      <c r="C104" s="129">
        <v>3227</v>
      </c>
      <c r="D104" s="122" t="s">
        <v>24</v>
      </c>
      <c r="E104" s="187" t="s">
        <v>102</v>
      </c>
      <c r="F104" s="147">
        <v>10375</v>
      </c>
      <c r="G104" s="247"/>
    </row>
    <row r="105" spans="1:7" s="142" customFormat="1" x14ac:dyDescent="0.2">
      <c r="A105" s="111">
        <v>11</v>
      </c>
      <c r="B105" s="111"/>
      <c r="C105" s="129">
        <v>3235</v>
      </c>
      <c r="D105" s="122" t="s">
        <v>24</v>
      </c>
      <c r="E105" s="187" t="s">
        <v>102</v>
      </c>
      <c r="F105" s="147">
        <v>4750</v>
      </c>
      <c r="G105" s="247"/>
    </row>
    <row r="106" spans="1:7" s="142" customFormat="1" x14ac:dyDescent="0.2">
      <c r="A106" s="111">
        <v>11</v>
      </c>
      <c r="B106" s="111"/>
      <c r="C106" s="129">
        <v>3238</v>
      </c>
      <c r="D106" s="122" t="s">
        <v>24</v>
      </c>
      <c r="E106" s="187" t="s">
        <v>102</v>
      </c>
      <c r="F106" s="147">
        <v>38000</v>
      </c>
      <c r="G106" s="247"/>
    </row>
    <row r="107" spans="1:7" s="142" customFormat="1" x14ac:dyDescent="0.2">
      <c r="A107" s="111">
        <v>11</v>
      </c>
      <c r="B107" s="111"/>
      <c r="C107" s="123">
        <v>4221</v>
      </c>
      <c r="D107" s="122" t="s">
        <v>24</v>
      </c>
      <c r="E107" s="273" t="s">
        <v>102</v>
      </c>
      <c r="F107" s="147">
        <v>950</v>
      </c>
      <c r="G107" s="247"/>
    </row>
    <row r="108" spans="1:7" s="142" customFormat="1" x14ac:dyDescent="0.2">
      <c r="A108" s="111">
        <v>11</v>
      </c>
      <c r="B108" s="111"/>
      <c r="C108" s="123">
        <v>4222</v>
      </c>
      <c r="D108" s="122" t="s">
        <v>24</v>
      </c>
      <c r="E108" s="273" t="s">
        <v>102</v>
      </c>
      <c r="F108" s="147">
        <v>475</v>
      </c>
      <c r="G108" s="247"/>
    </row>
    <row r="109" spans="1:7" s="142" customFormat="1" x14ac:dyDescent="0.2">
      <c r="A109" s="111">
        <v>11</v>
      </c>
      <c r="B109" s="111"/>
      <c r="C109" s="123">
        <v>4223</v>
      </c>
      <c r="D109" s="122" t="s">
        <v>24</v>
      </c>
      <c r="E109" s="273" t="s">
        <v>102</v>
      </c>
      <c r="F109" s="147">
        <v>475</v>
      </c>
      <c r="G109" s="247"/>
    </row>
    <row r="110" spans="1:7" s="142" customFormat="1" x14ac:dyDescent="0.2">
      <c r="A110" s="111">
        <v>11</v>
      </c>
      <c r="B110" s="111"/>
      <c r="C110" s="129">
        <v>3632</v>
      </c>
      <c r="D110" s="122" t="s">
        <v>27</v>
      </c>
      <c r="E110" s="187" t="s">
        <v>604</v>
      </c>
      <c r="F110" s="147">
        <v>2097950</v>
      </c>
      <c r="G110" s="247"/>
    </row>
    <row r="111" spans="1:7" s="142" customFormat="1" x14ac:dyDescent="0.2">
      <c r="A111" s="111">
        <v>11</v>
      </c>
      <c r="B111" s="111"/>
      <c r="C111" s="129">
        <v>3632</v>
      </c>
      <c r="D111" s="122" t="s">
        <v>27</v>
      </c>
      <c r="E111" s="187" t="s">
        <v>665</v>
      </c>
      <c r="F111" s="147"/>
      <c r="G111" s="247"/>
    </row>
    <row r="112" spans="1:7" s="142" customFormat="1" x14ac:dyDescent="0.2">
      <c r="A112" s="111">
        <v>11</v>
      </c>
      <c r="B112" s="111"/>
      <c r="C112" s="129">
        <v>3632</v>
      </c>
      <c r="D112" s="122" t="s">
        <v>27</v>
      </c>
      <c r="E112" s="187" t="s">
        <v>662</v>
      </c>
      <c r="F112" s="147">
        <v>4750000</v>
      </c>
      <c r="G112" s="247"/>
    </row>
    <row r="113" spans="1:7" s="142" customFormat="1" x14ac:dyDescent="0.2">
      <c r="A113" s="111">
        <v>12</v>
      </c>
      <c r="B113" s="111"/>
      <c r="C113" s="123">
        <v>3632</v>
      </c>
      <c r="D113" s="122" t="s">
        <v>27</v>
      </c>
      <c r="E113" s="273" t="s">
        <v>662</v>
      </c>
      <c r="F113" s="147">
        <v>2170000</v>
      </c>
      <c r="G113" s="247"/>
    </row>
    <row r="114" spans="1:7" s="142" customFormat="1" x14ac:dyDescent="0.2">
      <c r="A114" s="111">
        <v>11</v>
      </c>
      <c r="B114" s="111"/>
      <c r="C114" s="123">
        <v>3632</v>
      </c>
      <c r="D114" s="122" t="s">
        <v>27</v>
      </c>
      <c r="E114" s="273" t="s">
        <v>843</v>
      </c>
      <c r="F114" s="147"/>
      <c r="G114" s="247"/>
    </row>
    <row r="115" spans="1:7" s="142" customFormat="1" x14ac:dyDescent="0.2">
      <c r="A115" s="111">
        <v>11</v>
      </c>
      <c r="B115" s="111"/>
      <c r="C115" s="123">
        <v>3237</v>
      </c>
      <c r="D115" s="122" t="s">
        <v>27</v>
      </c>
      <c r="E115" s="273" t="s">
        <v>50</v>
      </c>
      <c r="F115" s="147">
        <v>150000</v>
      </c>
      <c r="G115" s="247"/>
    </row>
    <row r="116" spans="1:7" s="142" customFormat="1" x14ac:dyDescent="0.2">
      <c r="A116" s="111">
        <v>11</v>
      </c>
      <c r="B116" s="111"/>
      <c r="C116" s="129">
        <v>3231</v>
      </c>
      <c r="D116" s="122" t="s">
        <v>23</v>
      </c>
      <c r="E116" s="187" t="s">
        <v>15</v>
      </c>
      <c r="F116" s="147">
        <v>5000</v>
      </c>
      <c r="G116" s="247"/>
    </row>
    <row r="117" spans="1:7" s="142" customFormat="1" x14ac:dyDescent="0.2">
      <c r="A117" s="111">
        <v>11</v>
      </c>
      <c r="B117" s="111"/>
      <c r="C117" s="129">
        <v>3237</v>
      </c>
      <c r="D117" s="122" t="s">
        <v>23</v>
      </c>
      <c r="E117" s="187" t="s">
        <v>15</v>
      </c>
      <c r="F117" s="147">
        <v>4500</v>
      </c>
      <c r="G117" s="247"/>
    </row>
    <row r="118" spans="1:7" s="142" customFormat="1" x14ac:dyDescent="0.2">
      <c r="A118" s="111">
        <v>11</v>
      </c>
      <c r="B118" s="111"/>
      <c r="C118" s="129">
        <v>3291</v>
      </c>
      <c r="D118" s="122" t="s">
        <v>23</v>
      </c>
      <c r="E118" s="187" t="s">
        <v>15</v>
      </c>
      <c r="F118" s="147">
        <v>3000</v>
      </c>
      <c r="G118" s="247"/>
    </row>
    <row r="119" spans="1:7" s="142" customFormat="1" x14ac:dyDescent="0.2">
      <c r="A119" s="111">
        <v>11</v>
      </c>
      <c r="B119" s="111"/>
      <c r="C119" s="123">
        <v>3294</v>
      </c>
      <c r="D119" s="122" t="s">
        <v>23</v>
      </c>
      <c r="E119" s="273" t="s">
        <v>15</v>
      </c>
      <c r="F119" s="147">
        <v>42500</v>
      </c>
      <c r="G119" s="247"/>
    </row>
    <row r="120" spans="1:7" s="142" customFormat="1" x14ac:dyDescent="0.2">
      <c r="A120" s="111">
        <v>11</v>
      </c>
      <c r="B120" s="111"/>
      <c r="C120" s="123">
        <v>3299</v>
      </c>
      <c r="D120" s="122" t="s">
        <v>23</v>
      </c>
      <c r="E120" s="273" t="s">
        <v>605</v>
      </c>
      <c r="F120" s="147">
        <v>465460</v>
      </c>
      <c r="G120" s="247"/>
    </row>
    <row r="121" spans="1:7" s="142" customFormat="1" x14ac:dyDescent="0.2">
      <c r="A121" s="111">
        <v>11</v>
      </c>
      <c r="B121" s="111"/>
      <c r="C121" s="123">
        <v>3211</v>
      </c>
      <c r="D121" s="122" t="s">
        <v>18</v>
      </c>
      <c r="E121" s="273" t="s">
        <v>623</v>
      </c>
      <c r="F121" s="147"/>
      <c r="G121" s="247"/>
    </row>
    <row r="122" spans="1:7" s="142" customFormat="1" x14ac:dyDescent="0.2">
      <c r="A122" s="111">
        <v>11</v>
      </c>
      <c r="B122" s="111"/>
      <c r="C122" s="129">
        <v>3221</v>
      </c>
      <c r="D122" s="122" t="s">
        <v>18</v>
      </c>
      <c r="E122" s="187" t="s">
        <v>623</v>
      </c>
      <c r="F122" s="147">
        <v>50</v>
      </c>
      <c r="G122" s="247"/>
    </row>
    <row r="123" spans="1:7" s="142" customFormat="1" x14ac:dyDescent="0.2">
      <c r="A123" s="111">
        <v>11</v>
      </c>
      <c r="B123" s="111"/>
      <c r="C123" s="129">
        <v>3223</v>
      </c>
      <c r="D123" s="122" t="s">
        <v>18</v>
      </c>
      <c r="E123" s="187" t="s">
        <v>623</v>
      </c>
      <c r="F123" s="147">
        <v>50</v>
      </c>
      <c r="G123" s="247"/>
    </row>
    <row r="124" spans="1:7" s="142" customFormat="1" x14ac:dyDescent="0.2">
      <c r="A124" s="111">
        <v>11</v>
      </c>
      <c r="B124" s="111"/>
      <c r="C124" s="129">
        <v>3231</v>
      </c>
      <c r="D124" s="122" t="s">
        <v>18</v>
      </c>
      <c r="E124" s="187" t="s">
        <v>623</v>
      </c>
      <c r="F124" s="147">
        <v>50</v>
      </c>
      <c r="G124" s="247"/>
    </row>
    <row r="125" spans="1:7" s="142" customFormat="1" x14ac:dyDescent="0.2">
      <c r="A125" s="111">
        <v>11</v>
      </c>
      <c r="B125" s="111"/>
      <c r="C125" s="123">
        <v>3232</v>
      </c>
      <c r="D125" s="122" t="s">
        <v>18</v>
      </c>
      <c r="E125" s="273" t="s">
        <v>623</v>
      </c>
      <c r="F125" s="147">
        <v>50</v>
      </c>
      <c r="G125" s="247"/>
    </row>
    <row r="126" spans="1:7" s="142" customFormat="1" x14ac:dyDescent="0.2">
      <c r="A126" s="111">
        <v>11</v>
      </c>
      <c r="B126" s="111"/>
      <c r="C126" s="123">
        <v>3233</v>
      </c>
      <c r="D126" s="122" t="s">
        <v>18</v>
      </c>
      <c r="E126" s="273" t="s">
        <v>623</v>
      </c>
      <c r="F126" s="147">
        <v>50</v>
      </c>
      <c r="G126" s="247"/>
    </row>
    <row r="127" spans="1:7" s="142" customFormat="1" x14ac:dyDescent="0.2">
      <c r="A127" s="111">
        <v>11</v>
      </c>
      <c r="B127" s="111"/>
      <c r="C127" s="123">
        <v>3234</v>
      </c>
      <c r="D127" s="122" t="s">
        <v>18</v>
      </c>
      <c r="E127" s="273" t="s">
        <v>623</v>
      </c>
      <c r="F127" s="147">
        <v>50</v>
      </c>
      <c r="G127" s="247"/>
    </row>
    <row r="128" spans="1:7" s="142" customFormat="1" x14ac:dyDescent="0.2">
      <c r="A128" s="111">
        <v>11</v>
      </c>
      <c r="B128" s="111"/>
      <c r="C128" s="129">
        <v>3235</v>
      </c>
      <c r="D128" s="122" t="s">
        <v>18</v>
      </c>
      <c r="E128" s="187" t="s">
        <v>623</v>
      </c>
      <c r="F128" s="147">
        <v>50</v>
      </c>
      <c r="G128" s="247"/>
    </row>
    <row r="129" spans="1:7" s="142" customFormat="1" x14ac:dyDescent="0.2">
      <c r="A129" s="111">
        <v>11</v>
      </c>
      <c r="B129" s="111"/>
      <c r="C129" s="129">
        <v>3238</v>
      </c>
      <c r="D129" s="122" t="s">
        <v>18</v>
      </c>
      <c r="E129" s="187" t="s">
        <v>623</v>
      </c>
      <c r="F129" s="147">
        <v>50</v>
      </c>
      <c r="G129" s="247"/>
    </row>
    <row r="130" spans="1:7" s="142" customFormat="1" x14ac:dyDescent="0.2">
      <c r="A130" s="111">
        <v>11</v>
      </c>
      <c r="B130" s="111"/>
      <c r="C130" s="129">
        <v>3239</v>
      </c>
      <c r="D130" s="122" t="s">
        <v>18</v>
      </c>
      <c r="E130" s="187" t="s">
        <v>623</v>
      </c>
      <c r="F130" s="147">
        <v>50</v>
      </c>
      <c r="G130" s="247"/>
    </row>
    <row r="131" spans="1:7" s="142" customFormat="1" x14ac:dyDescent="0.2">
      <c r="A131" s="111">
        <v>11</v>
      </c>
      <c r="B131" s="111"/>
      <c r="C131" s="123">
        <v>3293</v>
      </c>
      <c r="D131" s="122" t="s">
        <v>18</v>
      </c>
      <c r="E131" s="273" t="s">
        <v>623</v>
      </c>
      <c r="F131" s="147">
        <v>50</v>
      </c>
      <c r="G131" s="247"/>
    </row>
    <row r="132" spans="1:7" s="142" customFormat="1" x14ac:dyDescent="0.2">
      <c r="A132" s="111">
        <v>12</v>
      </c>
      <c r="B132" s="111"/>
      <c r="C132" s="123">
        <v>3211</v>
      </c>
      <c r="D132" s="122" t="s">
        <v>18</v>
      </c>
      <c r="E132" s="273" t="s">
        <v>623</v>
      </c>
      <c r="F132" s="147">
        <v>7000</v>
      </c>
      <c r="G132" s="247"/>
    </row>
    <row r="133" spans="1:7" s="142" customFormat="1" x14ac:dyDescent="0.2">
      <c r="A133" s="111">
        <v>12</v>
      </c>
      <c r="B133" s="111"/>
      <c r="C133" s="123">
        <v>3233</v>
      </c>
      <c r="D133" s="122" t="s">
        <v>18</v>
      </c>
      <c r="E133" s="273" t="s">
        <v>623</v>
      </c>
      <c r="F133" s="147">
        <v>19000</v>
      </c>
      <c r="G133" s="247"/>
    </row>
    <row r="134" spans="1:7" s="142" customFormat="1" x14ac:dyDescent="0.2">
      <c r="A134" s="111">
        <v>12</v>
      </c>
      <c r="B134" s="111"/>
      <c r="C134" s="129">
        <v>3237</v>
      </c>
      <c r="D134" s="122" t="s">
        <v>25</v>
      </c>
      <c r="E134" s="187" t="s">
        <v>623</v>
      </c>
      <c r="F134" s="147">
        <v>8000</v>
      </c>
      <c r="G134" s="247"/>
    </row>
    <row r="135" spans="1:7" s="142" customFormat="1" x14ac:dyDescent="0.2">
      <c r="A135" s="111">
        <v>12</v>
      </c>
      <c r="B135" s="111"/>
      <c r="C135" s="129">
        <v>3293</v>
      </c>
      <c r="D135" s="122" t="s">
        <v>18</v>
      </c>
      <c r="E135" s="187" t="s">
        <v>623</v>
      </c>
      <c r="F135" s="147">
        <v>1050</v>
      </c>
      <c r="G135" s="247"/>
    </row>
    <row r="136" spans="1:7" s="142" customFormat="1" x14ac:dyDescent="0.2">
      <c r="A136" s="111">
        <v>12</v>
      </c>
      <c r="B136" s="111"/>
      <c r="C136" s="129">
        <v>3512</v>
      </c>
      <c r="D136" s="122" t="s">
        <v>27</v>
      </c>
      <c r="E136" s="187" t="s">
        <v>623</v>
      </c>
      <c r="F136" s="147"/>
      <c r="G136" s="247"/>
    </row>
    <row r="137" spans="1:7" s="142" customFormat="1" x14ac:dyDescent="0.2">
      <c r="A137" s="111">
        <v>12</v>
      </c>
      <c r="B137" s="111"/>
      <c r="C137" s="123">
        <v>3721</v>
      </c>
      <c r="D137" s="122" t="s">
        <v>18</v>
      </c>
      <c r="E137" s="273" t="s">
        <v>623</v>
      </c>
      <c r="F137" s="147">
        <v>50</v>
      </c>
      <c r="G137" s="247"/>
    </row>
    <row r="138" spans="1:7" s="142" customFormat="1" x14ac:dyDescent="0.2">
      <c r="A138" s="111">
        <v>12</v>
      </c>
      <c r="B138" s="111"/>
      <c r="C138" s="123">
        <v>3861</v>
      </c>
      <c r="D138" s="122" t="s">
        <v>27</v>
      </c>
      <c r="E138" s="273" t="s">
        <v>623</v>
      </c>
      <c r="F138" s="147">
        <v>2000</v>
      </c>
      <c r="G138" s="247"/>
    </row>
    <row r="139" spans="1:7" s="142" customFormat="1" x14ac:dyDescent="0.2">
      <c r="A139" s="111">
        <v>12</v>
      </c>
      <c r="B139" s="111"/>
      <c r="C139" s="123">
        <v>4123</v>
      </c>
      <c r="D139" s="122" t="s">
        <v>18</v>
      </c>
      <c r="E139" s="273" t="s">
        <v>623</v>
      </c>
      <c r="F139" s="147">
        <v>50</v>
      </c>
      <c r="G139" s="247"/>
    </row>
    <row r="140" spans="1:7" s="142" customFormat="1" x14ac:dyDescent="0.2">
      <c r="A140" s="111">
        <v>12</v>
      </c>
      <c r="B140" s="111"/>
      <c r="C140" s="129">
        <v>4126</v>
      </c>
      <c r="D140" s="122" t="s">
        <v>18</v>
      </c>
      <c r="E140" s="187" t="s">
        <v>623</v>
      </c>
      <c r="F140" s="147">
        <v>50</v>
      </c>
      <c r="G140" s="247"/>
    </row>
    <row r="141" spans="1:7" s="142" customFormat="1" x14ac:dyDescent="0.2">
      <c r="A141" s="111">
        <v>12</v>
      </c>
      <c r="B141" s="111"/>
      <c r="C141" s="129">
        <v>4214</v>
      </c>
      <c r="D141" s="122" t="s">
        <v>25</v>
      </c>
      <c r="E141" s="187" t="s">
        <v>623</v>
      </c>
      <c r="F141" s="147">
        <v>214350</v>
      </c>
      <c r="G141" s="247"/>
    </row>
    <row r="142" spans="1:7" s="142" customFormat="1" x14ac:dyDescent="0.2">
      <c r="A142" s="111">
        <v>12</v>
      </c>
      <c r="B142" s="111"/>
      <c r="C142" s="129">
        <v>4222</v>
      </c>
      <c r="D142" s="122" t="s">
        <v>18</v>
      </c>
      <c r="E142" s="187" t="s">
        <v>623</v>
      </c>
      <c r="F142" s="147">
        <v>50</v>
      </c>
      <c r="G142" s="247"/>
    </row>
    <row r="143" spans="1:7" s="142" customFormat="1" x14ac:dyDescent="0.2">
      <c r="A143" s="111">
        <v>12</v>
      </c>
      <c r="B143" s="111"/>
      <c r="C143" s="123">
        <v>4227</v>
      </c>
      <c r="D143" s="122" t="s">
        <v>18</v>
      </c>
      <c r="E143" s="273" t="s">
        <v>623</v>
      </c>
      <c r="F143" s="147">
        <v>50</v>
      </c>
      <c r="G143" s="247"/>
    </row>
    <row r="144" spans="1:7" s="142" customFormat="1" x14ac:dyDescent="0.2">
      <c r="A144" s="111">
        <v>12</v>
      </c>
      <c r="B144" s="111"/>
      <c r="C144" s="123">
        <v>4511</v>
      </c>
      <c r="D144" s="122" t="s">
        <v>18</v>
      </c>
      <c r="E144" s="273" t="s">
        <v>623</v>
      </c>
      <c r="F144" s="147">
        <v>50</v>
      </c>
      <c r="G144" s="247"/>
    </row>
    <row r="145" spans="1:7" s="142" customFormat="1" x14ac:dyDescent="0.2">
      <c r="A145" s="111">
        <v>12</v>
      </c>
      <c r="B145" s="111"/>
      <c r="C145" s="123">
        <v>4521</v>
      </c>
      <c r="D145" s="122" t="s">
        <v>18</v>
      </c>
      <c r="E145" s="273" t="s">
        <v>623</v>
      </c>
      <c r="F145" s="147">
        <v>50</v>
      </c>
      <c r="G145" s="247"/>
    </row>
    <row r="146" spans="1:7" s="142" customFormat="1" x14ac:dyDescent="0.2">
      <c r="A146" s="111">
        <v>12</v>
      </c>
      <c r="B146" s="111"/>
      <c r="C146" s="129">
        <v>3512</v>
      </c>
      <c r="D146" s="122" t="s">
        <v>26</v>
      </c>
      <c r="E146" s="187" t="s">
        <v>626</v>
      </c>
      <c r="F146" s="147">
        <v>11221</v>
      </c>
      <c r="G146" s="247"/>
    </row>
    <row r="147" spans="1:7" s="142" customFormat="1" x14ac:dyDescent="0.2">
      <c r="A147" s="111">
        <v>11</v>
      </c>
      <c r="B147" s="111"/>
      <c r="C147" s="129">
        <v>3111</v>
      </c>
      <c r="D147" s="122" t="s">
        <v>18</v>
      </c>
      <c r="E147" s="187" t="s">
        <v>625</v>
      </c>
      <c r="F147" s="147">
        <v>50</v>
      </c>
      <c r="G147" s="247"/>
    </row>
    <row r="148" spans="1:7" s="142" customFormat="1" x14ac:dyDescent="0.2">
      <c r="A148" s="111">
        <v>11</v>
      </c>
      <c r="B148" s="111"/>
      <c r="C148" s="129">
        <v>3113</v>
      </c>
      <c r="D148" s="122" t="s">
        <v>18</v>
      </c>
      <c r="E148" s="187" t="s">
        <v>625</v>
      </c>
      <c r="F148" s="147">
        <v>50</v>
      </c>
      <c r="G148" s="247"/>
    </row>
    <row r="149" spans="1:7" s="142" customFormat="1" x14ac:dyDescent="0.2">
      <c r="A149" s="111">
        <v>11</v>
      </c>
      <c r="B149" s="111"/>
      <c r="C149" s="123">
        <v>3121</v>
      </c>
      <c r="D149" s="122" t="s">
        <v>18</v>
      </c>
      <c r="E149" s="273" t="s">
        <v>625</v>
      </c>
      <c r="F149" s="147">
        <v>50</v>
      </c>
      <c r="G149" s="247"/>
    </row>
    <row r="150" spans="1:7" s="142" customFormat="1" x14ac:dyDescent="0.2">
      <c r="A150" s="111">
        <v>11</v>
      </c>
      <c r="B150" s="111"/>
      <c r="C150" s="123">
        <v>3132</v>
      </c>
      <c r="D150" s="122" t="s">
        <v>18</v>
      </c>
      <c r="E150" s="273" t="s">
        <v>625</v>
      </c>
      <c r="F150" s="147">
        <v>50</v>
      </c>
      <c r="G150" s="247"/>
    </row>
    <row r="151" spans="1:7" s="142" customFormat="1" x14ac:dyDescent="0.2">
      <c r="A151" s="111">
        <v>11</v>
      </c>
      <c r="B151" s="111"/>
      <c r="C151" s="123">
        <v>3211</v>
      </c>
      <c r="D151" s="122" t="s">
        <v>18</v>
      </c>
      <c r="E151" s="273" t="s">
        <v>625</v>
      </c>
      <c r="F151" s="147">
        <v>2100</v>
      </c>
      <c r="G151" s="247"/>
    </row>
    <row r="152" spans="1:7" s="142" customFormat="1" x14ac:dyDescent="0.2">
      <c r="A152" s="111">
        <v>11</v>
      </c>
      <c r="B152" s="111"/>
      <c r="C152" s="129">
        <v>3212</v>
      </c>
      <c r="D152" s="122" t="s">
        <v>18</v>
      </c>
      <c r="E152" s="187" t="s">
        <v>625</v>
      </c>
      <c r="F152" s="147">
        <v>50</v>
      </c>
      <c r="G152" s="247"/>
    </row>
    <row r="153" spans="1:7" s="142" customFormat="1" x14ac:dyDescent="0.2">
      <c r="A153" s="111">
        <v>11</v>
      </c>
      <c r="B153" s="111"/>
      <c r="C153" s="129">
        <v>3213</v>
      </c>
      <c r="D153" s="122" t="s">
        <v>18</v>
      </c>
      <c r="E153" s="187" t="s">
        <v>625</v>
      </c>
      <c r="F153" s="147">
        <v>300</v>
      </c>
      <c r="G153" s="247"/>
    </row>
    <row r="154" spans="1:7" s="142" customFormat="1" x14ac:dyDescent="0.2">
      <c r="A154" s="111">
        <v>11</v>
      </c>
      <c r="B154" s="111"/>
      <c r="C154" s="129">
        <v>3221</v>
      </c>
      <c r="D154" s="122" t="s">
        <v>18</v>
      </c>
      <c r="E154" s="187" t="s">
        <v>625</v>
      </c>
      <c r="F154" s="147">
        <v>50</v>
      </c>
      <c r="G154" s="247"/>
    </row>
    <row r="155" spans="1:7" s="142" customFormat="1" x14ac:dyDescent="0.2">
      <c r="A155" s="111">
        <v>11</v>
      </c>
      <c r="B155" s="111"/>
      <c r="C155" s="123">
        <v>3231</v>
      </c>
      <c r="D155" s="122" t="s">
        <v>18</v>
      </c>
      <c r="E155" s="273" t="s">
        <v>625</v>
      </c>
      <c r="F155" s="147">
        <v>50</v>
      </c>
      <c r="G155" s="247"/>
    </row>
    <row r="156" spans="1:7" s="142" customFormat="1" x14ac:dyDescent="0.2">
      <c r="A156" s="111">
        <v>11</v>
      </c>
      <c r="B156" s="111"/>
      <c r="C156" s="123">
        <v>3235</v>
      </c>
      <c r="D156" s="122" t="s">
        <v>18</v>
      </c>
      <c r="E156" s="273" t="s">
        <v>625</v>
      </c>
      <c r="F156" s="147">
        <v>50</v>
      </c>
      <c r="G156" s="247"/>
    </row>
    <row r="157" spans="1:7" s="142" customFormat="1" x14ac:dyDescent="0.2">
      <c r="A157" s="111">
        <v>11</v>
      </c>
      <c r="B157" s="111"/>
      <c r="C157" s="123">
        <v>3237</v>
      </c>
      <c r="D157" s="122" t="s">
        <v>18</v>
      </c>
      <c r="E157" s="273" t="s">
        <v>625</v>
      </c>
      <c r="F157" s="147">
        <v>2300</v>
      </c>
      <c r="G157" s="247"/>
    </row>
    <row r="158" spans="1:7" s="142" customFormat="1" x14ac:dyDescent="0.2">
      <c r="A158" s="111">
        <v>11</v>
      </c>
      <c r="B158" s="111"/>
      <c r="C158" s="129">
        <v>3239</v>
      </c>
      <c r="D158" s="122" t="s">
        <v>18</v>
      </c>
      <c r="E158" s="187" t="s">
        <v>625</v>
      </c>
      <c r="F158" s="147">
        <v>50</v>
      </c>
      <c r="G158" s="247"/>
    </row>
    <row r="159" spans="1:7" s="142" customFormat="1" x14ac:dyDescent="0.2">
      <c r="A159" s="111">
        <v>11</v>
      </c>
      <c r="B159" s="111"/>
      <c r="C159" s="129">
        <v>3293</v>
      </c>
      <c r="D159" s="122" t="s">
        <v>18</v>
      </c>
      <c r="E159" s="187" t="s">
        <v>625</v>
      </c>
      <c r="F159" s="147">
        <v>50</v>
      </c>
      <c r="G159" s="247"/>
    </row>
    <row r="160" spans="1:7" s="142" customFormat="1" x14ac:dyDescent="0.2">
      <c r="A160" s="111">
        <v>11</v>
      </c>
      <c r="B160" s="111"/>
      <c r="C160" s="129">
        <v>4222</v>
      </c>
      <c r="D160" s="122" t="s">
        <v>18</v>
      </c>
      <c r="E160" s="187" t="s">
        <v>625</v>
      </c>
      <c r="F160" s="147">
        <v>50</v>
      </c>
      <c r="G160" s="247"/>
    </row>
    <row r="161" spans="1:7" s="142" customFormat="1" x14ac:dyDescent="0.2">
      <c r="A161" s="111">
        <v>11</v>
      </c>
      <c r="B161" s="111"/>
      <c r="C161" s="123">
        <v>4227</v>
      </c>
      <c r="D161" s="122" t="s">
        <v>18</v>
      </c>
      <c r="E161" s="273" t="s">
        <v>625</v>
      </c>
      <c r="F161" s="147">
        <v>50</v>
      </c>
      <c r="G161" s="247"/>
    </row>
    <row r="162" spans="1:7" s="142" customFormat="1" x14ac:dyDescent="0.2">
      <c r="A162" s="111">
        <v>11</v>
      </c>
      <c r="B162" s="111"/>
      <c r="C162" s="123">
        <v>3111</v>
      </c>
      <c r="D162" s="122" t="s">
        <v>18</v>
      </c>
      <c r="E162" s="273" t="s">
        <v>1008</v>
      </c>
      <c r="F162" s="147">
        <v>4500</v>
      </c>
      <c r="G162" s="247"/>
    </row>
    <row r="163" spans="1:7" s="142" customFormat="1" x14ac:dyDescent="0.2">
      <c r="A163" s="111">
        <v>11</v>
      </c>
      <c r="B163" s="111"/>
      <c r="C163" s="123">
        <v>3113</v>
      </c>
      <c r="D163" s="122" t="s">
        <v>18</v>
      </c>
      <c r="E163" s="273" t="s">
        <v>1008</v>
      </c>
      <c r="F163" s="147">
        <v>50</v>
      </c>
      <c r="G163" s="247"/>
    </row>
    <row r="164" spans="1:7" s="142" customFormat="1" x14ac:dyDescent="0.2">
      <c r="A164" s="111">
        <v>11</v>
      </c>
      <c r="B164" s="111"/>
      <c r="C164" s="129">
        <v>3121</v>
      </c>
      <c r="D164" s="122" t="s">
        <v>18</v>
      </c>
      <c r="E164" s="187" t="s">
        <v>1008</v>
      </c>
      <c r="F164" s="147">
        <v>450</v>
      </c>
      <c r="G164" s="247"/>
    </row>
    <row r="165" spans="1:7" s="142" customFormat="1" x14ac:dyDescent="0.2">
      <c r="A165" s="111">
        <v>11</v>
      </c>
      <c r="B165" s="111"/>
      <c r="C165" s="129">
        <v>3132</v>
      </c>
      <c r="D165" s="122" t="s">
        <v>18</v>
      </c>
      <c r="E165" s="187" t="s">
        <v>1008</v>
      </c>
      <c r="F165" s="147">
        <v>750</v>
      </c>
      <c r="G165" s="247"/>
    </row>
    <row r="166" spans="1:7" s="142" customFormat="1" x14ac:dyDescent="0.2">
      <c r="A166" s="111">
        <v>11</v>
      </c>
      <c r="B166" s="111"/>
      <c r="C166" s="129">
        <v>3211</v>
      </c>
      <c r="D166" s="122" t="s">
        <v>18</v>
      </c>
      <c r="E166" s="187" t="s">
        <v>1008</v>
      </c>
      <c r="F166" s="147">
        <v>200</v>
      </c>
      <c r="G166" s="247"/>
    </row>
    <row r="167" spans="1:7" s="142" customFormat="1" x14ac:dyDescent="0.2">
      <c r="A167" s="111">
        <v>11</v>
      </c>
      <c r="B167" s="111"/>
      <c r="C167" s="123">
        <v>3111</v>
      </c>
      <c r="D167" s="122" t="s">
        <v>25</v>
      </c>
      <c r="E167" s="273" t="s">
        <v>77</v>
      </c>
      <c r="F167" s="147">
        <v>750</v>
      </c>
      <c r="G167" s="247"/>
    </row>
    <row r="168" spans="1:7" s="142" customFormat="1" x14ac:dyDescent="0.2">
      <c r="A168" s="111">
        <v>11</v>
      </c>
      <c r="B168" s="111"/>
      <c r="C168" s="123">
        <v>3121</v>
      </c>
      <c r="D168" s="122" t="s">
        <v>25</v>
      </c>
      <c r="E168" s="273" t="s">
        <v>77</v>
      </c>
      <c r="F168" s="147">
        <v>3250</v>
      </c>
      <c r="G168" s="247"/>
    </row>
    <row r="169" spans="1:7" s="142" customFormat="1" x14ac:dyDescent="0.2">
      <c r="A169" s="111">
        <v>11</v>
      </c>
      <c r="B169" s="111"/>
      <c r="C169" s="123">
        <v>3132</v>
      </c>
      <c r="D169" s="122" t="s">
        <v>25</v>
      </c>
      <c r="E169" s="273" t="s">
        <v>77</v>
      </c>
      <c r="F169" s="147">
        <v>17000</v>
      </c>
      <c r="G169" s="247"/>
    </row>
    <row r="170" spans="1:7" s="142" customFormat="1" x14ac:dyDescent="0.2">
      <c r="A170" s="111">
        <v>11</v>
      </c>
      <c r="B170" s="111"/>
      <c r="C170" s="129">
        <v>3241</v>
      </c>
      <c r="D170" s="122" t="s">
        <v>25</v>
      </c>
      <c r="E170" s="187" t="s">
        <v>77</v>
      </c>
      <c r="F170" s="147">
        <v>200</v>
      </c>
      <c r="G170" s="247"/>
    </row>
    <row r="171" spans="1:7" s="142" customFormat="1" x14ac:dyDescent="0.2">
      <c r="A171" s="111">
        <v>11</v>
      </c>
      <c r="B171" s="111"/>
      <c r="C171" s="129">
        <v>3291</v>
      </c>
      <c r="D171" s="122" t="s">
        <v>25</v>
      </c>
      <c r="E171" s="187" t="s">
        <v>77</v>
      </c>
      <c r="F171" s="147">
        <v>8000</v>
      </c>
      <c r="G171" s="247"/>
    </row>
    <row r="172" spans="1:7" s="142" customFormat="1" x14ac:dyDescent="0.2">
      <c r="A172" s="111">
        <v>11</v>
      </c>
      <c r="B172" s="111"/>
      <c r="C172" s="129">
        <v>3296</v>
      </c>
      <c r="D172" s="122" t="s">
        <v>25</v>
      </c>
      <c r="E172" s="187" t="s">
        <v>77</v>
      </c>
      <c r="F172" s="147">
        <v>250</v>
      </c>
      <c r="G172" s="247"/>
    </row>
    <row r="173" spans="1:7" s="142" customFormat="1" x14ac:dyDescent="0.2">
      <c r="A173" s="111">
        <v>11</v>
      </c>
      <c r="B173" s="111"/>
      <c r="C173" s="123">
        <v>3433</v>
      </c>
      <c r="D173" s="122" t="s">
        <v>25</v>
      </c>
      <c r="E173" s="273" t="s">
        <v>77</v>
      </c>
      <c r="F173" s="147">
        <v>100</v>
      </c>
      <c r="G173" s="247"/>
    </row>
    <row r="174" spans="1:7" s="142" customFormat="1" x14ac:dyDescent="0.2">
      <c r="A174" s="111">
        <v>11</v>
      </c>
      <c r="B174" s="111"/>
      <c r="C174" s="123">
        <v>4262</v>
      </c>
      <c r="D174" s="122" t="s">
        <v>25</v>
      </c>
      <c r="E174" s="273" t="s">
        <v>77</v>
      </c>
      <c r="F174" s="147">
        <v>100</v>
      </c>
      <c r="G174" s="247"/>
    </row>
    <row r="175" spans="1:7" s="142" customFormat="1" x14ac:dyDescent="0.2">
      <c r="A175" s="111">
        <v>11</v>
      </c>
      <c r="B175" s="111"/>
      <c r="C175" s="123">
        <v>3512</v>
      </c>
      <c r="D175" s="122" t="s">
        <v>25</v>
      </c>
      <c r="E175" s="273" t="s">
        <v>175</v>
      </c>
      <c r="F175" s="147">
        <v>2370000</v>
      </c>
      <c r="G175" s="247"/>
    </row>
    <row r="176" spans="1:7" s="142" customFormat="1" x14ac:dyDescent="0.2">
      <c r="A176" s="111">
        <v>11</v>
      </c>
      <c r="B176" s="111"/>
      <c r="C176" s="129">
        <v>3522</v>
      </c>
      <c r="D176" s="122" t="s">
        <v>25</v>
      </c>
      <c r="E176" s="187" t="s">
        <v>175</v>
      </c>
      <c r="F176" s="147">
        <v>740000</v>
      </c>
      <c r="G176" s="247"/>
    </row>
    <row r="177" spans="1:7" s="142" customFormat="1" x14ac:dyDescent="0.2">
      <c r="A177" s="111">
        <v>11</v>
      </c>
      <c r="B177" s="111"/>
      <c r="C177" s="129">
        <v>3235</v>
      </c>
      <c r="D177" s="122" t="s">
        <v>25</v>
      </c>
      <c r="E177" s="187" t="s">
        <v>378</v>
      </c>
      <c r="F177" s="147">
        <v>250</v>
      </c>
      <c r="G177" s="247"/>
    </row>
    <row r="178" spans="1:7" s="142" customFormat="1" x14ac:dyDescent="0.2">
      <c r="A178" s="111">
        <v>11</v>
      </c>
      <c r="B178" s="111"/>
      <c r="C178" s="129">
        <v>3292</v>
      </c>
      <c r="D178" s="122" t="s">
        <v>25</v>
      </c>
      <c r="E178" s="187" t="s">
        <v>378</v>
      </c>
      <c r="F178" s="147">
        <v>900</v>
      </c>
      <c r="G178" s="247"/>
    </row>
    <row r="179" spans="1:7" s="142" customFormat="1" x14ac:dyDescent="0.2">
      <c r="A179" s="111">
        <v>11</v>
      </c>
      <c r="B179" s="111"/>
      <c r="C179" s="123">
        <v>3299</v>
      </c>
      <c r="D179" s="122" t="s">
        <v>25</v>
      </c>
      <c r="E179" s="273" t="s">
        <v>378</v>
      </c>
      <c r="F179" s="147">
        <v>100</v>
      </c>
      <c r="G179" s="247"/>
    </row>
    <row r="180" spans="1:7" s="142" customFormat="1" x14ac:dyDescent="0.2">
      <c r="A180" s="111">
        <v>11</v>
      </c>
      <c r="B180" s="111"/>
      <c r="C180" s="123">
        <v>3239</v>
      </c>
      <c r="D180" s="122" t="s">
        <v>25</v>
      </c>
      <c r="E180" s="273" t="s">
        <v>596</v>
      </c>
      <c r="F180" s="147"/>
      <c r="G180" s="247"/>
    </row>
    <row r="181" spans="1:7" s="142" customFormat="1" x14ac:dyDescent="0.2">
      <c r="A181" s="111">
        <v>11</v>
      </c>
      <c r="B181" s="111"/>
      <c r="C181" s="123">
        <v>3111</v>
      </c>
      <c r="D181" s="122" t="s">
        <v>27</v>
      </c>
      <c r="E181" s="273" t="s">
        <v>227</v>
      </c>
      <c r="F181" s="147">
        <v>165550</v>
      </c>
      <c r="G181" s="247"/>
    </row>
    <row r="182" spans="1:7" s="142" customFormat="1" x14ac:dyDescent="0.2">
      <c r="A182" s="111">
        <v>11</v>
      </c>
      <c r="B182" s="111"/>
      <c r="C182" s="129">
        <v>3132</v>
      </c>
      <c r="D182" s="122" t="s">
        <v>27</v>
      </c>
      <c r="E182" s="187" t="s">
        <v>227</v>
      </c>
      <c r="F182" s="147">
        <v>25364</v>
      </c>
      <c r="G182" s="247"/>
    </row>
    <row r="183" spans="1:7" s="142" customFormat="1" x14ac:dyDescent="0.2">
      <c r="A183" s="111">
        <v>11</v>
      </c>
      <c r="B183" s="111"/>
      <c r="C183" s="129">
        <v>3238</v>
      </c>
      <c r="D183" s="122" t="s">
        <v>27</v>
      </c>
      <c r="E183" s="187" t="s">
        <v>267</v>
      </c>
      <c r="F183" s="147">
        <v>1500</v>
      </c>
      <c r="G183" s="247"/>
    </row>
    <row r="184" spans="1:7" s="142" customFormat="1" x14ac:dyDescent="0.2">
      <c r="A184" s="111">
        <v>11</v>
      </c>
      <c r="B184" s="111"/>
      <c r="C184" s="129">
        <v>4123</v>
      </c>
      <c r="D184" s="122" t="s">
        <v>27</v>
      </c>
      <c r="E184" s="187" t="s">
        <v>267</v>
      </c>
      <c r="F184" s="147">
        <v>1250</v>
      </c>
      <c r="G184" s="247"/>
    </row>
    <row r="185" spans="1:7" s="142" customFormat="1" x14ac:dyDescent="0.2">
      <c r="A185" s="111">
        <v>11</v>
      </c>
      <c r="B185" s="111"/>
      <c r="C185" s="123">
        <v>4262</v>
      </c>
      <c r="D185" s="122" t="s">
        <v>27</v>
      </c>
      <c r="E185" s="273" t="s">
        <v>267</v>
      </c>
      <c r="F185" s="147">
        <v>5000</v>
      </c>
      <c r="G185" s="247"/>
    </row>
    <row r="186" spans="1:7" s="142" customFormat="1" x14ac:dyDescent="0.2">
      <c r="A186" s="111">
        <v>11</v>
      </c>
      <c r="B186" s="111"/>
      <c r="C186" s="123">
        <v>3111</v>
      </c>
      <c r="D186" s="122" t="s">
        <v>27</v>
      </c>
      <c r="E186" s="273" t="s">
        <v>658</v>
      </c>
      <c r="F186" s="147">
        <v>5000</v>
      </c>
      <c r="G186" s="247"/>
    </row>
    <row r="187" spans="1:7" s="142" customFormat="1" x14ac:dyDescent="0.2">
      <c r="A187" s="111">
        <v>11</v>
      </c>
      <c r="B187" s="111"/>
      <c r="C187" s="123">
        <v>3132</v>
      </c>
      <c r="D187" s="122" t="s">
        <v>27</v>
      </c>
      <c r="E187" s="273" t="s">
        <v>658</v>
      </c>
      <c r="F187" s="147">
        <v>1000</v>
      </c>
      <c r="G187" s="247"/>
    </row>
    <row r="188" spans="1:7" s="142" customFormat="1" x14ac:dyDescent="0.2">
      <c r="A188" s="111">
        <v>11</v>
      </c>
      <c r="B188" s="111"/>
      <c r="C188" s="129">
        <v>3133</v>
      </c>
      <c r="D188" s="122" t="s">
        <v>27</v>
      </c>
      <c r="E188" s="187" t="s">
        <v>658</v>
      </c>
      <c r="F188" s="147">
        <v>125</v>
      </c>
      <c r="G188" s="247"/>
    </row>
    <row r="189" spans="1:7" s="142" customFormat="1" x14ac:dyDescent="0.2">
      <c r="A189" s="111">
        <v>11</v>
      </c>
      <c r="B189" s="111"/>
      <c r="C189" s="129">
        <v>3237</v>
      </c>
      <c r="D189" s="122" t="s">
        <v>27</v>
      </c>
      <c r="E189" s="187" t="s">
        <v>658</v>
      </c>
      <c r="F189" s="147">
        <v>1250</v>
      </c>
      <c r="G189" s="247"/>
    </row>
    <row r="190" spans="1:7" s="142" customFormat="1" x14ac:dyDescent="0.2">
      <c r="A190" s="111">
        <v>11</v>
      </c>
      <c r="B190" s="111"/>
      <c r="C190" s="129">
        <v>3295</v>
      </c>
      <c r="D190" s="122" t="s">
        <v>27</v>
      </c>
      <c r="E190" s="187" t="s">
        <v>658</v>
      </c>
      <c r="F190" s="147">
        <v>250</v>
      </c>
      <c r="G190" s="247"/>
    </row>
    <row r="191" spans="1:7" s="142" customFormat="1" x14ac:dyDescent="0.2">
      <c r="A191" s="111">
        <v>11</v>
      </c>
      <c r="B191" s="111"/>
      <c r="C191" s="123">
        <v>3296</v>
      </c>
      <c r="D191" s="122" t="s">
        <v>27</v>
      </c>
      <c r="E191" s="273" t="s">
        <v>658</v>
      </c>
      <c r="F191" s="147">
        <v>500</v>
      </c>
      <c r="G191" s="247"/>
    </row>
    <row r="192" spans="1:7" s="142" customFormat="1" x14ac:dyDescent="0.2">
      <c r="A192" s="111">
        <v>11</v>
      </c>
      <c r="B192" s="111"/>
      <c r="C192" s="123">
        <v>3299</v>
      </c>
      <c r="D192" s="122" t="s">
        <v>27</v>
      </c>
      <c r="E192" s="273" t="s">
        <v>658</v>
      </c>
      <c r="F192" s="147">
        <v>250</v>
      </c>
      <c r="G192" s="247"/>
    </row>
    <row r="193" spans="1:7" s="142" customFormat="1" x14ac:dyDescent="0.2">
      <c r="A193" s="111">
        <v>11</v>
      </c>
      <c r="B193" s="111"/>
      <c r="C193" s="123">
        <v>3433</v>
      </c>
      <c r="D193" s="122" t="s">
        <v>27</v>
      </c>
      <c r="E193" s="273" t="s">
        <v>658</v>
      </c>
      <c r="F193" s="147">
        <v>1000</v>
      </c>
      <c r="G193" s="247"/>
    </row>
    <row r="194" spans="1:7" s="142" customFormat="1" x14ac:dyDescent="0.2">
      <c r="A194" s="111">
        <v>11</v>
      </c>
      <c r="B194" s="111"/>
      <c r="C194" s="129">
        <v>3111</v>
      </c>
      <c r="D194" s="122" t="s">
        <v>23</v>
      </c>
      <c r="E194" s="187" t="s">
        <v>599</v>
      </c>
      <c r="F194" s="147">
        <v>13096</v>
      </c>
      <c r="G194" s="247"/>
    </row>
    <row r="195" spans="1:7" s="142" customFormat="1" x14ac:dyDescent="0.2">
      <c r="A195" s="111">
        <v>11</v>
      </c>
      <c r="B195" s="111"/>
      <c r="C195" s="129">
        <v>3132</v>
      </c>
      <c r="D195" s="122" t="s">
        <v>23</v>
      </c>
      <c r="E195" s="187" t="s">
        <v>599</v>
      </c>
      <c r="F195" s="147">
        <v>11612</v>
      </c>
      <c r="G195" s="247"/>
    </row>
    <row r="196" spans="1:7" s="142" customFormat="1" x14ac:dyDescent="0.2">
      <c r="A196" s="111">
        <v>11</v>
      </c>
      <c r="B196" s="111"/>
      <c r="C196" s="129">
        <v>3223</v>
      </c>
      <c r="D196" s="122" t="s">
        <v>23</v>
      </c>
      <c r="E196" s="187" t="s">
        <v>599</v>
      </c>
      <c r="F196" s="147"/>
      <c r="G196" s="247"/>
    </row>
    <row r="197" spans="1:7" s="142" customFormat="1" x14ac:dyDescent="0.2">
      <c r="A197" s="111">
        <v>11</v>
      </c>
      <c r="B197" s="111"/>
      <c r="C197" s="123">
        <v>3225</v>
      </c>
      <c r="D197" s="122" t="s">
        <v>23</v>
      </c>
      <c r="E197" s="273" t="s">
        <v>599</v>
      </c>
      <c r="F197" s="147"/>
      <c r="G197" s="247"/>
    </row>
    <row r="198" spans="1:7" s="142" customFormat="1" x14ac:dyDescent="0.2">
      <c r="A198" s="111">
        <v>11</v>
      </c>
      <c r="B198" s="111"/>
      <c r="C198" s="123">
        <v>3231</v>
      </c>
      <c r="D198" s="122" t="s">
        <v>23</v>
      </c>
      <c r="E198" s="273" t="s">
        <v>599</v>
      </c>
      <c r="F198" s="147"/>
      <c r="G198" s="247"/>
    </row>
    <row r="199" spans="1:7" s="142" customFormat="1" x14ac:dyDescent="0.2">
      <c r="A199" s="111">
        <v>11</v>
      </c>
      <c r="B199" s="111"/>
      <c r="C199" s="123">
        <v>3237</v>
      </c>
      <c r="D199" s="122" t="s">
        <v>23</v>
      </c>
      <c r="E199" s="273" t="s">
        <v>599</v>
      </c>
      <c r="F199" s="147"/>
      <c r="G199" s="247"/>
    </row>
    <row r="200" spans="1:7" s="142" customFormat="1" x14ac:dyDescent="0.2">
      <c r="A200" s="111">
        <v>11</v>
      </c>
      <c r="B200" s="111"/>
      <c r="C200" s="129">
        <v>3239</v>
      </c>
      <c r="D200" s="122" t="s">
        <v>23</v>
      </c>
      <c r="E200" s="187" t="s">
        <v>599</v>
      </c>
      <c r="F200" s="147"/>
      <c r="G200" s="247"/>
    </row>
    <row r="201" spans="1:7" s="142" customFormat="1" x14ac:dyDescent="0.2">
      <c r="A201" s="111">
        <v>11</v>
      </c>
      <c r="B201" s="111"/>
      <c r="C201" s="129">
        <v>3111</v>
      </c>
      <c r="D201" s="122" t="s">
        <v>25</v>
      </c>
      <c r="E201" s="187" t="s">
        <v>870</v>
      </c>
      <c r="F201" s="147">
        <v>217500</v>
      </c>
      <c r="G201" s="247"/>
    </row>
    <row r="202" spans="1:7" s="142" customFormat="1" x14ac:dyDescent="0.2">
      <c r="A202" s="111">
        <v>11</v>
      </c>
      <c r="B202" s="111"/>
      <c r="C202" s="129">
        <v>3113</v>
      </c>
      <c r="D202" s="122" t="s">
        <v>25</v>
      </c>
      <c r="E202" s="187" t="s">
        <v>870</v>
      </c>
      <c r="F202" s="147">
        <v>7500</v>
      </c>
      <c r="G202" s="247"/>
    </row>
    <row r="203" spans="1:7" s="142" customFormat="1" x14ac:dyDescent="0.2">
      <c r="A203" s="111">
        <v>11</v>
      </c>
      <c r="B203" s="111"/>
      <c r="C203" s="123">
        <v>3131</v>
      </c>
      <c r="D203" s="122" t="s">
        <v>25</v>
      </c>
      <c r="E203" s="273" t="s">
        <v>870</v>
      </c>
      <c r="F203" s="147">
        <v>4000</v>
      </c>
      <c r="G203" s="247"/>
    </row>
    <row r="204" spans="1:7" s="142" customFormat="1" x14ac:dyDescent="0.2">
      <c r="A204" s="111">
        <v>11</v>
      </c>
      <c r="B204" s="111"/>
      <c r="C204" s="123">
        <v>3132</v>
      </c>
      <c r="D204" s="122" t="s">
        <v>25</v>
      </c>
      <c r="E204" s="273" t="s">
        <v>870</v>
      </c>
      <c r="F204" s="147">
        <v>73500</v>
      </c>
      <c r="G204" s="247"/>
    </row>
    <row r="205" spans="1:7" s="142" customFormat="1" x14ac:dyDescent="0.2">
      <c r="A205" s="111">
        <v>11</v>
      </c>
      <c r="B205" s="111"/>
      <c r="C205" s="123">
        <v>3294</v>
      </c>
      <c r="D205" s="122" t="s">
        <v>25</v>
      </c>
      <c r="E205" s="273" t="s">
        <v>870</v>
      </c>
      <c r="F205" s="147">
        <v>10000</v>
      </c>
      <c r="G205" s="247"/>
    </row>
    <row r="206" spans="1:7" s="142" customFormat="1" x14ac:dyDescent="0.2">
      <c r="A206" s="111">
        <v>11</v>
      </c>
      <c r="B206" s="111"/>
      <c r="C206" s="129">
        <v>3421</v>
      </c>
      <c r="D206" s="122" t="s">
        <v>25</v>
      </c>
      <c r="E206" s="187" t="s">
        <v>273</v>
      </c>
      <c r="F206" s="147">
        <v>7500</v>
      </c>
      <c r="G206" s="247"/>
    </row>
    <row r="207" spans="1:7" s="142" customFormat="1" x14ac:dyDescent="0.2">
      <c r="A207" s="111">
        <v>11</v>
      </c>
      <c r="B207" s="111"/>
      <c r="C207" s="129">
        <v>4213</v>
      </c>
      <c r="D207" s="122" t="s">
        <v>25</v>
      </c>
      <c r="E207" s="187" t="s">
        <v>819</v>
      </c>
      <c r="F207" s="147">
        <v>50000</v>
      </c>
      <c r="G207" s="247"/>
    </row>
    <row r="208" spans="1:7" s="142" customFormat="1" x14ac:dyDescent="0.2">
      <c r="A208" s="111">
        <v>11</v>
      </c>
      <c r="B208" s="111"/>
      <c r="C208" s="129">
        <v>4214</v>
      </c>
      <c r="D208" s="122" t="s">
        <v>25</v>
      </c>
      <c r="E208" s="187" t="s">
        <v>819</v>
      </c>
      <c r="F208" s="147">
        <v>750000</v>
      </c>
      <c r="G208" s="247"/>
    </row>
    <row r="209" spans="1:7" s="142" customFormat="1" x14ac:dyDescent="0.2">
      <c r="A209" s="111">
        <v>11</v>
      </c>
      <c r="B209" s="111"/>
      <c r="C209" s="123">
        <v>4223</v>
      </c>
      <c r="D209" s="122" t="s">
        <v>25</v>
      </c>
      <c r="E209" s="273" t="s">
        <v>819</v>
      </c>
      <c r="F209" s="147">
        <v>185000</v>
      </c>
      <c r="G209" s="247"/>
    </row>
    <row r="210" spans="1:7" s="142" customFormat="1" x14ac:dyDescent="0.2">
      <c r="A210" s="111">
        <v>12</v>
      </c>
      <c r="B210" s="111"/>
      <c r="C210" s="123">
        <v>3111</v>
      </c>
      <c r="D210" s="122" t="s">
        <v>25</v>
      </c>
      <c r="E210" s="273" t="s">
        <v>834</v>
      </c>
      <c r="F210" s="147">
        <v>5000</v>
      </c>
      <c r="G210" s="247"/>
    </row>
    <row r="211" spans="1:7" s="142" customFormat="1" x14ac:dyDescent="0.2">
      <c r="A211" s="111">
        <v>12</v>
      </c>
      <c r="B211" s="111"/>
      <c r="C211" s="123">
        <v>3121</v>
      </c>
      <c r="D211" s="122" t="s">
        <v>25</v>
      </c>
      <c r="E211" s="273" t="s">
        <v>834</v>
      </c>
      <c r="F211" s="147">
        <v>50</v>
      </c>
      <c r="G211" s="247"/>
    </row>
    <row r="212" spans="1:7" s="142" customFormat="1" x14ac:dyDescent="0.2">
      <c r="A212" s="111">
        <v>12</v>
      </c>
      <c r="B212" s="111"/>
      <c r="C212" s="129">
        <v>3132</v>
      </c>
      <c r="D212" s="122" t="s">
        <v>25</v>
      </c>
      <c r="E212" s="187" t="s">
        <v>834</v>
      </c>
      <c r="F212" s="147">
        <v>1000</v>
      </c>
      <c r="G212" s="247"/>
    </row>
    <row r="213" spans="1:7" s="142" customFormat="1" x14ac:dyDescent="0.2">
      <c r="A213" s="111">
        <v>12</v>
      </c>
      <c r="B213" s="111"/>
      <c r="C213" s="129">
        <v>3233</v>
      </c>
      <c r="D213" s="122" t="s">
        <v>25</v>
      </c>
      <c r="E213" s="187" t="s">
        <v>894</v>
      </c>
      <c r="F213" s="147">
        <v>75</v>
      </c>
      <c r="G213" s="247"/>
    </row>
    <row r="214" spans="1:7" s="142" customFormat="1" x14ac:dyDescent="0.2">
      <c r="A214" s="111">
        <v>12</v>
      </c>
      <c r="B214" s="111"/>
      <c r="C214" s="129">
        <v>3237</v>
      </c>
      <c r="D214" s="122" t="s">
        <v>25</v>
      </c>
      <c r="E214" s="187" t="s">
        <v>894</v>
      </c>
      <c r="F214" s="147">
        <v>75</v>
      </c>
      <c r="G214" s="247"/>
    </row>
    <row r="215" spans="1:7" s="142" customFormat="1" x14ac:dyDescent="0.2">
      <c r="A215" s="111">
        <v>12</v>
      </c>
      <c r="B215" s="111"/>
      <c r="C215" s="123">
        <v>3293</v>
      </c>
      <c r="D215" s="122" t="s">
        <v>25</v>
      </c>
      <c r="E215" s="273" t="s">
        <v>894</v>
      </c>
      <c r="F215" s="147">
        <v>75</v>
      </c>
      <c r="G215" s="247"/>
    </row>
    <row r="216" spans="1:7" s="142" customFormat="1" x14ac:dyDescent="0.2">
      <c r="A216" s="111">
        <v>11</v>
      </c>
      <c r="B216" s="111"/>
      <c r="C216" s="123">
        <v>3232</v>
      </c>
      <c r="D216" s="122" t="s">
        <v>25</v>
      </c>
      <c r="E216" s="273" t="s">
        <v>836</v>
      </c>
      <c r="F216" s="147">
        <v>15000</v>
      </c>
      <c r="G216" s="247"/>
    </row>
    <row r="217" spans="1:7" s="142" customFormat="1" x14ac:dyDescent="0.2">
      <c r="A217" s="111">
        <v>11</v>
      </c>
      <c r="B217" s="111"/>
      <c r="C217" s="123">
        <v>4111</v>
      </c>
      <c r="D217" s="122" t="s">
        <v>25</v>
      </c>
      <c r="E217" s="273" t="s">
        <v>760</v>
      </c>
      <c r="F217" s="147">
        <v>5000</v>
      </c>
      <c r="G217" s="247"/>
    </row>
    <row r="218" spans="1:7" s="142" customFormat="1" x14ac:dyDescent="0.2">
      <c r="A218" s="111">
        <v>11</v>
      </c>
      <c r="B218" s="111"/>
      <c r="C218" s="129">
        <v>4214</v>
      </c>
      <c r="D218" s="122" t="s">
        <v>25</v>
      </c>
      <c r="E218" s="187" t="s">
        <v>760</v>
      </c>
      <c r="F218" s="147">
        <v>510668</v>
      </c>
      <c r="G218" s="247"/>
    </row>
    <row r="219" spans="1:7" s="142" customFormat="1" x14ac:dyDescent="0.2">
      <c r="A219" s="111">
        <v>11</v>
      </c>
      <c r="B219" s="111"/>
      <c r="C219" s="129">
        <v>3111</v>
      </c>
      <c r="D219" s="122" t="s">
        <v>25</v>
      </c>
      <c r="E219" s="187" t="s">
        <v>753</v>
      </c>
      <c r="F219" s="147">
        <v>100</v>
      </c>
      <c r="G219" s="247"/>
    </row>
    <row r="220" spans="1:7" s="142" customFormat="1" x14ac:dyDescent="0.2">
      <c r="A220" s="111">
        <v>11</v>
      </c>
      <c r="B220" s="111"/>
      <c r="C220" s="129">
        <v>3113</v>
      </c>
      <c r="D220" s="122" t="s">
        <v>25</v>
      </c>
      <c r="E220" s="187" t="s">
        <v>753</v>
      </c>
      <c r="F220" s="147">
        <v>50</v>
      </c>
      <c r="G220" s="247"/>
    </row>
    <row r="221" spans="1:7" s="142" customFormat="1" x14ac:dyDescent="0.2">
      <c r="A221" s="111">
        <v>11</v>
      </c>
      <c r="B221" s="111"/>
      <c r="C221" s="123">
        <v>3121</v>
      </c>
      <c r="D221" s="122" t="s">
        <v>25</v>
      </c>
      <c r="E221" s="273" t="s">
        <v>753</v>
      </c>
      <c r="F221" s="147">
        <v>100</v>
      </c>
      <c r="G221" s="247"/>
    </row>
    <row r="222" spans="1:7" s="142" customFormat="1" x14ac:dyDescent="0.2">
      <c r="A222" s="111">
        <v>11</v>
      </c>
      <c r="B222" s="111"/>
      <c r="C222" s="123">
        <v>3132</v>
      </c>
      <c r="D222" s="122" t="s">
        <v>25</v>
      </c>
      <c r="E222" s="273" t="s">
        <v>753</v>
      </c>
      <c r="F222" s="147">
        <v>100</v>
      </c>
      <c r="G222" s="247"/>
    </row>
    <row r="223" spans="1:7" s="142" customFormat="1" x14ac:dyDescent="0.2">
      <c r="A223" s="111">
        <v>11</v>
      </c>
      <c r="B223" s="111"/>
      <c r="C223" s="123">
        <v>4511</v>
      </c>
      <c r="D223" s="122" t="s">
        <v>25</v>
      </c>
      <c r="E223" s="273" t="s">
        <v>753</v>
      </c>
      <c r="F223" s="147">
        <v>5000</v>
      </c>
      <c r="G223" s="247"/>
    </row>
    <row r="224" spans="1:7" s="142" customFormat="1" x14ac:dyDescent="0.2">
      <c r="A224" s="111">
        <v>11</v>
      </c>
      <c r="B224" s="111"/>
      <c r="C224" s="129">
        <v>4111</v>
      </c>
      <c r="D224" s="122" t="s">
        <v>25</v>
      </c>
      <c r="E224" s="187" t="s">
        <v>754</v>
      </c>
      <c r="F224" s="147">
        <v>500</v>
      </c>
      <c r="G224" s="247"/>
    </row>
    <row r="225" spans="1:7" s="142" customFormat="1" x14ac:dyDescent="0.2">
      <c r="A225" s="111">
        <v>11</v>
      </c>
      <c r="B225" s="111"/>
      <c r="C225" s="129">
        <v>4212</v>
      </c>
      <c r="D225" s="122" t="s">
        <v>25</v>
      </c>
      <c r="E225" s="187" t="s">
        <v>754</v>
      </c>
      <c r="F225" s="147">
        <v>500</v>
      </c>
      <c r="G225" s="247"/>
    </row>
    <row r="226" spans="1:7" s="142" customFormat="1" x14ac:dyDescent="0.2">
      <c r="A226" s="111">
        <v>11</v>
      </c>
      <c r="B226" s="111"/>
      <c r="C226" s="129">
        <v>3113</v>
      </c>
      <c r="D226" s="122" t="s">
        <v>25</v>
      </c>
      <c r="E226" s="187" t="s">
        <v>751</v>
      </c>
      <c r="F226" s="147">
        <v>100</v>
      </c>
      <c r="G226" s="247"/>
    </row>
    <row r="227" spans="1:7" s="142" customFormat="1" x14ac:dyDescent="0.2">
      <c r="A227" s="111">
        <v>11</v>
      </c>
      <c r="B227" s="111"/>
      <c r="C227" s="123">
        <v>3223</v>
      </c>
      <c r="D227" s="122" t="s">
        <v>25</v>
      </c>
      <c r="E227" s="273" t="s">
        <v>751</v>
      </c>
      <c r="F227" s="147">
        <v>1000</v>
      </c>
      <c r="G227" s="247"/>
    </row>
    <row r="228" spans="1:7" s="142" customFormat="1" x14ac:dyDescent="0.2">
      <c r="A228" s="111">
        <v>11</v>
      </c>
      <c r="B228" s="111"/>
      <c r="C228" s="123">
        <v>3231</v>
      </c>
      <c r="D228" s="122" t="s">
        <v>25</v>
      </c>
      <c r="E228" s="273" t="s">
        <v>751</v>
      </c>
      <c r="F228" s="147">
        <v>50</v>
      </c>
      <c r="G228" s="247"/>
    </row>
    <row r="229" spans="1:7" s="142" customFormat="1" x14ac:dyDescent="0.2">
      <c r="A229" s="111">
        <v>11</v>
      </c>
      <c r="B229" s="111"/>
      <c r="C229" s="123">
        <v>3237</v>
      </c>
      <c r="D229" s="122" t="s">
        <v>25</v>
      </c>
      <c r="E229" s="273" t="s">
        <v>751</v>
      </c>
      <c r="F229" s="147">
        <v>50</v>
      </c>
      <c r="G229" s="247"/>
    </row>
    <row r="230" spans="1:7" s="142" customFormat="1" x14ac:dyDescent="0.2">
      <c r="A230" s="111">
        <v>11</v>
      </c>
      <c r="B230" s="111"/>
      <c r="C230" s="129">
        <v>3238</v>
      </c>
      <c r="D230" s="122" t="s">
        <v>25</v>
      </c>
      <c r="E230" s="187" t="s">
        <v>751</v>
      </c>
      <c r="F230" s="147">
        <v>50</v>
      </c>
      <c r="G230" s="247"/>
    </row>
    <row r="231" spans="1:7" s="142" customFormat="1" x14ac:dyDescent="0.2">
      <c r="A231" s="111">
        <v>11</v>
      </c>
      <c r="B231" s="111"/>
      <c r="C231" s="129">
        <v>4214</v>
      </c>
      <c r="D231" s="122" t="s">
        <v>25</v>
      </c>
      <c r="E231" s="187" t="s">
        <v>752</v>
      </c>
      <c r="F231" s="147">
        <v>326250</v>
      </c>
      <c r="G231" s="247"/>
    </row>
    <row r="232" spans="1:7" ht="15.75" x14ac:dyDescent="0.2">
      <c r="A232" s="253"/>
      <c r="B232" s="253"/>
      <c r="C232" s="251"/>
      <c r="D232" s="254"/>
      <c r="E232" s="269"/>
      <c r="F232" s="274">
        <f>SUM(F2:F231)</f>
        <v>20064480</v>
      </c>
      <c r="G232" s="262"/>
    </row>
    <row r="233" spans="1:7" x14ac:dyDescent="0.2">
      <c r="A233" s="258"/>
      <c r="B233" s="258"/>
      <c r="C233" s="256"/>
      <c r="D233" s="259"/>
      <c r="E233" s="270"/>
      <c r="F233" s="260"/>
      <c r="G233" s="262"/>
    </row>
    <row r="234" spans="1:7" x14ac:dyDescent="0.2">
      <c r="A234" s="258"/>
      <c r="B234" s="258"/>
      <c r="C234" s="256"/>
      <c r="D234" s="259"/>
      <c r="E234" s="270"/>
      <c r="F234" s="260"/>
      <c r="G234" s="262"/>
    </row>
    <row r="235" spans="1:7" ht="15.75" x14ac:dyDescent="0.2">
      <c r="A235" s="258"/>
      <c r="B235" s="258"/>
      <c r="C235" s="256"/>
      <c r="D235" s="259"/>
      <c r="E235" s="270"/>
      <c r="F235" s="268"/>
      <c r="G235" s="262"/>
    </row>
    <row r="236" spans="1:7" ht="15.75" x14ac:dyDescent="0.2">
      <c r="A236" s="258"/>
      <c r="B236" s="258"/>
      <c r="C236" s="256"/>
      <c r="D236" s="259"/>
      <c r="E236" s="270"/>
      <c r="F236" s="261"/>
      <c r="G236" s="262"/>
    </row>
    <row r="237" spans="1:7" ht="15.75" x14ac:dyDescent="0.2">
      <c r="A237" s="258"/>
      <c r="B237" s="258"/>
      <c r="C237" s="256"/>
      <c r="D237" s="259"/>
      <c r="E237" s="270"/>
      <c r="F237" s="268"/>
      <c r="G237" s="262"/>
    </row>
    <row r="238" spans="1:7" x14ac:dyDescent="0.2">
      <c r="A238" s="265"/>
      <c r="B238" s="265"/>
      <c r="C238" s="263"/>
      <c r="D238" s="266"/>
      <c r="E238" s="271"/>
      <c r="F238" s="267"/>
    </row>
  </sheetData>
  <autoFilter ref="A1:F238" xr:uid="{00000000-0009-0000-0000-000004000000}"/>
  <pageMargins left="0.35433070866141736" right="0.19685039370078741" top="0.35433070866141736" bottom="0.27559055118110237" header="0.19685039370078741" footer="0.15748031496062992"/>
  <pageSetup paperSize="9" scale="56" fitToHeight="0" orientation="portrait" r:id="rId1"/>
  <headerFooter alignWithMargins="0">
    <oddHeader>&amp;C&amp;"Arial,Podebljano"&amp;14Preraspodjela sredstava Ministarstva mora, prometa i infrastrukture za 2022. godinu</oddHeader>
    <oddFooter>&amp;C&amp;P</oddFooter>
  </headerFooter>
  <rowBreaks count="2" manualBreakCount="2">
    <brk id="25" min="2" max="10" man="1"/>
    <brk id="226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10</vt:i4>
      </vt:variant>
    </vt:vector>
  </HeadingPairs>
  <TitlesOfParts>
    <vt:vector size="15" baseType="lpstr">
      <vt:lpstr>ANALIZA</vt:lpstr>
      <vt:lpstr>preraspodjela 2022</vt:lpstr>
      <vt:lpstr>za MF</vt:lpstr>
      <vt:lpstr>OTP</vt:lpstr>
      <vt:lpstr>BLOK</vt:lpstr>
      <vt:lpstr>ANALIZA!Ispis_naslova</vt:lpstr>
      <vt:lpstr>BLOK!Ispis_naslova</vt:lpstr>
      <vt:lpstr>OTP!Ispis_naslova</vt:lpstr>
      <vt:lpstr>'preraspodjela 2022'!Ispis_naslova</vt:lpstr>
      <vt:lpstr>'za MF'!Ispis_naslova</vt:lpstr>
      <vt:lpstr>ANALIZA!Podrucje_ispisa</vt:lpstr>
      <vt:lpstr>BLOK!Podrucje_ispisa</vt:lpstr>
      <vt:lpstr>OTP!Podrucje_ispisa</vt:lpstr>
      <vt:lpstr>'preraspodjela 2022'!Podrucje_ispisa</vt:lpstr>
      <vt:lpstr>'za MF'!Podrucje_ispisa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PC OLIVARI</cp:lastModifiedBy>
  <cp:lastPrinted>2022-12-21T12:37:46Z</cp:lastPrinted>
  <dcterms:created xsi:type="dcterms:W3CDTF">2003-08-01T05:44:34Z</dcterms:created>
  <dcterms:modified xsi:type="dcterms:W3CDTF">2022-12-23T09:33:10Z</dcterms:modified>
</cp:coreProperties>
</file>