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'List1'!$1:$1</definedName>
    <definedName name="_xlnm.Print_Area" localSheetId="0">'List1'!$A$1:$F$53</definedName>
  </definedNames>
  <calcPr fullCalcOnLoad="1"/>
</workbook>
</file>

<file path=xl/sharedStrings.xml><?xml version="1.0" encoding="utf-8"?>
<sst xmlns="http://schemas.openxmlformats.org/spreadsheetml/2006/main" count="64" uniqueCount="46">
  <si>
    <t>IZVOR</t>
  </si>
  <si>
    <t>RAČUN</t>
  </si>
  <si>
    <t>OPIS</t>
  </si>
  <si>
    <t>Prihodi od pruženih usluga</t>
  </si>
  <si>
    <t>UKUPNO 51</t>
  </si>
  <si>
    <t>UKUPNO 31</t>
  </si>
  <si>
    <t>UKUPNO 52</t>
  </si>
  <si>
    <t>UKUPNO 563</t>
  </si>
  <si>
    <t>UKUPNO 61</t>
  </si>
  <si>
    <t>Tekuće donacije od trgovačkih društava</t>
  </si>
  <si>
    <t>UKUPNO 43</t>
  </si>
  <si>
    <t>UKUPNO 11</t>
  </si>
  <si>
    <t>UKUPNO 12</t>
  </si>
  <si>
    <t>Prihodi iz nadležnog proračuna za financiranje izdataka za financijsku imovinu i otplatu zajmova</t>
  </si>
  <si>
    <t>Prihodi iz nadležnog proračuna za financiranje rashoda poslovanja</t>
  </si>
  <si>
    <t>Prihodi iz nadležnog proračuna za financiranje rashoda za nabavu nefinancijske imovine</t>
  </si>
  <si>
    <t>UKUPNO 562</t>
  </si>
  <si>
    <t>06505 Ministarstvo mora, prometa i infrastrukture</t>
  </si>
  <si>
    <t>Tek. pom.od inst. i tijela EU refund. putnih troš.</t>
  </si>
  <si>
    <t>UKUPNO 81</t>
  </si>
  <si>
    <t xml:space="preserve">Tekuće pomoći od izvanproračunskih korisnika </t>
  </si>
  <si>
    <t>Tekuće pomoći od institucija i tijela EU - ERDF</t>
  </si>
  <si>
    <t>Kapitalne pomoći od institucija i tijela EU - ERDF</t>
  </si>
  <si>
    <t>UKUPNO 559</t>
  </si>
  <si>
    <t>Tekuće pomoći od institucija i tijela EU – ostale refundacije</t>
  </si>
  <si>
    <t>Kapitalne pomoći od institucija i tijela EU - ostale refundacije</t>
  </si>
  <si>
    <t>DONOS</t>
  </si>
  <si>
    <t>ODNOS</t>
  </si>
  <si>
    <t>Donos neutrošenih prihoda iz prethodne godine</t>
  </si>
  <si>
    <t>Odnos/prijenos neutrošenih prihoda u slijedeću godinu</t>
  </si>
  <si>
    <t>Tekuće pomoći od institucija i tijela EU - ostalo</t>
  </si>
  <si>
    <t>Kapitalne pomoći od institucija i tijela EU - ostalo</t>
  </si>
  <si>
    <t>2022.</t>
  </si>
  <si>
    <t>2023.</t>
  </si>
  <si>
    <t>UKUPNO 51319 PO SVIM IZVORIMA</t>
  </si>
  <si>
    <t>Ostale naknade i pristojbe za posebne namjene</t>
  </si>
  <si>
    <t>Koncesijske naknade temeljem Zakona o plovidbi i lukama unutarnjih voda</t>
  </si>
  <si>
    <t>Tekuće pomoći od institucija i tijela EU</t>
  </si>
  <si>
    <t>Kapitalne pomoći od institucija i tijela EU</t>
  </si>
  <si>
    <t>Primljeni krediti od tuzemnih kreditnih institucija izvan javnog sektora - 
dugoročni namjenski</t>
  </si>
  <si>
    <t>Ravnatelj</t>
  </si>
  <si>
    <t>Goran Dijanović, mag.ing.traff.</t>
  </si>
  <si>
    <t>UKUPNO RKP 51319 PO SVIM IZVORIMA</t>
  </si>
  <si>
    <t xml:space="preserve">PLAN PRIHODA RKP 51319  JAVNE USTANOVE LUČKA UPRAVA OSIJEK ZA 2022. - 2024. </t>
  </si>
  <si>
    <t>2024.</t>
  </si>
  <si>
    <t>Osijek, 15. rujna 2021.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</si>
</sst>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000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Da&quot;;&quot;Da&quot;;&quot;Ne&quot;"/>
    <numFmt numFmtId="172" formatCode="&quot;Uključeno&quot;;&quot;Uključeno&quot;;&quot;Isključeno&quot;"/>
    <numFmt numFmtId="173" formatCode="[$¥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4" fontId="6" fillId="32" borderId="9" applyNumberFormat="0" applyProtection="0">
      <alignment vertical="center"/>
    </xf>
    <xf numFmtId="4" fontId="7" fillId="32" borderId="9" applyNumberFormat="0" applyProtection="0">
      <alignment vertical="center"/>
    </xf>
    <xf numFmtId="4" fontId="6" fillId="32" borderId="9" applyNumberFormat="0" applyProtection="0">
      <alignment horizontal="left" vertical="center" indent="1"/>
    </xf>
    <xf numFmtId="0" fontId="6" fillId="32" borderId="9" applyNumberFormat="0" applyProtection="0">
      <alignment horizontal="left" vertical="top" indent="1"/>
    </xf>
    <xf numFmtId="4" fontId="6" fillId="33" borderId="0" applyNumberFormat="0" applyProtection="0">
      <alignment horizontal="left" vertical="center" indent="1"/>
    </xf>
    <xf numFmtId="4" fontId="4" fillId="34" borderId="9" applyNumberFormat="0" applyProtection="0">
      <alignment horizontal="right" vertical="center"/>
    </xf>
    <xf numFmtId="4" fontId="4" fillId="35" borderId="9" applyNumberFormat="0" applyProtection="0">
      <alignment horizontal="right" vertical="center"/>
    </xf>
    <xf numFmtId="4" fontId="4" fillId="36" borderId="9" applyNumberFormat="0" applyProtection="0">
      <alignment horizontal="right" vertical="center"/>
    </xf>
    <xf numFmtId="4" fontId="4" fillId="37" borderId="9" applyNumberFormat="0" applyProtection="0">
      <alignment horizontal="right" vertical="center"/>
    </xf>
    <xf numFmtId="4" fontId="4" fillId="38" borderId="9" applyNumberFormat="0" applyProtection="0">
      <alignment horizontal="right" vertical="center"/>
    </xf>
    <xf numFmtId="4" fontId="4" fillId="39" borderId="9" applyNumberFormat="0" applyProtection="0">
      <alignment horizontal="right" vertical="center"/>
    </xf>
    <xf numFmtId="4" fontId="4" fillId="40" borderId="9" applyNumberFormat="0" applyProtection="0">
      <alignment horizontal="right" vertical="center"/>
    </xf>
    <xf numFmtId="4" fontId="4" fillId="41" borderId="9" applyNumberFormat="0" applyProtection="0">
      <alignment horizontal="right" vertical="center"/>
    </xf>
    <xf numFmtId="4" fontId="4" fillId="42" borderId="9" applyNumberFormat="0" applyProtection="0">
      <alignment horizontal="right" vertical="center"/>
    </xf>
    <xf numFmtId="4" fontId="6" fillId="43" borderId="10" applyNumberFormat="0" applyProtection="0">
      <alignment horizontal="left" vertical="center" indent="1"/>
    </xf>
    <xf numFmtId="4" fontId="4" fillId="44" borderId="0" applyNumberFormat="0" applyProtection="0">
      <alignment horizontal="left" vertical="center" indent="1"/>
    </xf>
    <xf numFmtId="4" fontId="8" fillId="45" borderId="0" applyNumberFormat="0" applyProtection="0">
      <alignment horizontal="left" vertical="center" indent="1"/>
    </xf>
    <xf numFmtId="4" fontId="8" fillId="45" borderId="0" applyNumberFormat="0" applyProtection="0">
      <alignment horizontal="left" vertical="center" indent="1"/>
    </xf>
    <xf numFmtId="4" fontId="8" fillId="45" borderId="0" applyNumberFormat="0" applyProtection="0">
      <alignment horizontal="left" vertical="center" indent="1"/>
    </xf>
    <xf numFmtId="4" fontId="6" fillId="33" borderId="9" applyNumberFormat="0" applyProtection="0">
      <alignment horizontal="center" vertical="top"/>
    </xf>
    <xf numFmtId="4" fontId="4" fillId="44" borderId="0" applyNumberFormat="0" applyProtection="0">
      <alignment horizontal="left" vertical="center" indent="1"/>
    </xf>
    <xf numFmtId="4" fontId="4" fillId="44" borderId="0" applyNumberFormat="0" applyProtection="0">
      <alignment horizontal="left" vertical="center" indent="1"/>
    </xf>
    <xf numFmtId="4" fontId="4" fillId="44" borderId="0" applyNumberFormat="0" applyProtection="0">
      <alignment horizontal="left" vertical="center" indent="1"/>
    </xf>
    <xf numFmtId="4" fontId="4" fillId="33" borderId="0" applyNumberFormat="0" applyProtection="0">
      <alignment horizontal="left" vertical="center" indent="1"/>
    </xf>
    <xf numFmtId="4" fontId="4" fillId="33" borderId="0" applyNumberFormat="0" applyProtection="0">
      <alignment horizontal="left" vertical="center" indent="1"/>
    </xf>
    <xf numFmtId="4" fontId="4" fillId="33" borderId="0" applyNumberFormat="0" applyProtection="0">
      <alignment horizontal="left" vertical="center" indent="1"/>
    </xf>
    <xf numFmtId="0" fontId="1" fillId="45" borderId="9" applyNumberFormat="0" applyProtection="0">
      <alignment horizontal="left" vertical="center" indent="1"/>
    </xf>
    <xf numFmtId="0" fontId="0" fillId="45" borderId="9" applyNumberFormat="0" applyProtection="0">
      <alignment horizontal="left" vertical="top" indent="1"/>
    </xf>
    <xf numFmtId="0" fontId="0" fillId="45" borderId="9" applyNumberFormat="0" applyProtection="0">
      <alignment horizontal="left" vertical="top" indent="1"/>
    </xf>
    <xf numFmtId="0" fontId="0" fillId="45" borderId="9" applyNumberFormat="0" applyProtection="0">
      <alignment horizontal="left" vertical="top" indent="1"/>
    </xf>
    <xf numFmtId="0" fontId="1" fillId="33" borderId="9" applyNumberFormat="0" applyProtection="0">
      <alignment horizontal="left" vertical="center" indent="1"/>
    </xf>
    <xf numFmtId="0" fontId="0" fillId="33" borderId="9" applyNumberFormat="0" applyProtection="0">
      <alignment horizontal="left" vertical="top" indent="1"/>
    </xf>
    <xf numFmtId="0" fontId="0" fillId="33" borderId="9" applyNumberFormat="0" applyProtection="0">
      <alignment horizontal="left" vertical="top" indent="1"/>
    </xf>
    <xf numFmtId="0" fontId="0" fillId="33" borderId="9" applyNumberFormat="0" applyProtection="0">
      <alignment horizontal="left" vertical="top" indent="1"/>
    </xf>
    <xf numFmtId="0" fontId="1" fillId="46" borderId="9" applyNumberFormat="0" applyProtection="0">
      <alignment horizontal="left" vertical="center" indent="1"/>
    </xf>
    <xf numFmtId="0" fontId="0" fillId="46" borderId="9" applyNumberFormat="0" applyProtection="0">
      <alignment horizontal="left" vertical="top" indent="1"/>
    </xf>
    <xf numFmtId="0" fontId="0" fillId="46" borderId="9" applyNumberFormat="0" applyProtection="0">
      <alignment horizontal="left" vertical="top" indent="1"/>
    </xf>
    <xf numFmtId="0" fontId="0" fillId="46" borderId="9" applyNumberFormat="0" applyProtection="0">
      <alignment horizontal="left" vertical="top" indent="1"/>
    </xf>
    <xf numFmtId="0" fontId="3" fillId="44" borderId="9" applyNumberFormat="0" applyProtection="0">
      <alignment horizontal="left" vertical="center" indent="1"/>
    </xf>
    <xf numFmtId="0" fontId="3" fillId="44" borderId="9" applyNumberFormat="0" applyProtection="0">
      <alignment horizontal="left" vertical="center" indent="1"/>
    </xf>
    <xf numFmtId="0" fontId="3" fillId="44" borderId="9" applyNumberFormat="0" applyProtection="0">
      <alignment horizontal="left" vertical="center" indent="1"/>
    </xf>
    <xf numFmtId="0" fontId="0" fillId="44" borderId="9" applyNumberFormat="0" applyProtection="0">
      <alignment horizontal="left" vertical="top" indent="1"/>
    </xf>
    <xf numFmtId="0" fontId="0" fillId="44" borderId="9" applyNumberFormat="0" applyProtection="0">
      <alignment horizontal="left" vertical="top" indent="1"/>
    </xf>
    <xf numFmtId="0" fontId="0" fillId="44" borderId="9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47" borderId="9" applyNumberFormat="0" applyProtection="0">
      <alignment vertical="center"/>
    </xf>
    <xf numFmtId="4" fontId="9" fillId="47" borderId="9" applyNumberFormat="0" applyProtection="0">
      <alignment vertical="center"/>
    </xf>
    <xf numFmtId="4" fontId="4" fillId="47" borderId="9" applyNumberFormat="0" applyProtection="0">
      <alignment horizontal="left" vertical="center" indent="1"/>
    </xf>
    <xf numFmtId="0" fontId="4" fillId="47" borderId="9" applyNumberFormat="0" applyProtection="0">
      <alignment horizontal="left" vertical="top" indent="1"/>
    </xf>
    <xf numFmtId="4" fontId="4" fillId="44" borderId="9" applyNumberFormat="0" applyProtection="0">
      <alignment horizontal="right" vertical="center"/>
    </xf>
    <xf numFmtId="4" fontId="9" fillId="44" borderId="9" applyNumberFormat="0" applyProtection="0">
      <alignment horizontal="right" vertical="center"/>
    </xf>
    <xf numFmtId="4" fontId="4" fillId="33" borderId="9" applyNumberFormat="0" applyProtection="0">
      <alignment horizontal="left" vertical="center" indent="1"/>
    </xf>
    <xf numFmtId="0" fontId="6" fillId="33" borderId="9" applyNumberFormat="0" applyProtection="0">
      <alignment horizontal="center" vertical="top" wrapText="1"/>
    </xf>
    <xf numFmtId="4" fontId="10" fillId="48" borderId="0" applyNumberFormat="0" applyProtection="0">
      <alignment horizontal="left" vertical="center" indent="1"/>
    </xf>
    <xf numFmtId="4" fontId="10" fillId="48" borderId="0" applyNumberFormat="0" applyProtection="0">
      <alignment horizontal="left" vertical="center" indent="1"/>
    </xf>
    <xf numFmtId="4" fontId="10" fillId="48" borderId="0" applyNumberFormat="0" applyProtection="0">
      <alignment horizontal="left" vertical="center" indent="1"/>
    </xf>
    <xf numFmtId="4" fontId="11" fillId="44" borderId="9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4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49" fontId="1" fillId="50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1" fillId="0" borderId="12" xfId="0" applyNumberFormat="1" applyFont="1" applyFill="1" applyBorder="1" applyAlignment="1">
      <alignment horizontal="right" vertical="center"/>
    </xf>
    <xf numFmtId="3" fontId="0" fillId="51" borderId="12" xfId="0" applyNumberFormat="1" applyFont="1" applyFill="1" applyBorder="1" applyAlignment="1">
      <alignment horizontal="right" vertical="center"/>
    </xf>
    <xf numFmtId="3" fontId="2" fillId="52" borderId="12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right" vertical="center"/>
    </xf>
    <xf numFmtId="0" fontId="0" fillId="51" borderId="12" xfId="0" applyFont="1" applyFill="1" applyBorder="1" applyAlignment="1">
      <alignment horizontal="left" vertical="center"/>
    </xf>
    <xf numFmtId="0" fontId="0" fillId="51" borderId="12" xfId="0" applyFont="1" applyFill="1" applyBorder="1" applyAlignment="1">
      <alignment horizontal="left" vertical="center" wrapText="1"/>
    </xf>
    <xf numFmtId="0" fontId="1" fillId="51" borderId="12" xfId="0" applyFont="1" applyFill="1" applyBorder="1" applyAlignment="1">
      <alignment horizontal="left" vertical="center"/>
    </xf>
    <xf numFmtId="0" fontId="1" fillId="51" borderId="12" xfId="0" applyFont="1" applyFill="1" applyBorder="1" applyAlignment="1">
      <alignment horizontal="center" vertical="center"/>
    </xf>
    <xf numFmtId="3" fontId="1" fillId="51" borderId="12" xfId="0" applyNumberFormat="1" applyFont="1" applyFill="1" applyBorder="1" applyAlignment="1">
      <alignment horizontal="right" vertical="center"/>
    </xf>
    <xf numFmtId="0" fontId="0" fillId="51" borderId="12" xfId="56" applyFont="1" applyFill="1" applyBorder="1" applyAlignment="1">
      <alignment horizontal="left" vertical="center" wrapText="1"/>
      <protection/>
    </xf>
    <xf numFmtId="3" fontId="0" fillId="51" borderId="12" xfId="0" applyNumberFormat="1" applyFill="1" applyBorder="1" applyAlignment="1">
      <alignment vertical="center"/>
    </xf>
    <xf numFmtId="0" fontId="5" fillId="51" borderId="12" xfId="0" applyFont="1" applyFill="1" applyBorder="1" applyAlignment="1">
      <alignment horizontal="center" vertical="center"/>
    </xf>
    <xf numFmtId="0" fontId="0" fillId="51" borderId="12" xfId="55" applyFont="1" applyFill="1" applyBorder="1" applyAlignment="1">
      <alignment horizontal="left" vertical="center" wrapText="1"/>
      <protection/>
    </xf>
    <xf numFmtId="0" fontId="0" fillId="51" borderId="15" xfId="0" applyFont="1" applyFill="1" applyBorder="1" applyAlignment="1">
      <alignment vertical="center"/>
    </xf>
    <xf numFmtId="0" fontId="1" fillId="51" borderId="12" xfId="0" applyFont="1" applyFill="1" applyBorder="1" applyAlignment="1">
      <alignment vertical="center"/>
    </xf>
    <xf numFmtId="0" fontId="0" fillId="51" borderId="12" xfId="0" applyFill="1" applyBorder="1" applyAlignment="1">
      <alignment vertical="center"/>
    </xf>
    <xf numFmtId="3" fontId="0" fillId="51" borderId="12" xfId="0" applyNumberFormat="1" applyFont="1" applyFill="1" applyBorder="1" applyAlignment="1">
      <alignment horizontal="right" vertical="center"/>
    </xf>
    <xf numFmtId="0" fontId="0" fillId="51" borderId="12" xfId="0" applyFont="1" applyFill="1" applyBorder="1" applyAlignment="1">
      <alignment horizontal="left" vertical="center"/>
    </xf>
    <xf numFmtId="0" fontId="0" fillId="51" borderId="12" xfId="0" applyFont="1" applyFill="1" applyBorder="1" applyAlignment="1">
      <alignment vertical="center"/>
    </xf>
    <xf numFmtId="0" fontId="0" fillId="51" borderId="12" xfId="51" applyFont="1" applyFill="1" applyBorder="1" applyAlignment="1">
      <alignment horizontal="left" vertical="center" wrapText="1"/>
      <protection/>
    </xf>
    <xf numFmtId="0" fontId="0" fillId="51" borderId="12" xfId="51" applyFont="1" applyFill="1" applyBorder="1" applyAlignment="1">
      <alignment vertical="center" wrapText="1"/>
      <protection/>
    </xf>
    <xf numFmtId="0" fontId="51" fillId="51" borderId="0" xfId="0" applyFont="1" applyFill="1" applyAlignment="1">
      <alignment horizontal="left" vertical="center"/>
    </xf>
    <xf numFmtId="0" fontId="1" fillId="0" borderId="0" xfId="0" applyFont="1" applyAlignment="1">
      <alignment/>
    </xf>
    <xf numFmtId="0" fontId="0" fillId="51" borderId="12" xfId="0" applyFont="1" applyFill="1" applyBorder="1" applyAlignment="1">
      <alignment vertical="center" wrapText="1"/>
    </xf>
    <xf numFmtId="3" fontId="1" fillId="51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0" fillId="51" borderId="16" xfId="0" applyFont="1" applyFill="1" applyBorder="1" applyAlignment="1">
      <alignment horizontal="center" vertical="center"/>
    </xf>
    <xf numFmtId="0" fontId="0" fillId="51" borderId="13" xfId="0" applyFont="1" applyFill="1" applyBorder="1" applyAlignment="1">
      <alignment horizontal="center" vertical="center"/>
    </xf>
    <xf numFmtId="0" fontId="0" fillId="51" borderId="15" xfId="0" applyFont="1" applyFill="1" applyBorder="1" applyAlignment="1">
      <alignment horizontal="center" vertical="center"/>
    </xf>
    <xf numFmtId="0" fontId="0" fillId="51" borderId="16" xfId="0" applyFont="1" applyFill="1" applyBorder="1" applyAlignment="1">
      <alignment horizontal="center" vertical="center"/>
    </xf>
    <xf numFmtId="0" fontId="0" fillId="51" borderId="13" xfId="0" applyFont="1" applyFill="1" applyBorder="1" applyAlignment="1">
      <alignment horizontal="center" vertical="center"/>
    </xf>
    <xf numFmtId="0" fontId="0" fillId="51" borderId="15" xfId="0" applyFont="1" applyFill="1" applyBorder="1" applyAlignment="1">
      <alignment horizontal="center" vertical="center"/>
    </xf>
    <xf numFmtId="0" fontId="2" fillId="52" borderId="17" xfId="0" applyFont="1" applyFill="1" applyBorder="1" applyAlignment="1">
      <alignment horizontal="center" vertical="center" wrapText="1"/>
    </xf>
    <xf numFmtId="0" fontId="2" fillId="52" borderId="18" xfId="0" applyFont="1" applyFill="1" applyBorder="1" applyAlignment="1">
      <alignment horizontal="center" vertical="center" wrapText="1"/>
    </xf>
    <xf numFmtId="0" fontId="2" fillId="52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49" fontId="1" fillId="50" borderId="12" xfId="0" applyNumberFormat="1" applyFont="1" applyFill="1" applyBorder="1" applyAlignment="1">
      <alignment horizontal="center" vertical="center"/>
    </xf>
    <xf numFmtId="0" fontId="0" fillId="51" borderId="16" xfId="0" applyFont="1" applyFill="1" applyBorder="1" applyAlignment="1">
      <alignment horizontal="center" vertical="center"/>
    </xf>
    <xf numFmtId="0" fontId="0" fillId="51" borderId="13" xfId="0" applyFont="1" applyFill="1" applyBorder="1" applyAlignment="1">
      <alignment horizontal="center" vertical="center"/>
    </xf>
    <xf numFmtId="0" fontId="0" fillId="51" borderId="15" xfId="0" applyFont="1" applyFill="1" applyBorder="1" applyAlignment="1">
      <alignment horizontal="center" vertical="center"/>
    </xf>
    <xf numFmtId="0" fontId="2" fillId="52" borderId="12" xfId="0" applyFont="1" applyFill="1" applyBorder="1" applyAlignment="1">
      <alignment horizontal="center" vertical="center"/>
    </xf>
  </cellXfs>
  <cellStyles count="11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4" xfId="53"/>
    <cellStyle name="Normalno 3" xfId="54"/>
    <cellStyle name="Obično_Izvori_Hierarhija za unos_Export_4" xfId="55"/>
    <cellStyle name="Obično_List7" xfId="56"/>
    <cellStyle name="Percent" xfId="57"/>
    <cellStyle name="Povezana ćelija" xfId="58"/>
    <cellStyle name="Followed Hyperlink" xfId="59"/>
    <cellStyle name="Provjera ćelije" xfId="60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ilterText 2" xfId="78"/>
    <cellStyle name="SAPBEXfilterText 2 2" xfId="79"/>
    <cellStyle name="SAPBEXformats" xfId="80"/>
    <cellStyle name="SAPBEXheaderItem" xfId="81"/>
    <cellStyle name="SAPBEXheaderItem 2" xfId="82"/>
    <cellStyle name="SAPBEXheaderItem 2 2" xfId="83"/>
    <cellStyle name="SAPBEXheaderText" xfId="84"/>
    <cellStyle name="SAPBEXheaderText 2" xfId="85"/>
    <cellStyle name="SAPBEXheaderText 2 2" xfId="86"/>
    <cellStyle name="SAPBEXHLevel0" xfId="87"/>
    <cellStyle name="SAPBEXHLevel0X" xfId="88"/>
    <cellStyle name="SAPBEXHLevel0X 2" xfId="89"/>
    <cellStyle name="SAPBEXHLevel0X 2 2" xfId="90"/>
    <cellStyle name="SAPBEXHLevel1" xfId="91"/>
    <cellStyle name="SAPBEXHLevel1X" xfId="92"/>
    <cellStyle name="SAPBEXHLevel1X 2" xfId="93"/>
    <cellStyle name="SAPBEXHLevel1X 2 2" xfId="94"/>
    <cellStyle name="SAPBEXHLevel2" xfId="95"/>
    <cellStyle name="SAPBEXHLevel2X" xfId="96"/>
    <cellStyle name="SAPBEXHLevel2X 2" xfId="97"/>
    <cellStyle name="SAPBEXHLevel2X 2 2" xfId="98"/>
    <cellStyle name="SAPBEXHLevel3" xfId="99"/>
    <cellStyle name="SAPBEXHLevel3 2" xfId="100"/>
    <cellStyle name="SAPBEXHLevel3 2 2" xfId="101"/>
    <cellStyle name="SAPBEXHLevel3X" xfId="102"/>
    <cellStyle name="SAPBEXHLevel3X 2" xfId="103"/>
    <cellStyle name="SAPBEXHLevel3X 2 2" xfId="104"/>
    <cellStyle name="SAPBEXinputData" xfId="105"/>
    <cellStyle name="SAPBEXinputData 2" xfId="106"/>
    <cellStyle name="SAPBEXinputData 2 2" xfId="107"/>
    <cellStyle name="SAPBEXresData" xfId="108"/>
    <cellStyle name="SAPBEXresDataEmph" xfId="109"/>
    <cellStyle name="SAPBEXresItem" xfId="110"/>
    <cellStyle name="SAPBEXresItemX" xfId="111"/>
    <cellStyle name="SAPBEXstdData" xfId="112"/>
    <cellStyle name="SAPBEXstdDataEmph" xfId="113"/>
    <cellStyle name="SAPBEXstdItem" xfId="114"/>
    <cellStyle name="SAPBEXstdItemX" xfId="115"/>
    <cellStyle name="SAPBEXtitle" xfId="116"/>
    <cellStyle name="SAPBEXtitle 2" xfId="117"/>
    <cellStyle name="SAPBEXtitle 2 2" xfId="118"/>
    <cellStyle name="SAPBEXundefined" xfId="119"/>
    <cellStyle name="Tekst objašnjenja" xfId="120"/>
    <cellStyle name="Tekst upozorenja" xfId="121"/>
    <cellStyle name="Ukupni zbroj" xfId="122"/>
    <cellStyle name="Unos" xfId="123"/>
    <cellStyle name="Currency" xfId="124"/>
    <cellStyle name="Currency [0]" xfId="125"/>
    <cellStyle name="Comma" xfId="126"/>
    <cellStyle name="Comma [0]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SheetLayoutView="100" workbookViewId="0" topLeftCell="A13">
      <selection activeCell="A48" sqref="A48:B48"/>
    </sheetView>
  </sheetViews>
  <sheetFormatPr defaultColWidth="9.140625" defaultRowHeight="12.75" customHeight="1"/>
  <cols>
    <col min="1" max="1" width="8.8515625" style="3" customWidth="1"/>
    <col min="2" max="2" width="12.421875" style="5" bestFit="1" customWidth="1"/>
    <col min="3" max="3" width="64.57421875" style="0" customWidth="1"/>
    <col min="4" max="4" width="12.7109375" style="0" bestFit="1" customWidth="1"/>
    <col min="5" max="5" width="12.7109375" style="0" customWidth="1"/>
    <col min="6" max="10" width="12.7109375" style="0" bestFit="1" customWidth="1"/>
  </cols>
  <sheetData>
    <row r="1" spans="1:6" ht="12.75" customHeight="1">
      <c r="A1" s="45" t="s">
        <v>43</v>
      </c>
      <c r="B1" s="46"/>
      <c r="C1" s="46"/>
      <c r="D1" s="46"/>
      <c r="E1" s="46"/>
      <c r="F1" s="47"/>
    </row>
    <row r="2" spans="1:6" ht="12.75" customHeight="1">
      <c r="A2" s="9" t="s">
        <v>0</v>
      </c>
      <c r="B2" s="10" t="s">
        <v>1</v>
      </c>
      <c r="C2" s="9" t="s">
        <v>2</v>
      </c>
      <c r="D2" s="9" t="s">
        <v>32</v>
      </c>
      <c r="E2" s="9" t="s">
        <v>33</v>
      </c>
      <c r="F2" s="15" t="s">
        <v>44</v>
      </c>
    </row>
    <row r="3" spans="1:6" ht="12.75" customHeight="1">
      <c r="A3" s="54" t="s">
        <v>42</v>
      </c>
      <c r="B3" s="54"/>
      <c r="C3" s="54"/>
      <c r="D3" s="14">
        <f>D8+D11+D15+D20+D31+D34+D45</f>
        <v>149148106</v>
      </c>
      <c r="E3" s="14">
        <f>E8+E11+E15+E20+E31+E34+E45</f>
        <v>124715755</v>
      </c>
      <c r="F3" s="14">
        <f>F8+F11+F15+F20+F31+F34+F45</f>
        <v>48886000</v>
      </c>
    </row>
    <row r="4" spans="1:10" ht="12.75" customHeight="1">
      <c r="A4" s="50" t="s">
        <v>17</v>
      </c>
      <c r="B4" s="50"/>
      <c r="C4" s="50"/>
      <c r="D4" s="8"/>
      <c r="E4" s="8"/>
      <c r="F4" s="8"/>
      <c r="H4" s="11"/>
      <c r="I4" s="11"/>
      <c r="J4" s="11"/>
    </row>
    <row r="5" spans="1:6" ht="24" customHeight="1">
      <c r="A5" s="39">
        <v>11</v>
      </c>
      <c r="B5" s="17">
        <v>67111</v>
      </c>
      <c r="C5" s="18" t="s">
        <v>14</v>
      </c>
      <c r="D5" s="13">
        <f>983000+518000+3100000+101000</f>
        <v>4702000</v>
      </c>
      <c r="E5" s="13">
        <f>983000+518000+3100000+101000</f>
        <v>4702000</v>
      </c>
      <c r="F5" s="13">
        <f>1307000+587000+5000000</f>
        <v>6894000</v>
      </c>
    </row>
    <row r="6" spans="1:6" ht="25.5">
      <c r="A6" s="40"/>
      <c r="B6" s="17">
        <v>67121</v>
      </c>
      <c r="C6" s="18" t="s">
        <v>15</v>
      </c>
      <c r="D6" s="13">
        <f>100000+20785354+2250000+9691952</f>
        <v>32827306</v>
      </c>
      <c r="E6" s="13">
        <f>100000+22500000+6566307</f>
        <v>29166307</v>
      </c>
      <c r="F6" s="13">
        <f>100000+40900000</f>
        <v>41000000</v>
      </c>
    </row>
    <row r="7" spans="1:6" ht="26.25" customHeight="1">
      <c r="A7" s="40"/>
      <c r="B7" s="17">
        <v>67141</v>
      </c>
      <c r="C7" s="18" t="s">
        <v>13</v>
      </c>
      <c r="D7" s="13">
        <v>0</v>
      </c>
      <c r="E7" s="13">
        <v>0</v>
      </c>
      <c r="F7" s="13">
        <v>0</v>
      </c>
    </row>
    <row r="8" spans="1:9" ht="12.75" customHeight="1">
      <c r="A8" s="41"/>
      <c r="B8" s="19" t="s">
        <v>11</v>
      </c>
      <c r="C8" s="20"/>
      <c r="D8" s="21">
        <f>SUM(D5+D6+D7)</f>
        <v>37529306</v>
      </c>
      <c r="E8" s="21">
        <f>SUM(E5+E6+E7)</f>
        <v>33868307</v>
      </c>
      <c r="F8" s="21">
        <f>SUM(F5+F6+F7)</f>
        <v>47894000</v>
      </c>
      <c r="H8" s="11"/>
      <c r="I8" s="11"/>
    </row>
    <row r="9" spans="1:8" ht="27" customHeight="1">
      <c r="A9" s="39">
        <v>12</v>
      </c>
      <c r="B9" s="17">
        <v>67111</v>
      </c>
      <c r="C9" s="18" t="s">
        <v>14</v>
      </c>
      <c r="D9" s="13">
        <f>30000+126500+14300+2900</f>
        <v>173700</v>
      </c>
      <c r="E9" s="13">
        <f>30000+126500</f>
        <v>156500</v>
      </c>
      <c r="F9" s="13">
        <v>0</v>
      </c>
      <c r="G9" s="11"/>
      <c r="H9" s="11"/>
    </row>
    <row r="10" spans="1:8" ht="25.5" customHeight="1">
      <c r="A10" s="40"/>
      <c r="B10" s="17">
        <v>67121</v>
      </c>
      <c r="C10" s="18" t="s">
        <v>15</v>
      </c>
      <c r="D10" s="13">
        <f>17245994+50000+1000</f>
        <v>17296994</v>
      </c>
      <c r="E10" s="13">
        <f>11975193</f>
        <v>11975193</v>
      </c>
      <c r="F10" s="13">
        <v>0</v>
      </c>
      <c r="G10" s="11"/>
      <c r="H10" s="11"/>
    </row>
    <row r="11" spans="1:6" ht="12.75" customHeight="1">
      <c r="A11" s="41"/>
      <c r="B11" s="19" t="s">
        <v>12</v>
      </c>
      <c r="C11" s="20"/>
      <c r="D11" s="21">
        <f>D9+D10</f>
        <v>17470694</v>
      </c>
      <c r="E11" s="21">
        <f>E9+E10</f>
        <v>12131693</v>
      </c>
      <c r="F11" s="21">
        <f>F9+F10</f>
        <v>0</v>
      </c>
    </row>
    <row r="12" spans="1:6" ht="12.75" customHeight="1">
      <c r="A12" s="51">
        <v>31</v>
      </c>
      <c r="B12" s="18">
        <v>6615</v>
      </c>
      <c r="C12" s="22" t="s">
        <v>3</v>
      </c>
      <c r="D12" s="23">
        <v>40000</v>
      </c>
      <c r="E12" s="23">
        <v>40000</v>
      </c>
      <c r="F12" s="23">
        <v>60000</v>
      </c>
    </row>
    <row r="13" spans="1:6" ht="12.75" customHeight="1">
      <c r="A13" s="52"/>
      <c r="B13" s="17" t="s">
        <v>26</v>
      </c>
      <c r="C13" s="18" t="s">
        <v>28</v>
      </c>
      <c r="D13" s="13">
        <v>0</v>
      </c>
      <c r="E13" s="13">
        <v>0</v>
      </c>
      <c r="F13" s="13">
        <v>0</v>
      </c>
    </row>
    <row r="14" spans="1:6" ht="12.75" customHeight="1">
      <c r="A14" s="52"/>
      <c r="B14" s="17" t="s">
        <v>27</v>
      </c>
      <c r="C14" s="18" t="s">
        <v>29</v>
      </c>
      <c r="D14" s="13">
        <v>0</v>
      </c>
      <c r="E14" s="13">
        <v>0</v>
      </c>
      <c r="F14" s="13">
        <v>0</v>
      </c>
    </row>
    <row r="15" spans="1:6" ht="12.75" customHeight="1">
      <c r="A15" s="53"/>
      <c r="B15" s="19" t="s">
        <v>5</v>
      </c>
      <c r="C15" s="24"/>
      <c r="D15" s="21">
        <f>D12+D13+D14</f>
        <v>40000</v>
      </c>
      <c r="E15" s="21">
        <f>E12+E13+E14</f>
        <v>40000</v>
      </c>
      <c r="F15" s="21">
        <f>F12+F13+F14</f>
        <v>60000</v>
      </c>
    </row>
    <row r="16" spans="1:6" ht="12.75" customHeight="1">
      <c r="A16" s="39">
        <v>43</v>
      </c>
      <c r="B16" s="17">
        <v>65148</v>
      </c>
      <c r="C16" s="22" t="s">
        <v>35</v>
      </c>
      <c r="D16" s="13">
        <v>862000</v>
      </c>
      <c r="E16" s="13">
        <v>975000</v>
      </c>
      <c r="F16" s="13">
        <v>980000</v>
      </c>
    </row>
    <row r="17" spans="1:6" ht="26.25" customHeight="1">
      <c r="A17" s="40"/>
      <c r="B17" s="17">
        <v>642191200</v>
      </c>
      <c r="C17" s="22" t="s">
        <v>36</v>
      </c>
      <c r="D17" s="13">
        <v>170000</v>
      </c>
      <c r="E17" s="13">
        <v>165000</v>
      </c>
      <c r="F17" s="13">
        <v>170000</v>
      </c>
    </row>
    <row r="18" spans="1:6" ht="12.75" customHeight="1">
      <c r="A18" s="40"/>
      <c r="B18" s="17" t="s">
        <v>26</v>
      </c>
      <c r="C18" s="18" t="s">
        <v>28</v>
      </c>
      <c r="D18" s="13">
        <v>100000</v>
      </c>
      <c r="E18" s="13">
        <v>120000</v>
      </c>
      <c r="F18" s="13">
        <v>145000</v>
      </c>
    </row>
    <row r="19" spans="1:6" ht="12.75" customHeight="1">
      <c r="A19" s="40"/>
      <c r="B19" s="17" t="s">
        <v>27</v>
      </c>
      <c r="C19" s="18" t="s">
        <v>29</v>
      </c>
      <c r="D19" s="13">
        <v>-120000</v>
      </c>
      <c r="E19" s="13">
        <v>-145000</v>
      </c>
      <c r="F19" s="13">
        <v>-363000</v>
      </c>
    </row>
    <row r="20" spans="1:6" ht="12.75" customHeight="1">
      <c r="A20" s="41"/>
      <c r="B20" s="19" t="s">
        <v>10</v>
      </c>
      <c r="C20" s="24"/>
      <c r="D20" s="21">
        <f>D16+D17+D18+D19</f>
        <v>1012000</v>
      </c>
      <c r="E20" s="21">
        <f>E16+E17+E18+E19</f>
        <v>1115000</v>
      </c>
      <c r="F20" s="21">
        <f>F16+F17+F18+F19</f>
        <v>932000</v>
      </c>
    </row>
    <row r="21" spans="1:7" ht="12.75" customHeight="1">
      <c r="A21" s="39">
        <v>51</v>
      </c>
      <c r="B21" s="17">
        <v>632311700</v>
      </c>
      <c r="C21" s="25" t="s">
        <v>30</v>
      </c>
      <c r="D21" s="13">
        <v>0</v>
      </c>
      <c r="E21" s="13">
        <v>0</v>
      </c>
      <c r="F21" s="13">
        <v>0</v>
      </c>
      <c r="G21" s="11"/>
    </row>
    <row r="22" spans="1:6" ht="12.75" customHeight="1">
      <c r="A22" s="40"/>
      <c r="B22" s="17">
        <v>632411700</v>
      </c>
      <c r="C22" s="25" t="s">
        <v>31</v>
      </c>
      <c r="D22" s="13">
        <v>0</v>
      </c>
      <c r="E22" s="13">
        <v>0</v>
      </c>
      <c r="F22" s="13">
        <v>0</v>
      </c>
    </row>
    <row r="23" spans="1:9" ht="12.75" customHeight="1">
      <c r="A23" s="40"/>
      <c r="B23" s="17">
        <v>632311800</v>
      </c>
      <c r="C23" s="25" t="s">
        <v>18</v>
      </c>
      <c r="D23" s="13">
        <v>0</v>
      </c>
      <c r="E23" s="13">
        <v>0</v>
      </c>
      <c r="F23" s="13">
        <v>0</v>
      </c>
      <c r="G23" s="11"/>
      <c r="H23" s="11"/>
      <c r="I23" s="11"/>
    </row>
    <row r="24" spans="1:9" ht="12.75" customHeight="1">
      <c r="A24" s="26"/>
      <c r="B24" s="27" t="s">
        <v>4</v>
      </c>
      <c r="C24" s="28"/>
      <c r="D24" s="21">
        <f>D21+D22+D23</f>
        <v>0</v>
      </c>
      <c r="E24" s="21">
        <f>E21+E22+E23</f>
        <v>0</v>
      </c>
      <c r="F24" s="21">
        <v>0</v>
      </c>
      <c r="H24" s="16"/>
      <c r="I24" s="16"/>
    </row>
    <row r="25" spans="1:9" ht="12.75" customHeight="1">
      <c r="A25" s="39">
        <v>52</v>
      </c>
      <c r="B25" s="17">
        <v>6341</v>
      </c>
      <c r="C25" s="28" t="s">
        <v>20</v>
      </c>
      <c r="D25" s="29">
        <v>0</v>
      </c>
      <c r="E25" s="29">
        <v>0</v>
      </c>
      <c r="F25" s="29">
        <v>0</v>
      </c>
      <c r="H25" s="11"/>
      <c r="I25" s="11"/>
    </row>
    <row r="26" spans="1:6" ht="12.75" customHeight="1">
      <c r="A26" s="40"/>
      <c r="B26" s="17" t="s">
        <v>26</v>
      </c>
      <c r="C26" s="18" t="s">
        <v>28</v>
      </c>
      <c r="D26" s="13">
        <v>0</v>
      </c>
      <c r="E26" s="13">
        <v>0</v>
      </c>
      <c r="F26" s="13">
        <v>0</v>
      </c>
    </row>
    <row r="27" spans="1:6" ht="12.75" customHeight="1">
      <c r="A27" s="40"/>
      <c r="B27" s="17" t="s">
        <v>27</v>
      </c>
      <c r="C27" s="18" t="s">
        <v>29</v>
      </c>
      <c r="D27" s="13">
        <v>0</v>
      </c>
      <c r="E27" s="13">
        <v>0</v>
      </c>
      <c r="F27" s="13">
        <v>0</v>
      </c>
    </row>
    <row r="28" spans="1:6" ht="12.75" customHeight="1">
      <c r="A28" s="41"/>
      <c r="B28" s="27" t="s">
        <v>6</v>
      </c>
      <c r="C28" s="28"/>
      <c r="D28" s="21">
        <f>D25+D26+D27</f>
        <v>0</v>
      </c>
      <c r="E28" s="21">
        <f>E25+E26+E27</f>
        <v>0</v>
      </c>
      <c r="F28" s="21">
        <f>F25+F26+F27</f>
        <v>0</v>
      </c>
    </row>
    <row r="29" spans="1:7" ht="12.75" customHeight="1">
      <c r="A29" s="42">
        <v>559</v>
      </c>
      <c r="B29" s="30">
        <v>632310559</v>
      </c>
      <c r="C29" s="28" t="s">
        <v>24</v>
      </c>
      <c r="D29" s="29">
        <f>79000+16000</f>
        <v>95000</v>
      </c>
      <c r="E29" s="29">
        <v>0</v>
      </c>
      <c r="F29" s="29">
        <v>0</v>
      </c>
      <c r="G29" s="11"/>
    </row>
    <row r="30" spans="1:7" ht="12.75" customHeight="1">
      <c r="A30" s="43"/>
      <c r="B30" s="30">
        <v>632410559</v>
      </c>
      <c r="C30" s="28" t="s">
        <v>25</v>
      </c>
      <c r="D30" s="29">
        <f>279000+4000</f>
        <v>283000</v>
      </c>
      <c r="E30" s="29">
        <v>0</v>
      </c>
      <c r="F30" s="29">
        <v>0</v>
      </c>
      <c r="G30" s="11"/>
    </row>
    <row r="31" spans="1:6" ht="12.75" customHeight="1">
      <c r="A31" s="44"/>
      <c r="B31" s="27" t="s">
        <v>23</v>
      </c>
      <c r="C31" s="28"/>
      <c r="D31" s="21">
        <f>D29+D30</f>
        <v>378000</v>
      </c>
      <c r="E31" s="21">
        <f>E29+E30</f>
        <v>0</v>
      </c>
      <c r="F31" s="21">
        <f>F29+F30</f>
        <v>0</v>
      </c>
    </row>
    <row r="32" spans="1:7" ht="12.75" customHeight="1">
      <c r="A32" s="39">
        <v>562</v>
      </c>
      <c r="B32" s="17">
        <v>632310562</v>
      </c>
      <c r="C32" s="31" t="s">
        <v>37</v>
      </c>
      <c r="D32" s="13">
        <f>170000+717000</f>
        <v>887000</v>
      </c>
      <c r="E32" s="13">
        <f>170000+717000</f>
        <v>887000</v>
      </c>
      <c r="F32" s="13">
        <v>0</v>
      </c>
      <c r="G32" s="11"/>
    </row>
    <row r="33" spans="1:6" ht="12.75" customHeight="1">
      <c r="A33" s="40"/>
      <c r="B33" s="17">
        <v>632410562</v>
      </c>
      <c r="C33" s="31" t="s">
        <v>38</v>
      </c>
      <c r="D33" s="13">
        <v>91831106</v>
      </c>
      <c r="E33" s="13">
        <f>76673755</f>
        <v>76673755</v>
      </c>
      <c r="F33" s="13">
        <v>0</v>
      </c>
    </row>
    <row r="34" spans="1:8" ht="12.75" customHeight="1">
      <c r="A34" s="41"/>
      <c r="B34" s="27" t="s">
        <v>16</v>
      </c>
      <c r="C34" s="28"/>
      <c r="D34" s="21">
        <f>D32+D33</f>
        <v>92718106</v>
      </c>
      <c r="E34" s="21">
        <f>E32+E33</f>
        <v>77560755</v>
      </c>
      <c r="F34" s="21">
        <f>F32+F33</f>
        <v>0</v>
      </c>
      <c r="H34" s="11"/>
    </row>
    <row r="35" spans="1:8" ht="12.75" customHeight="1">
      <c r="A35" s="42">
        <v>563</v>
      </c>
      <c r="B35" s="17">
        <v>632310563</v>
      </c>
      <c r="C35" s="31" t="s">
        <v>21</v>
      </c>
      <c r="D35" s="13">
        <v>0</v>
      </c>
      <c r="E35" s="13">
        <v>0</v>
      </c>
      <c r="F35" s="13">
        <v>0</v>
      </c>
      <c r="G35" s="11"/>
      <c r="H35" s="11"/>
    </row>
    <row r="36" spans="1:6" ht="12.75" customHeight="1">
      <c r="A36" s="43"/>
      <c r="B36" s="17">
        <v>632410563</v>
      </c>
      <c r="C36" s="31" t="s">
        <v>22</v>
      </c>
      <c r="D36" s="13">
        <v>0</v>
      </c>
      <c r="E36" s="13">
        <v>0</v>
      </c>
      <c r="F36" s="13">
        <v>0</v>
      </c>
    </row>
    <row r="37" spans="1:6" ht="12.75" customHeight="1">
      <c r="A37" s="44"/>
      <c r="B37" s="27" t="s">
        <v>7</v>
      </c>
      <c r="C37" s="28"/>
      <c r="D37" s="21">
        <f>D35+D36</f>
        <v>0</v>
      </c>
      <c r="E37" s="21">
        <f>E35+E36</f>
        <v>0</v>
      </c>
      <c r="F37" s="21">
        <f>F35+F36</f>
        <v>0</v>
      </c>
    </row>
    <row r="38" spans="1:6" ht="12.75" customHeight="1">
      <c r="A38" s="42">
        <v>61</v>
      </c>
      <c r="B38" s="32">
        <v>663130000</v>
      </c>
      <c r="C38" s="33" t="s">
        <v>9</v>
      </c>
      <c r="D38" s="13">
        <v>0</v>
      </c>
      <c r="E38" s="13">
        <v>0</v>
      </c>
      <c r="F38" s="13">
        <v>0</v>
      </c>
    </row>
    <row r="39" spans="1:6" ht="12.75" customHeight="1">
      <c r="A39" s="43"/>
      <c r="B39" s="17" t="s">
        <v>26</v>
      </c>
      <c r="C39" s="18" t="s">
        <v>28</v>
      </c>
      <c r="D39" s="13">
        <v>0</v>
      </c>
      <c r="E39" s="13">
        <v>0</v>
      </c>
      <c r="F39" s="13">
        <v>0</v>
      </c>
    </row>
    <row r="40" spans="1:6" s="6" customFormat="1" ht="12.75" customHeight="1">
      <c r="A40" s="43"/>
      <c r="B40" s="17" t="s">
        <v>27</v>
      </c>
      <c r="C40" s="18" t="s">
        <v>29</v>
      </c>
      <c r="D40" s="13">
        <v>0</v>
      </c>
      <c r="E40" s="13">
        <v>0</v>
      </c>
      <c r="F40" s="13">
        <v>0</v>
      </c>
    </row>
    <row r="41" spans="1:6" s="6" customFormat="1" ht="12.75" customHeight="1">
      <c r="A41" s="44"/>
      <c r="B41" s="27" t="s">
        <v>8</v>
      </c>
      <c r="C41" s="28"/>
      <c r="D41" s="21">
        <f>D38+D39+D40</f>
        <v>0</v>
      </c>
      <c r="E41" s="21">
        <f>E38+E39+E40</f>
        <v>0</v>
      </c>
      <c r="F41" s="21">
        <f>F38+F39+F40</f>
        <v>0</v>
      </c>
    </row>
    <row r="42" spans="1:6" ht="25.5" customHeight="1">
      <c r="A42" s="42">
        <v>81</v>
      </c>
      <c r="B42" s="34">
        <v>844320081</v>
      </c>
      <c r="C42" s="36" t="s">
        <v>39</v>
      </c>
      <c r="D42" s="29">
        <v>0</v>
      </c>
      <c r="E42" s="29">
        <v>0</v>
      </c>
      <c r="F42" s="29">
        <v>0</v>
      </c>
    </row>
    <row r="43" spans="1:6" ht="12.75" customHeight="1">
      <c r="A43" s="43"/>
      <c r="B43" s="17" t="s">
        <v>26</v>
      </c>
      <c r="C43" s="18" t="s">
        <v>28</v>
      </c>
      <c r="D43" s="13">
        <v>0</v>
      </c>
      <c r="E43" s="13">
        <v>0</v>
      </c>
      <c r="F43" s="13">
        <v>0</v>
      </c>
    </row>
    <row r="44" spans="1:6" s="6" customFormat="1" ht="12.75" customHeight="1">
      <c r="A44" s="43"/>
      <c r="B44" s="17" t="s">
        <v>27</v>
      </c>
      <c r="C44" s="18" t="s">
        <v>29</v>
      </c>
      <c r="D44" s="13">
        <v>0</v>
      </c>
      <c r="E44" s="13">
        <v>0</v>
      </c>
      <c r="F44" s="13">
        <v>0</v>
      </c>
    </row>
    <row r="45" spans="1:6" ht="12.75" customHeight="1">
      <c r="A45" s="44"/>
      <c r="B45" s="27" t="s">
        <v>19</v>
      </c>
      <c r="C45" s="28"/>
      <c r="D45" s="21">
        <f>D42+D43+D44</f>
        <v>0</v>
      </c>
      <c r="E45" s="21">
        <f>E42+E43+E44</f>
        <v>0</v>
      </c>
      <c r="F45" s="21">
        <f>F42+F43+F44</f>
        <v>0</v>
      </c>
    </row>
    <row r="46" spans="1:6" ht="12.75" customHeight="1">
      <c r="A46" s="48" t="s">
        <v>34</v>
      </c>
      <c r="B46" s="49"/>
      <c r="C46" s="49"/>
      <c r="D46" s="12">
        <f>D8+D11+D15+D20+D24+D28+D34+D37+D41+D45+D31</f>
        <v>149148106</v>
      </c>
      <c r="E46" s="12">
        <f>E8+E11+E15+E20+E24+E28+E34+E37+E41+E45+E31</f>
        <v>124715755</v>
      </c>
      <c r="F46" s="12">
        <f>F8+F11+F15+F20+F24+F28+F34+F37+F41+F45+F31</f>
        <v>48886000</v>
      </c>
    </row>
    <row r="47" spans="1:6" ht="12.75" customHeight="1">
      <c r="A47" s="4"/>
      <c r="B47" s="1"/>
      <c r="C47" s="1"/>
      <c r="D47" s="1"/>
      <c r="E47" s="1"/>
      <c r="F47" s="1"/>
    </row>
    <row r="48" spans="1:6" ht="12.75" customHeight="1">
      <c r="A48" s="35" t="s">
        <v>45</v>
      </c>
      <c r="B48" s="35"/>
      <c r="C48" s="1"/>
      <c r="D48" s="1"/>
      <c r="E48" s="1"/>
      <c r="F48" s="1"/>
    </row>
    <row r="49" spans="2:6" ht="15">
      <c r="B49" s="38"/>
      <c r="C49" s="38"/>
      <c r="D49" s="37" t="s">
        <v>40</v>
      </c>
      <c r="E49" s="37"/>
      <c r="F49" s="37"/>
    </row>
    <row r="50" spans="1:6" ht="15" customHeight="1">
      <c r="A50" s="7"/>
      <c r="B50" s="2"/>
      <c r="C50" s="2"/>
      <c r="D50" s="37" t="s">
        <v>41</v>
      </c>
      <c r="E50" s="37"/>
      <c r="F50" s="37"/>
    </row>
    <row r="51" spans="1:6" ht="12.75" customHeight="1">
      <c r="A51" s="7"/>
      <c r="F51" s="2"/>
    </row>
    <row r="52" spans="1:6" ht="12.75" customHeight="1">
      <c r="A52" s="7"/>
      <c r="B52" s="2"/>
      <c r="C52" s="2"/>
      <c r="D52" s="2"/>
      <c r="E52" s="2"/>
      <c r="F52" s="2"/>
    </row>
    <row r="53" spans="1:6" ht="12.75" customHeight="1">
      <c r="A53" s="7"/>
      <c r="B53" s="2"/>
      <c r="C53" s="2"/>
      <c r="D53" s="2"/>
      <c r="E53" s="2"/>
      <c r="F53" s="2"/>
    </row>
    <row r="54" spans="1:6" ht="12.75" customHeight="1">
      <c r="A54" s="7"/>
      <c r="B54" s="2"/>
      <c r="C54" s="2"/>
      <c r="D54" s="2"/>
      <c r="E54" s="2"/>
      <c r="F54" s="2"/>
    </row>
    <row r="55" spans="1:6" ht="12.75" customHeight="1">
      <c r="A55" s="7"/>
      <c r="B55" s="2"/>
      <c r="C55" s="2"/>
      <c r="D55" s="2"/>
      <c r="E55" s="2"/>
      <c r="F55" s="2"/>
    </row>
    <row r="56" spans="1:6" ht="12.75" customHeight="1">
      <c r="A56" s="7"/>
      <c r="B56" s="2"/>
      <c r="C56" s="2"/>
      <c r="D56" s="2"/>
      <c r="E56" s="2"/>
      <c r="F56" s="2"/>
    </row>
    <row r="57" spans="1:6" ht="12.75" customHeight="1">
      <c r="A57" s="7"/>
      <c r="B57" s="2"/>
      <c r="C57" s="2"/>
      <c r="D57" s="2"/>
      <c r="E57" s="2"/>
      <c r="F57" s="2"/>
    </row>
  </sheetData>
  <sheetProtection/>
  <mergeCells count="18">
    <mergeCell ref="A1:F1"/>
    <mergeCell ref="A46:C46"/>
    <mergeCell ref="A4:C4"/>
    <mergeCell ref="A29:A31"/>
    <mergeCell ref="A9:A11"/>
    <mergeCell ref="A5:A8"/>
    <mergeCell ref="A16:A20"/>
    <mergeCell ref="A12:A15"/>
    <mergeCell ref="A25:A28"/>
    <mergeCell ref="A3:C3"/>
    <mergeCell ref="D50:F50"/>
    <mergeCell ref="D49:F49"/>
    <mergeCell ref="B49:C49"/>
    <mergeCell ref="A21:A23"/>
    <mergeCell ref="A32:A34"/>
    <mergeCell ref="A35:A37"/>
    <mergeCell ref="A42:A45"/>
    <mergeCell ref="A38:A41"/>
  </mergeCells>
  <printOptions/>
  <pageMargins left="0.31496062992125984" right="0.1968503937007874" top="0.7086614173228347" bottom="0.6299212598425197" header="0.2362204724409449" footer="0.1968503937007874"/>
  <pageSetup horizontalDpi="600" verticalDpi="6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Melita Štrbić</dc:creator>
  <cp:keywords/>
  <dc:description/>
  <cp:lastModifiedBy>PC OLIVARI</cp:lastModifiedBy>
  <cp:lastPrinted>2020-10-09T11:30:32Z</cp:lastPrinted>
  <dcterms:created xsi:type="dcterms:W3CDTF">2008-10-30T13:39:44Z</dcterms:created>
  <dcterms:modified xsi:type="dcterms:W3CDTF">2023-02-24T10:55:34Z</dcterms:modified>
  <cp:category/>
  <cp:version/>
  <cp:contentType/>
  <cp:contentStatus/>
</cp:coreProperties>
</file>